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showInkAnnotation="0" codeName="ThisWorkbook" autoCompressPictures="0"/>
  <bookViews>
    <workbookView xWindow="0" yWindow="0" windowWidth="19440" windowHeight="12240" tabRatio="500"/>
  </bookViews>
  <sheets>
    <sheet name="Site C0002" sheetId="15" r:id="rId1"/>
    <sheet name="Site C0021" sheetId="14" r:id="rId2"/>
    <sheet name="Site C0022" sheetId="8" r:id="rId3"/>
  </sheets>
  <definedNames>
    <definedName name="_xlnm.Print_Area" localSheetId="0">'Site C0002'!$A$1:$AT$35</definedName>
    <definedName name="_xlnm.Print_Area" localSheetId="1">'Site C0021'!$A$1:$AT$2</definedName>
    <definedName name="_xlnm.Print_Area" localSheetId="2">'Site C0022'!$A$1:$AT$2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O11" i="14" l="1"/>
  <c r="AO12" i="14"/>
  <c r="AO13" i="14"/>
  <c r="AO14" i="14"/>
  <c r="AO15" i="14"/>
  <c r="AO16" i="14"/>
  <c r="AO17" i="14"/>
  <c r="AO18" i="14"/>
  <c r="AO19" i="14"/>
  <c r="AO20" i="14"/>
  <c r="AO21" i="14"/>
  <c r="AO22" i="14"/>
  <c r="AO23" i="14"/>
  <c r="AO24" i="14"/>
  <c r="AO25" i="14"/>
  <c r="AO26" i="14"/>
  <c r="AO27" i="14"/>
  <c r="AO28" i="14"/>
  <c r="AO29" i="14"/>
  <c r="AO30" i="14"/>
  <c r="AO31" i="14"/>
  <c r="AO32" i="14"/>
  <c r="AO33" i="14"/>
  <c r="AO34" i="14"/>
  <c r="AO35" i="14"/>
  <c r="AO36" i="14"/>
  <c r="AO37" i="14"/>
  <c r="AO38" i="14"/>
  <c r="AO40" i="14"/>
  <c r="AO41" i="14"/>
  <c r="AO42" i="14"/>
  <c r="AO43" i="14"/>
  <c r="AO44" i="14"/>
  <c r="AO45" i="14"/>
  <c r="AO46" i="14"/>
  <c r="AO47" i="14"/>
  <c r="AO48" i="14"/>
  <c r="AO49" i="14"/>
  <c r="AO50" i="14"/>
  <c r="AO51" i="14"/>
  <c r="AO52" i="14"/>
  <c r="AO53" i="14"/>
  <c r="AO54" i="14"/>
  <c r="AO55" i="14"/>
  <c r="AO56" i="14"/>
  <c r="AO57" i="14"/>
  <c r="AO58" i="14"/>
  <c r="AO59" i="14"/>
  <c r="AO60" i="14"/>
  <c r="AO61" i="14"/>
  <c r="AO62" i="14"/>
  <c r="AO63" i="14"/>
  <c r="AO64" i="14"/>
  <c r="AO65" i="14"/>
  <c r="AO66" i="14"/>
  <c r="AO67" i="14"/>
  <c r="AO68" i="14"/>
  <c r="AO69" i="14"/>
  <c r="AO70" i="14"/>
  <c r="AO71" i="14"/>
  <c r="AO72" i="14"/>
  <c r="AO73" i="14"/>
  <c r="AO74" i="14"/>
  <c r="AO75" i="14"/>
  <c r="AO76" i="14"/>
  <c r="AO77" i="14"/>
  <c r="AO78" i="14"/>
  <c r="AO79" i="14"/>
  <c r="AO80" i="14"/>
  <c r="AO81" i="14"/>
  <c r="AO82" i="14"/>
  <c r="AO83" i="14"/>
  <c r="AO87" i="14"/>
  <c r="AO88" i="14"/>
  <c r="AO89" i="14"/>
  <c r="AO90" i="14"/>
  <c r="AO91" i="14"/>
  <c r="AO92" i="14"/>
  <c r="AO93" i="14"/>
  <c r="AO94" i="14"/>
  <c r="AO95" i="14"/>
  <c r="AO96" i="14"/>
  <c r="AO97" i="14"/>
  <c r="AO98" i="14"/>
  <c r="AO99" i="14"/>
  <c r="AO100" i="14"/>
  <c r="AO102" i="14"/>
  <c r="AO103" i="14"/>
  <c r="AO104" i="14"/>
  <c r="AO105" i="14"/>
  <c r="AO106" i="14"/>
  <c r="AO107" i="14"/>
  <c r="AO108" i="14"/>
  <c r="AO109" i="14"/>
  <c r="AO110" i="14"/>
  <c r="AO111" i="14"/>
  <c r="AO112" i="14"/>
  <c r="AO113" i="14"/>
  <c r="AO114" i="14"/>
  <c r="AO115" i="14"/>
  <c r="AO116" i="14"/>
  <c r="AO117" i="14"/>
  <c r="AO118" i="14"/>
  <c r="AO119" i="14"/>
  <c r="AO120" i="14"/>
  <c r="AO121" i="14"/>
  <c r="AO122" i="14"/>
  <c r="AO123" i="14"/>
  <c r="AO124" i="14"/>
  <c r="AO125" i="14"/>
  <c r="AO126" i="14"/>
  <c r="AO127" i="14"/>
  <c r="AO128" i="14"/>
  <c r="AO129" i="14"/>
  <c r="AO130" i="14"/>
  <c r="AO131" i="14"/>
  <c r="AO132" i="14"/>
  <c r="AO133" i="14"/>
  <c r="AO134" i="14"/>
  <c r="AO135" i="14"/>
  <c r="AO136" i="14"/>
  <c r="AO137" i="14"/>
  <c r="AO138" i="14"/>
  <c r="AO139" i="14"/>
  <c r="AO140" i="14"/>
  <c r="AO141" i="14"/>
  <c r="AO142" i="14"/>
  <c r="AO143" i="14"/>
  <c r="AO144" i="14"/>
  <c r="AO145" i="14"/>
  <c r="AO146" i="14"/>
  <c r="AO147" i="14"/>
  <c r="AO148" i="14"/>
  <c r="AO149" i="14"/>
  <c r="AO150" i="14"/>
  <c r="AO151" i="14"/>
  <c r="AO152" i="14"/>
  <c r="AO153" i="14"/>
  <c r="AO154" i="14"/>
  <c r="AO155" i="14"/>
  <c r="AO156" i="14"/>
  <c r="AO157" i="14"/>
  <c r="AO158" i="14"/>
  <c r="AO159" i="14"/>
  <c r="AO160" i="14"/>
  <c r="AO161" i="14"/>
  <c r="AO162" i="14"/>
  <c r="AO163" i="14"/>
  <c r="AO164" i="14"/>
  <c r="AO165" i="14"/>
  <c r="AO166" i="14"/>
  <c r="AO167" i="14"/>
  <c r="AO168" i="14"/>
  <c r="AO169" i="14"/>
  <c r="AO170" i="14"/>
  <c r="AO171" i="14"/>
  <c r="AO4" i="14"/>
  <c r="AO5" i="14"/>
  <c r="AO7" i="14"/>
  <c r="AO8" i="14"/>
  <c r="AO9" i="14"/>
  <c r="AO10" i="14"/>
  <c r="U171" i="14"/>
  <c r="S171" i="14"/>
  <c r="T171" i="14"/>
  <c r="W171" i="14"/>
  <c r="Z171" i="14"/>
  <c r="V171" i="14"/>
  <c r="X171" i="14"/>
  <c r="AM171" i="14"/>
  <c r="AN171" i="14"/>
  <c r="Y171" i="14"/>
  <c r="H171" i="14"/>
  <c r="J171" i="14"/>
  <c r="U170" i="14"/>
  <c r="S170" i="14"/>
  <c r="T170" i="14"/>
  <c r="W170" i="14"/>
  <c r="Z170" i="14"/>
  <c r="V170" i="14"/>
  <c r="X170" i="14"/>
  <c r="AM170" i="14"/>
  <c r="AN170" i="14"/>
  <c r="Y170" i="14"/>
  <c r="H170" i="14"/>
  <c r="J170" i="14"/>
  <c r="U169" i="14"/>
  <c r="S169" i="14"/>
  <c r="T169" i="14"/>
  <c r="W169" i="14"/>
  <c r="Z169" i="14"/>
  <c r="V169" i="14"/>
  <c r="X169" i="14"/>
  <c r="AM169" i="14"/>
  <c r="AN169" i="14"/>
  <c r="Y169" i="14"/>
  <c r="H169" i="14"/>
  <c r="J169" i="14"/>
  <c r="U168" i="14"/>
  <c r="S168" i="14"/>
  <c r="T168" i="14"/>
  <c r="W168" i="14"/>
  <c r="Z168" i="14"/>
  <c r="V168" i="14"/>
  <c r="X168" i="14"/>
  <c r="AM168" i="14"/>
  <c r="AN168" i="14"/>
  <c r="Y168" i="14"/>
  <c r="H168" i="14"/>
  <c r="J168" i="14"/>
  <c r="U167" i="14"/>
  <c r="S167" i="14"/>
  <c r="T167" i="14"/>
  <c r="W167" i="14"/>
  <c r="Z167" i="14"/>
  <c r="V167" i="14"/>
  <c r="X167" i="14"/>
  <c r="AM167" i="14"/>
  <c r="AN167" i="14"/>
  <c r="Y167" i="14"/>
  <c r="H167" i="14"/>
  <c r="J167" i="14"/>
  <c r="U166" i="14"/>
  <c r="S166" i="14"/>
  <c r="T166" i="14"/>
  <c r="W166" i="14"/>
  <c r="Z166" i="14"/>
  <c r="V166" i="14"/>
  <c r="X166" i="14"/>
  <c r="AM166" i="14"/>
  <c r="AN166" i="14"/>
  <c r="Y166" i="14"/>
  <c r="H166" i="14"/>
  <c r="J166" i="14"/>
  <c r="U165" i="14"/>
  <c r="S165" i="14"/>
  <c r="T165" i="14"/>
  <c r="W165" i="14"/>
  <c r="Z165" i="14"/>
  <c r="V165" i="14"/>
  <c r="X165" i="14"/>
  <c r="AM165" i="14"/>
  <c r="AN165" i="14"/>
  <c r="Y165" i="14"/>
  <c r="H165" i="14"/>
  <c r="J165" i="14"/>
  <c r="U164" i="14"/>
  <c r="S164" i="14"/>
  <c r="T164" i="14"/>
  <c r="W164" i="14"/>
  <c r="Z164" i="14"/>
  <c r="V164" i="14"/>
  <c r="X164" i="14"/>
  <c r="AM164" i="14"/>
  <c r="AN164" i="14"/>
  <c r="Y164" i="14"/>
  <c r="H164" i="14"/>
  <c r="J164" i="14"/>
  <c r="U163" i="14"/>
  <c r="S163" i="14"/>
  <c r="T163" i="14"/>
  <c r="W163" i="14"/>
  <c r="Z163" i="14"/>
  <c r="V163" i="14"/>
  <c r="X163" i="14"/>
  <c r="AM163" i="14"/>
  <c r="AN163" i="14"/>
  <c r="Y163" i="14"/>
  <c r="H163" i="14"/>
  <c r="J163" i="14"/>
  <c r="U162" i="14"/>
  <c r="S162" i="14"/>
  <c r="T162" i="14"/>
  <c r="W162" i="14"/>
  <c r="Z162" i="14"/>
  <c r="V162" i="14"/>
  <c r="X162" i="14"/>
  <c r="AM162" i="14"/>
  <c r="AN162" i="14"/>
  <c r="Y162" i="14"/>
  <c r="H162" i="14"/>
  <c r="J162" i="14"/>
  <c r="U161" i="14"/>
  <c r="S161" i="14"/>
  <c r="T161" i="14"/>
  <c r="W161" i="14"/>
  <c r="Z161" i="14"/>
  <c r="V161" i="14"/>
  <c r="X161" i="14"/>
  <c r="AM161" i="14"/>
  <c r="AN161" i="14"/>
  <c r="Y161" i="14"/>
  <c r="H161" i="14"/>
  <c r="J161" i="14"/>
  <c r="U160" i="14"/>
  <c r="S160" i="14"/>
  <c r="T160" i="14"/>
  <c r="W160" i="14"/>
  <c r="Z160" i="14"/>
  <c r="V160" i="14"/>
  <c r="X160" i="14"/>
  <c r="AM160" i="14"/>
  <c r="AN160" i="14"/>
  <c r="Y160" i="14"/>
  <c r="H160" i="14"/>
  <c r="J160" i="14"/>
  <c r="U159" i="14"/>
  <c r="S159" i="14"/>
  <c r="T159" i="14"/>
  <c r="W159" i="14"/>
  <c r="Z159" i="14"/>
  <c r="V159" i="14"/>
  <c r="X159" i="14"/>
  <c r="AM159" i="14"/>
  <c r="AN159" i="14"/>
  <c r="Y159" i="14"/>
  <c r="H159" i="14"/>
  <c r="J159" i="14"/>
  <c r="U158" i="14"/>
  <c r="S158" i="14"/>
  <c r="T158" i="14"/>
  <c r="W158" i="14"/>
  <c r="Z158" i="14"/>
  <c r="V158" i="14"/>
  <c r="X158" i="14"/>
  <c r="AM158" i="14"/>
  <c r="AN158" i="14"/>
  <c r="Y158" i="14"/>
  <c r="H158" i="14"/>
  <c r="J158" i="14"/>
  <c r="U157" i="14"/>
  <c r="S157" i="14"/>
  <c r="T157" i="14"/>
  <c r="W157" i="14"/>
  <c r="Z157" i="14"/>
  <c r="V157" i="14"/>
  <c r="X157" i="14"/>
  <c r="AM157" i="14"/>
  <c r="AN157" i="14"/>
  <c r="Y157" i="14"/>
  <c r="H157" i="14"/>
  <c r="J157" i="14"/>
  <c r="U156" i="14"/>
  <c r="S156" i="14"/>
  <c r="T156" i="14"/>
  <c r="W156" i="14"/>
  <c r="Z156" i="14"/>
  <c r="V156" i="14"/>
  <c r="X156" i="14"/>
  <c r="AM156" i="14"/>
  <c r="AN156" i="14"/>
  <c r="Y156" i="14"/>
  <c r="H156" i="14"/>
  <c r="J156" i="14"/>
  <c r="U155" i="14"/>
  <c r="S155" i="14"/>
  <c r="T155" i="14"/>
  <c r="W155" i="14"/>
  <c r="Z155" i="14"/>
  <c r="V155" i="14"/>
  <c r="X155" i="14"/>
  <c r="AM155" i="14"/>
  <c r="AN155" i="14"/>
  <c r="Y155" i="14"/>
  <c r="H155" i="14"/>
  <c r="J155" i="14"/>
  <c r="U154" i="14"/>
  <c r="S154" i="14"/>
  <c r="T154" i="14"/>
  <c r="W154" i="14"/>
  <c r="Z154" i="14"/>
  <c r="V154" i="14"/>
  <c r="X154" i="14"/>
  <c r="AM154" i="14"/>
  <c r="AN154" i="14"/>
  <c r="Y154" i="14"/>
  <c r="H154" i="14"/>
  <c r="J154" i="14"/>
  <c r="U153" i="14"/>
  <c r="S153" i="14"/>
  <c r="T153" i="14"/>
  <c r="W153" i="14"/>
  <c r="Z153" i="14"/>
  <c r="V153" i="14"/>
  <c r="X153" i="14"/>
  <c r="AM153" i="14"/>
  <c r="AN153" i="14"/>
  <c r="Y153" i="14"/>
  <c r="H153" i="14"/>
  <c r="J153" i="14"/>
  <c r="U152" i="14"/>
  <c r="S152" i="14"/>
  <c r="T152" i="14"/>
  <c r="W152" i="14"/>
  <c r="Z152" i="14"/>
  <c r="V152" i="14"/>
  <c r="X152" i="14"/>
  <c r="AM152" i="14"/>
  <c r="AN152" i="14"/>
  <c r="Y152" i="14"/>
  <c r="H152" i="14"/>
  <c r="J152" i="14"/>
  <c r="U151" i="14"/>
  <c r="S151" i="14"/>
  <c r="T151" i="14"/>
  <c r="W151" i="14"/>
  <c r="Z151" i="14"/>
  <c r="V151" i="14"/>
  <c r="X151" i="14"/>
  <c r="AM151" i="14"/>
  <c r="AN151" i="14"/>
  <c r="Y151" i="14"/>
  <c r="H151" i="14"/>
  <c r="J151" i="14"/>
  <c r="U150" i="14"/>
  <c r="S150" i="14"/>
  <c r="T150" i="14"/>
  <c r="W150" i="14"/>
  <c r="Z150" i="14"/>
  <c r="V150" i="14"/>
  <c r="X150" i="14"/>
  <c r="AM150" i="14"/>
  <c r="AN150" i="14"/>
  <c r="Y150" i="14"/>
  <c r="H150" i="14"/>
  <c r="J150" i="14"/>
  <c r="U149" i="14"/>
  <c r="S149" i="14"/>
  <c r="T149" i="14"/>
  <c r="W149" i="14"/>
  <c r="Z149" i="14"/>
  <c r="V149" i="14"/>
  <c r="X149" i="14"/>
  <c r="AM149" i="14"/>
  <c r="AN149" i="14"/>
  <c r="Y149" i="14"/>
  <c r="H149" i="14"/>
  <c r="J149" i="14"/>
  <c r="U148" i="14"/>
  <c r="S148" i="14"/>
  <c r="T148" i="14"/>
  <c r="W148" i="14"/>
  <c r="Z148" i="14"/>
  <c r="V148" i="14"/>
  <c r="X148" i="14"/>
  <c r="AM148" i="14"/>
  <c r="AN148" i="14"/>
  <c r="Y148" i="14"/>
  <c r="H148" i="14"/>
  <c r="J148" i="14"/>
  <c r="U147" i="14"/>
  <c r="S147" i="14"/>
  <c r="T147" i="14"/>
  <c r="W147" i="14"/>
  <c r="Z147" i="14"/>
  <c r="V147" i="14"/>
  <c r="X147" i="14"/>
  <c r="AM147" i="14"/>
  <c r="AN147" i="14"/>
  <c r="Y147" i="14"/>
  <c r="H147" i="14"/>
  <c r="J147" i="14"/>
  <c r="U146" i="14"/>
  <c r="S146" i="14"/>
  <c r="T146" i="14"/>
  <c r="W146" i="14"/>
  <c r="Z146" i="14"/>
  <c r="V146" i="14"/>
  <c r="X146" i="14"/>
  <c r="AM146" i="14"/>
  <c r="AN146" i="14"/>
  <c r="Y146" i="14"/>
  <c r="H146" i="14"/>
  <c r="J146" i="14"/>
  <c r="U145" i="14"/>
  <c r="S145" i="14"/>
  <c r="T145" i="14"/>
  <c r="W145" i="14"/>
  <c r="Z145" i="14"/>
  <c r="V145" i="14"/>
  <c r="X145" i="14"/>
  <c r="AM145" i="14"/>
  <c r="AN145" i="14"/>
  <c r="Y145" i="14"/>
  <c r="H145" i="14"/>
  <c r="J145" i="14"/>
  <c r="U144" i="14"/>
  <c r="S144" i="14"/>
  <c r="T144" i="14"/>
  <c r="W144" i="14"/>
  <c r="Z144" i="14"/>
  <c r="V144" i="14"/>
  <c r="X144" i="14"/>
  <c r="AM144" i="14"/>
  <c r="AN144" i="14"/>
  <c r="Y144" i="14"/>
  <c r="H144" i="14"/>
  <c r="J144" i="14"/>
  <c r="U143" i="14"/>
  <c r="S143" i="14"/>
  <c r="T143" i="14"/>
  <c r="W143" i="14"/>
  <c r="Z143" i="14"/>
  <c r="V143" i="14"/>
  <c r="X143" i="14"/>
  <c r="AM143" i="14"/>
  <c r="AN143" i="14"/>
  <c r="Y143" i="14"/>
  <c r="H143" i="14"/>
  <c r="J143" i="14"/>
  <c r="U142" i="14"/>
  <c r="S142" i="14"/>
  <c r="T142" i="14"/>
  <c r="W142" i="14"/>
  <c r="Z142" i="14"/>
  <c r="V142" i="14"/>
  <c r="X142" i="14"/>
  <c r="AM142" i="14"/>
  <c r="AN142" i="14"/>
  <c r="Y142" i="14"/>
  <c r="H142" i="14"/>
  <c r="J142" i="14"/>
  <c r="U141" i="14"/>
  <c r="S141" i="14"/>
  <c r="T141" i="14"/>
  <c r="W141" i="14"/>
  <c r="Z141" i="14"/>
  <c r="V141" i="14"/>
  <c r="X141" i="14"/>
  <c r="AM141" i="14"/>
  <c r="AN141" i="14"/>
  <c r="Y141" i="14"/>
  <c r="H141" i="14"/>
  <c r="J141" i="14"/>
  <c r="U140" i="14"/>
  <c r="S140" i="14"/>
  <c r="T140" i="14"/>
  <c r="W140" i="14"/>
  <c r="Z140" i="14"/>
  <c r="V140" i="14"/>
  <c r="X140" i="14"/>
  <c r="AM140" i="14"/>
  <c r="AN140" i="14"/>
  <c r="Y140" i="14"/>
  <c r="H140" i="14"/>
  <c r="J140" i="14"/>
  <c r="U139" i="14"/>
  <c r="S139" i="14"/>
  <c r="T139" i="14"/>
  <c r="W139" i="14"/>
  <c r="Z139" i="14"/>
  <c r="V139" i="14"/>
  <c r="X139" i="14"/>
  <c r="AM139" i="14"/>
  <c r="AN139" i="14"/>
  <c r="Y139" i="14"/>
  <c r="H139" i="14"/>
  <c r="J139" i="14"/>
  <c r="U138" i="14"/>
  <c r="S138" i="14"/>
  <c r="T138" i="14"/>
  <c r="W138" i="14"/>
  <c r="Z138" i="14"/>
  <c r="V138" i="14"/>
  <c r="X138" i="14"/>
  <c r="AM138" i="14"/>
  <c r="AN138" i="14"/>
  <c r="Y138" i="14"/>
  <c r="H138" i="14"/>
  <c r="J138" i="14"/>
  <c r="U137" i="14"/>
  <c r="S137" i="14"/>
  <c r="T137" i="14"/>
  <c r="W137" i="14"/>
  <c r="Z137" i="14"/>
  <c r="V137" i="14"/>
  <c r="X137" i="14"/>
  <c r="AM137" i="14"/>
  <c r="AN137" i="14"/>
  <c r="Y137" i="14"/>
  <c r="H137" i="14"/>
  <c r="J137" i="14"/>
  <c r="U135" i="14"/>
  <c r="S135" i="14"/>
  <c r="T135" i="14"/>
  <c r="W135" i="14"/>
  <c r="Z135" i="14"/>
  <c r="V135" i="14"/>
  <c r="X135" i="14"/>
  <c r="AM135" i="14"/>
  <c r="AN135" i="14"/>
  <c r="Y135" i="14"/>
  <c r="H135" i="14"/>
  <c r="J135" i="14"/>
  <c r="U134" i="14"/>
  <c r="S134" i="14"/>
  <c r="T134" i="14"/>
  <c r="W134" i="14"/>
  <c r="Z134" i="14"/>
  <c r="V134" i="14"/>
  <c r="X134" i="14"/>
  <c r="AM134" i="14"/>
  <c r="AN134" i="14"/>
  <c r="Y134" i="14"/>
  <c r="H134" i="14"/>
  <c r="J134" i="14"/>
  <c r="U136" i="14"/>
  <c r="S136" i="14"/>
  <c r="T136" i="14"/>
  <c r="W136" i="14"/>
  <c r="Z136" i="14"/>
  <c r="V136" i="14"/>
  <c r="X136" i="14"/>
  <c r="AM136" i="14"/>
  <c r="AN136" i="14"/>
  <c r="Y136" i="14"/>
  <c r="H136" i="14"/>
  <c r="J136" i="14"/>
  <c r="U133" i="14"/>
  <c r="S133" i="14"/>
  <c r="T133" i="14"/>
  <c r="W133" i="14"/>
  <c r="Z133" i="14"/>
  <c r="V133" i="14"/>
  <c r="X133" i="14"/>
  <c r="AM133" i="14"/>
  <c r="AN133" i="14"/>
  <c r="Y133" i="14"/>
  <c r="H133" i="14"/>
  <c r="J133" i="14"/>
  <c r="U132" i="14"/>
  <c r="S132" i="14"/>
  <c r="T132" i="14"/>
  <c r="W132" i="14"/>
  <c r="Z132" i="14"/>
  <c r="V132" i="14"/>
  <c r="X132" i="14"/>
  <c r="AM132" i="14"/>
  <c r="AN132" i="14"/>
  <c r="Y132" i="14"/>
  <c r="H132" i="14"/>
  <c r="J132" i="14"/>
  <c r="U131" i="14"/>
  <c r="S131" i="14"/>
  <c r="T131" i="14"/>
  <c r="W131" i="14"/>
  <c r="Z131" i="14"/>
  <c r="V131" i="14"/>
  <c r="X131" i="14"/>
  <c r="AM131" i="14"/>
  <c r="AN131" i="14"/>
  <c r="Y131" i="14"/>
  <c r="H131" i="14"/>
  <c r="J131" i="14"/>
  <c r="U130" i="14"/>
  <c r="S130" i="14"/>
  <c r="T130" i="14"/>
  <c r="W130" i="14"/>
  <c r="Z130" i="14"/>
  <c r="V130" i="14"/>
  <c r="X130" i="14"/>
  <c r="AM130" i="14"/>
  <c r="AN130" i="14"/>
  <c r="Y130" i="14"/>
  <c r="H130" i="14"/>
  <c r="J130" i="14"/>
  <c r="U129" i="14"/>
  <c r="S129" i="14"/>
  <c r="T129" i="14"/>
  <c r="W129" i="14"/>
  <c r="Z129" i="14"/>
  <c r="V129" i="14"/>
  <c r="X129" i="14"/>
  <c r="AM129" i="14"/>
  <c r="AN129" i="14"/>
  <c r="Y129" i="14"/>
  <c r="H129" i="14"/>
  <c r="J129" i="14"/>
  <c r="U128" i="14"/>
  <c r="S128" i="14"/>
  <c r="T128" i="14"/>
  <c r="W128" i="14"/>
  <c r="Z128" i="14"/>
  <c r="V128" i="14"/>
  <c r="X128" i="14"/>
  <c r="AM128" i="14"/>
  <c r="AN128" i="14"/>
  <c r="Y128" i="14"/>
  <c r="H128" i="14"/>
  <c r="J128" i="14"/>
  <c r="U127" i="14"/>
  <c r="S127" i="14"/>
  <c r="T127" i="14"/>
  <c r="W127" i="14"/>
  <c r="Z127" i="14"/>
  <c r="V127" i="14"/>
  <c r="X127" i="14"/>
  <c r="AM127" i="14"/>
  <c r="AN127" i="14"/>
  <c r="Y127" i="14"/>
  <c r="H127" i="14"/>
  <c r="J127" i="14"/>
  <c r="U126" i="14"/>
  <c r="S126" i="14"/>
  <c r="T126" i="14"/>
  <c r="W126" i="14"/>
  <c r="Z126" i="14"/>
  <c r="V126" i="14"/>
  <c r="X126" i="14"/>
  <c r="AM126" i="14"/>
  <c r="AN126" i="14"/>
  <c r="Y126" i="14"/>
  <c r="H126" i="14"/>
  <c r="J126" i="14"/>
  <c r="U124" i="14"/>
  <c r="S124" i="14"/>
  <c r="T124" i="14"/>
  <c r="W124" i="14"/>
  <c r="Z124" i="14"/>
  <c r="V124" i="14"/>
  <c r="X124" i="14"/>
  <c r="AM124" i="14"/>
  <c r="AN124" i="14"/>
  <c r="Y124" i="14"/>
  <c r="H124" i="14"/>
  <c r="J124" i="14"/>
  <c r="U122" i="14"/>
  <c r="S122" i="14"/>
  <c r="T122" i="14"/>
  <c r="W122" i="14"/>
  <c r="Z122" i="14"/>
  <c r="V122" i="14"/>
  <c r="X122" i="14"/>
  <c r="AM122" i="14"/>
  <c r="AN122" i="14"/>
  <c r="Y122" i="14"/>
  <c r="H122" i="14"/>
  <c r="J122" i="14"/>
  <c r="U125" i="14"/>
  <c r="S125" i="14"/>
  <c r="T125" i="14"/>
  <c r="W125" i="14"/>
  <c r="Z125" i="14"/>
  <c r="V125" i="14"/>
  <c r="X125" i="14"/>
  <c r="AM125" i="14"/>
  <c r="AN125" i="14"/>
  <c r="Y125" i="14"/>
  <c r="H125" i="14"/>
  <c r="J125" i="14"/>
  <c r="U123" i="14"/>
  <c r="S123" i="14"/>
  <c r="T123" i="14"/>
  <c r="W123" i="14"/>
  <c r="Z123" i="14"/>
  <c r="V123" i="14"/>
  <c r="X123" i="14"/>
  <c r="AM123" i="14"/>
  <c r="AN123" i="14"/>
  <c r="Y123" i="14"/>
  <c r="H123" i="14"/>
  <c r="J123" i="14"/>
  <c r="U121" i="14"/>
  <c r="S121" i="14"/>
  <c r="T121" i="14"/>
  <c r="W121" i="14"/>
  <c r="Z121" i="14"/>
  <c r="V121" i="14"/>
  <c r="X121" i="14"/>
  <c r="Y121" i="14"/>
  <c r="H121" i="14"/>
  <c r="J121" i="14"/>
  <c r="U120" i="14"/>
  <c r="S120" i="14"/>
  <c r="T120" i="14"/>
  <c r="W120" i="14"/>
  <c r="Z120" i="14"/>
  <c r="V120" i="14"/>
  <c r="X120" i="14"/>
  <c r="Y120" i="14"/>
  <c r="H120" i="14"/>
  <c r="J120" i="14"/>
  <c r="U119" i="14"/>
  <c r="S119" i="14"/>
  <c r="T119" i="14"/>
  <c r="W119" i="14"/>
  <c r="Z119" i="14"/>
  <c r="V119" i="14"/>
  <c r="X119" i="14"/>
  <c r="Y119" i="14"/>
  <c r="H119" i="14"/>
  <c r="J119" i="14"/>
  <c r="U118" i="14"/>
  <c r="S118" i="14"/>
  <c r="T118" i="14"/>
  <c r="W118" i="14"/>
  <c r="Z118" i="14"/>
  <c r="V118" i="14"/>
  <c r="X118" i="14"/>
  <c r="Y118" i="14"/>
  <c r="H118" i="14"/>
  <c r="J118" i="14"/>
  <c r="U117" i="14"/>
  <c r="S117" i="14"/>
  <c r="T117" i="14"/>
  <c r="W117" i="14"/>
  <c r="Z117" i="14"/>
  <c r="V117" i="14"/>
  <c r="X117" i="14"/>
  <c r="Y117" i="14"/>
  <c r="H117" i="14"/>
  <c r="J117" i="14"/>
  <c r="U116" i="14"/>
  <c r="S116" i="14"/>
  <c r="T116" i="14"/>
  <c r="W116" i="14"/>
  <c r="Z116" i="14"/>
  <c r="V116" i="14"/>
  <c r="X116" i="14"/>
  <c r="Y116" i="14"/>
  <c r="H116" i="14"/>
  <c r="J116" i="14"/>
  <c r="U115" i="14"/>
  <c r="S115" i="14"/>
  <c r="T115" i="14"/>
  <c r="W115" i="14"/>
  <c r="Z115" i="14"/>
  <c r="V115" i="14"/>
  <c r="X115" i="14"/>
  <c r="Y115" i="14"/>
  <c r="H115" i="14"/>
  <c r="J115" i="14"/>
  <c r="U114" i="14"/>
  <c r="S114" i="14"/>
  <c r="T114" i="14"/>
  <c r="W114" i="14"/>
  <c r="Z114" i="14"/>
  <c r="V114" i="14"/>
  <c r="X114" i="14"/>
  <c r="Y114" i="14"/>
  <c r="H114" i="14"/>
  <c r="J114" i="14"/>
  <c r="U113" i="14"/>
  <c r="S113" i="14"/>
  <c r="T113" i="14"/>
  <c r="W113" i="14"/>
  <c r="Z113" i="14"/>
  <c r="V113" i="14"/>
  <c r="X113" i="14"/>
  <c r="Y113" i="14"/>
  <c r="H113" i="14"/>
  <c r="J113" i="14"/>
  <c r="U111" i="14"/>
  <c r="S111" i="14"/>
  <c r="T111" i="14"/>
  <c r="W111" i="14"/>
  <c r="Z111" i="14"/>
  <c r="V111" i="14"/>
  <c r="X111" i="14"/>
  <c r="Y111" i="14"/>
  <c r="H111" i="14"/>
  <c r="J111" i="14"/>
  <c r="U110" i="14"/>
  <c r="S110" i="14"/>
  <c r="T110" i="14"/>
  <c r="W110" i="14"/>
  <c r="Z110" i="14"/>
  <c r="V110" i="14"/>
  <c r="X110" i="14"/>
  <c r="Y110" i="14"/>
  <c r="H110" i="14"/>
  <c r="J110" i="14"/>
  <c r="U112" i="14"/>
  <c r="S112" i="14"/>
  <c r="T112" i="14"/>
  <c r="W112" i="14"/>
  <c r="Z112" i="14"/>
  <c r="V112" i="14"/>
  <c r="X112" i="14"/>
  <c r="Y112" i="14"/>
  <c r="H112" i="14"/>
  <c r="J112" i="14"/>
  <c r="U109" i="14"/>
  <c r="S109" i="14"/>
  <c r="T109" i="14"/>
  <c r="W109" i="14"/>
  <c r="Z109" i="14"/>
  <c r="V109" i="14"/>
  <c r="X109" i="14"/>
  <c r="Y109" i="14"/>
  <c r="H109" i="14"/>
  <c r="J109" i="14"/>
  <c r="U108" i="14"/>
  <c r="S108" i="14"/>
  <c r="T108" i="14"/>
  <c r="W108" i="14"/>
  <c r="Z108" i="14"/>
  <c r="V108" i="14"/>
  <c r="X108" i="14"/>
  <c r="Y108" i="14"/>
  <c r="H108" i="14"/>
  <c r="J108" i="14"/>
  <c r="U105" i="14"/>
  <c r="S105" i="14"/>
  <c r="T105" i="14"/>
  <c r="W105" i="14"/>
  <c r="Z105" i="14"/>
  <c r="V105" i="14"/>
  <c r="X105" i="14"/>
  <c r="Y105" i="14"/>
  <c r="H105" i="14"/>
  <c r="J105" i="14"/>
  <c r="U107" i="14"/>
  <c r="S107" i="14"/>
  <c r="T107" i="14"/>
  <c r="W107" i="14"/>
  <c r="Z107" i="14"/>
  <c r="V107" i="14"/>
  <c r="X107" i="14"/>
  <c r="Y107" i="14"/>
  <c r="H107" i="14"/>
  <c r="J107" i="14"/>
  <c r="U106" i="14"/>
  <c r="S106" i="14"/>
  <c r="T106" i="14"/>
  <c r="W106" i="14"/>
  <c r="Z106" i="14"/>
  <c r="V106" i="14"/>
  <c r="X106" i="14"/>
  <c r="Y106" i="14"/>
  <c r="H106" i="14"/>
  <c r="J106" i="14"/>
  <c r="U104" i="14"/>
  <c r="S104" i="14"/>
  <c r="T104" i="14"/>
  <c r="W104" i="14"/>
  <c r="Z104" i="14"/>
  <c r="V104" i="14"/>
  <c r="X104" i="14"/>
  <c r="Y104" i="14"/>
  <c r="H104" i="14"/>
  <c r="J104" i="14"/>
  <c r="U103" i="14"/>
  <c r="S103" i="14"/>
  <c r="T103" i="14"/>
  <c r="W103" i="14"/>
  <c r="Z103" i="14"/>
  <c r="V103" i="14"/>
  <c r="X103" i="14"/>
  <c r="Y103" i="14"/>
  <c r="H103" i="14"/>
  <c r="J103" i="14"/>
  <c r="U102" i="14"/>
  <c r="S102" i="14"/>
  <c r="T102" i="14"/>
  <c r="W102" i="14"/>
  <c r="Z102" i="14"/>
  <c r="V102" i="14"/>
  <c r="X102" i="14"/>
  <c r="Y102" i="14"/>
  <c r="H102" i="14"/>
  <c r="J102" i="14"/>
  <c r="U100" i="14"/>
  <c r="S100" i="14"/>
  <c r="T100" i="14"/>
  <c r="W100" i="14"/>
  <c r="Z100" i="14"/>
  <c r="V100" i="14"/>
  <c r="X100" i="14"/>
  <c r="Y100" i="14"/>
  <c r="H100" i="14"/>
  <c r="J100" i="14"/>
  <c r="U99" i="14"/>
  <c r="S99" i="14"/>
  <c r="T99" i="14"/>
  <c r="W99" i="14"/>
  <c r="Z99" i="14"/>
  <c r="V99" i="14"/>
  <c r="X99" i="14"/>
  <c r="Y99" i="14"/>
  <c r="H99" i="14"/>
  <c r="J99" i="14"/>
  <c r="U98" i="14"/>
  <c r="S98" i="14"/>
  <c r="T98" i="14"/>
  <c r="W98" i="14"/>
  <c r="Z98" i="14"/>
  <c r="V98" i="14"/>
  <c r="X98" i="14"/>
  <c r="Y98" i="14"/>
  <c r="H98" i="14"/>
  <c r="J98" i="14"/>
  <c r="U97" i="14"/>
  <c r="S97" i="14"/>
  <c r="T97" i="14"/>
  <c r="W97" i="14"/>
  <c r="Z97" i="14"/>
  <c r="V97" i="14"/>
  <c r="X97" i="14"/>
  <c r="Y97" i="14"/>
  <c r="H97" i="14"/>
  <c r="J97" i="14"/>
  <c r="H101" i="14"/>
  <c r="J101" i="14"/>
  <c r="U96" i="14"/>
  <c r="S96" i="14"/>
  <c r="T96" i="14"/>
  <c r="W96" i="14"/>
  <c r="Z96" i="14"/>
  <c r="V96" i="14"/>
  <c r="X96" i="14"/>
  <c r="Y96" i="14"/>
  <c r="H96" i="14"/>
  <c r="J96" i="14"/>
  <c r="U95" i="14"/>
  <c r="S95" i="14"/>
  <c r="T95" i="14"/>
  <c r="W95" i="14"/>
  <c r="Z95" i="14"/>
  <c r="V95" i="14"/>
  <c r="X95" i="14"/>
  <c r="Y95" i="14"/>
  <c r="H95" i="14"/>
  <c r="J95" i="14"/>
  <c r="U94" i="14"/>
  <c r="S94" i="14"/>
  <c r="T94" i="14"/>
  <c r="W94" i="14"/>
  <c r="Z94" i="14"/>
  <c r="V94" i="14"/>
  <c r="X94" i="14"/>
  <c r="Y94" i="14"/>
  <c r="H94" i="14"/>
  <c r="J94" i="14"/>
  <c r="U93" i="14"/>
  <c r="S93" i="14"/>
  <c r="T93" i="14"/>
  <c r="W93" i="14"/>
  <c r="Z93" i="14"/>
  <c r="V93" i="14"/>
  <c r="X93" i="14"/>
  <c r="Y93" i="14"/>
  <c r="H93" i="14"/>
  <c r="J93" i="14"/>
  <c r="U91" i="14"/>
  <c r="S91" i="14"/>
  <c r="T91" i="14"/>
  <c r="W91" i="14"/>
  <c r="Z91" i="14"/>
  <c r="V91" i="14"/>
  <c r="X91" i="14"/>
  <c r="Y91" i="14"/>
  <c r="H91" i="14"/>
  <c r="J91" i="14"/>
  <c r="U90" i="14"/>
  <c r="S90" i="14"/>
  <c r="T90" i="14"/>
  <c r="W90" i="14"/>
  <c r="Z90" i="14"/>
  <c r="V90" i="14"/>
  <c r="X90" i="14"/>
  <c r="Y90" i="14"/>
  <c r="H90" i="14"/>
  <c r="J90" i="14"/>
  <c r="U89" i="14"/>
  <c r="S89" i="14"/>
  <c r="T89" i="14"/>
  <c r="W89" i="14"/>
  <c r="Z89" i="14"/>
  <c r="V89" i="14"/>
  <c r="X89" i="14"/>
  <c r="Y89" i="14"/>
  <c r="H89" i="14"/>
  <c r="J89" i="14"/>
  <c r="U92" i="14"/>
  <c r="S92" i="14"/>
  <c r="T92" i="14"/>
  <c r="W92" i="14"/>
  <c r="Z92" i="14"/>
  <c r="V92" i="14"/>
  <c r="X92" i="14"/>
  <c r="Y92" i="14"/>
  <c r="H92" i="14"/>
  <c r="J92" i="14"/>
  <c r="U88" i="14"/>
  <c r="S88" i="14"/>
  <c r="T88" i="14"/>
  <c r="W88" i="14"/>
  <c r="Z88" i="14"/>
  <c r="V88" i="14"/>
  <c r="X88" i="14"/>
  <c r="Y88" i="14"/>
  <c r="H88" i="14"/>
  <c r="J88" i="14"/>
  <c r="U87" i="14"/>
  <c r="S87" i="14"/>
  <c r="T87" i="14"/>
  <c r="W87" i="14"/>
  <c r="Z87" i="14"/>
  <c r="V87" i="14"/>
  <c r="X87" i="14"/>
  <c r="Y87" i="14"/>
  <c r="H87" i="14"/>
  <c r="J87" i="14"/>
  <c r="H86" i="14"/>
  <c r="J86" i="14"/>
  <c r="H85" i="14"/>
  <c r="J85" i="14"/>
  <c r="H84" i="14"/>
  <c r="J84" i="14"/>
  <c r="U83" i="14"/>
  <c r="S83" i="14"/>
  <c r="T83" i="14"/>
  <c r="W83" i="14"/>
  <c r="Z83" i="14"/>
  <c r="V83" i="14"/>
  <c r="X83" i="14"/>
  <c r="Y83" i="14"/>
  <c r="H83" i="14"/>
  <c r="J83" i="14"/>
  <c r="U82" i="14"/>
  <c r="S82" i="14"/>
  <c r="T82" i="14"/>
  <c r="W82" i="14"/>
  <c r="Z82" i="14"/>
  <c r="V82" i="14"/>
  <c r="X82" i="14"/>
  <c r="Y82" i="14"/>
  <c r="H82" i="14"/>
  <c r="J82" i="14"/>
  <c r="U81" i="14"/>
  <c r="S81" i="14"/>
  <c r="T81" i="14"/>
  <c r="W81" i="14"/>
  <c r="Z81" i="14"/>
  <c r="V81" i="14"/>
  <c r="X81" i="14"/>
  <c r="Y81" i="14"/>
  <c r="H81" i="14"/>
  <c r="J81" i="14"/>
  <c r="U80" i="14"/>
  <c r="S80" i="14"/>
  <c r="T80" i="14"/>
  <c r="W80" i="14"/>
  <c r="Z80" i="14"/>
  <c r="V80" i="14"/>
  <c r="X80" i="14"/>
  <c r="Y80" i="14"/>
  <c r="H80" i="14"/>
  <c r="J80" i="14"/>
  <c r="U79" i="14"/>
  <c r="S79" i="14"/>
  <c r="T79" i="14"/>
  <c r="W79" i="14"/>
  <c r="Z79" i="14"/>
  <c r="V79" i="14"/>
  <c r="X79" i="14"/>
  <c r="Y79" i="14"/>
  <c r="H79" i="14"/>
  <c r="J79" i="14"/>
  <c r="U78" i="14"/>
  <c r="S78" i="14"/>
  <c r="T78" i="14"/>
  <c r="W78" i="14"/>
  <c r="Z78" i="14"/>
  <c r="V78" i="14"/>
  <c r="X78" i="14"/>
  <c r="Y78" i="14"/>
  <c r="H78" i="14"/>
  <c r="J78" i="14"/>
  <c r="U77" i="14"/>
  <c r="S77" i="14"/>
  <c r="T77" i="14"/>
  <c r="W77" i="14"/>
  <c r="Z77" i="14"/>
  <c r="V77" i="14"/>
  <c r="X77" i="14"/>
  <c r="Y77" i="14"/>
  <c r="H77" i="14"/>
  <c r="J77" i="14"/>
  <c r="U76" i="14"/>
  <c r="S76" i="14"/>
  <c r="T76" i="14"/>
  <c r="W76" i="14"/>
  <c r="Z76" i="14"/>
  <c r="V76" i="14"/>
  <c r="X76" i="14"/>
  <c r="Y76" i="14"/>
  <c r="H76" i="14"/>
  <c r="J76" i="14"/>
  <c r="U75" i="14"/>
  <c r="S75" i="14"/>
  <c r="T75" i="14"/>
  <c r="W75" i="14"/>
  <c r="Z75" i="14"/>
  <c r="V75" i="14"/>
  <c r="X75" i="14"/>
  <c r="Y75" i="14"/>
  <c r="H75" i="14"/>
  <c r="J75" i="14"/>
  <c r="U74" i="14"/>
  <c r="S74" i="14"/>
  <c r="T74" i="14"/>
  <c r="W74" i="14"/>
  <c r="Z74" i="14"/>
  <c r="V74" i="14"/>
  <c r="X74" i="14"/>
  <c r="Y74" i="14"/>
  <c r="H74" i="14"/>
  <c r="J74" i="14"/>
  <c r="U73" i="14"/>
  <c r="S73" i="14"/>
  <c r="T73" i="14"/>
  <c r="W73" i="14"/>
  <c r="Z73" i="14"/>
  <c r="V73" i="14"/>
  <c r="X73" i="14"/>
  <c r="Y73" i="14"/>
  <c r="H73" i="14"/>
  <c r="J73" i="14"/>
  <c r="U72" i="14"/>
  <c r="S72" i="14"/>
  <c r="T72" i="14"/>
  <c r="W72" i="14"/>
  <c r="Z72" i="14"/>
  <c r="V72" i="14"/>
  <c r="X72" i="14"/>
  <c r="Y72" i="14"/>
  <c r="H72" i="14"/>
  <c r="J72" i="14"/>
  <c r="U71" i="14"/>
  <c r="S71" i="14"/>
  <c r="T71" i="14"/>
  <c r="W71" i="14"/>
  <c r="Z71" i="14"/>
  <c r="V71" i="14"/>
  <c r="X71" i="14"/>
  <c r="Y71" i="14"/>
  <c r="H71" i="14"/>
  <c r="J71" i="14"/>
  <c r="U70" i="14"/>
  <c r="S70" i="14"/>
  <c r="T70" i="14"/>
  <c r="W70" i="14"/>
  <c r="Z70" i="14"/>
  <c r="V70" i="14"/>
  <c r="X70" i="14"/>
  <c r="Y70" i="14"/>
  <c r="H70" i="14"/>
  <c r="J70" i="14"/>
  <c r="U69" i="14"/>
  <c r="S69" i="14"/>
  <c r="T69" i="14"/>
  <c r="W69" i="14"/>
  <c r="Z69" i="14"/>
  <c r="V69" i="14"/>
  <c r="X69" i="14"/>
  <c r="Y69" i="14"/>
  <c r="H69" i="14"/>
  <c r="J69" i="14"/>
  <c r="U68" i="14"/>
  <c r="S68" i="14"/>
  <c r="T68" i="14"/>
  <c r="W68" i="14"/>
  <c r="Z68" i="14"/>
  <c r="V68" i="14"/>
  <c r="X68" i="14"/>
  <c r="Y68" i="14"/>
  <c r="H68" i="14"/>
  <c r="J68" i="14"/>
  <c r="U67" i="14"/>
  <c r="S67" i="14"/>
  <c r="T67" i="14"/>
  <c r="W67" i="14"/>
  <c r="Z67" i="14"/>
  <c r="V67" i="14"/>
  <c r="X67" i="14"/>
  <c r="Y67" i="14"/>
  <c r="H67" i="14"/>
  <c r="J67" i="14"/>
  <c r="U66" i="14"/>
  <c r="S66" i="14"/>
  <c r="T66" i="14"/>
  <c r="W66" i="14"/>
  <c r="Z66" i="14"/>
  <c r="V66" i="14"/>
  <c r="X66" i="14"/>
  <c r="Y66" i="14"/>
  <c r="H66" i="14"/>
  <c r="J66" i="14"/>
  <c r="U65" i="14"/>
  <c r="S65" i="14"/>
  <c r="T65" i="14"/>
  <c r="W65" i="14"/>
  <c r="Z65" i="14"/>
  <c r="V65" i="14"/>
  <c r="X65" i="14"/>
  <c r="Y65" i="14"/>
  <c r="H65" i="14"/>
  <c r="J65" i="14"/>
  <c r="U64" i="14"/>
  <c r="S64" i="14"/>
  <c r="T64" i="14"/>
  <c r="W64" i="14"/>
  <c r="Z64" i="14"/>
  <c r="V64" i="14"/>
  <c r="X64" i="14"/>
  <c r="Y64" i="14"/>
  <c r="H64" i="14"/>
  <c r="J64" i="14"/>
  <c r="U63" i="14"/>
  <c r="S63" i="14"/>
  <c r="T63" i="14"/>
  <c r="W63" i="14"/>
  <c r="Z63" i="14"/>
  <c r="V63" i="14"/>
  <c r="X63" i="14"/>
  <c r="Y63" i="14"/>
  <c r="H63" i="14"/>
  <c r="J63" i="14"/>
  <c r="U62" i="14"/>
  <c r="S62" i="14"/>
  <c r="T62" i="14"/>
  <c r="W62" i="14"/>
  <c r="Z62" i="14"/>
  <c r="V62" i="14"/>
  <c r="X62" i="14"/>
  <c r="Y62" i="14"/>
  <c r="H62" i="14"/>
  <c r="J62" i="14"/>
  <c r="U61" i="14"/>
  <c r="S61" i="14"/>
  <c r="T61" i="14"/>
  <c r="W61" i="14"/>
  <c r="Z61" i="14"/>
  <c r="V61" i="14"/>
  <c r="X61" i="14"/>
  <c r="Y61" i="14"/>
  <c r="H61" i="14"/>
  <c r="J61" i="14"/>
  <c r="U58" i="14"/>
  <c r="S58" i="14"/>
  <c r="T58" i="14"/>
  <c r="W58" i="14"/>
  <c r="Z58" i="14"/>
  <c r="V58" i="14"/>
  <c r="X58" i="14"/>
  <c r="Y58" i="14"/>
  <c r="H58" i="14"/>
  <c r="J58" i="14"/>
  <c r="U60" i="14"/>
  <c r="S60" i="14"/>
  <c r="T60" i="14"/>
  <c r="W60" i="14"/>
  <c r="Z60" i="14"/>
  <c r="V60" i="14"/>
  <c r="X60" i="14"/>
  <c r="Y60" i="14"/>
  <c r="H60" i="14"/>
  <c r="J60" i="14"/>
  <c r="U59" i="14"/>
  <c r="S59" i="14"/>
  <c r="T59" i="14"/>
  <c r="W59" i="14"/>
  <c r="Z59" i="14"/>
  <c r="V59" i="14"/>
  <c r="X59" i="14"/>
  <c r="Y59" i="14"/>
  <c r="H59" i="14"/>
  <c r="J59" i="14"/>
  <c r="U57" i="14"/>
  <c r="S57" i="14"/>
  <c r="T57" i="14"/>
  <c r="W57" i="14"/>
  <c r="Z57" i="14"/>
  <c r="V57" i="14"/>
  <c r="X57" i="14"/>
  <c r="Y57" i="14"/>
  <c r="H57" i="14"/>
  <c r="J57" i="14"/>
  <c r="U56" i="14"/>
  <c r="S56" i="14"/>
  <c r="T56" i="14"/>
  <c r="W56" i="14"/>
  <c r="Z56" i="14"/>
  <c r="V56" i="14"/>
  <c r="X56" i="14"/>
  <c r="Y56" i="14"/>
  <c r="H56" i="14"/>
  <c r="J56" i="14"/>
  <c r="U55" i="14"/>
  <c r="S55" i="14"/>
  <c r="T55" i="14"/>
  <c r="W55" i="14"/>
  <c r="Z55" i="14"/>
  <c r="V55" i="14"/>
  <c r="X55" i="14"/>
  <c r="Y55" i="14"/>
  <c r="H55" i="14"/>
  <c r="J55" i="14"/>
  <c r="U54" i="14"/>
  <c r="S54" i="14"/>
  <c r="T54" i="14"/>
  <c r="W54" i="14"/>
  <c r="Z54" i="14"/>
  <c r="V54" i="14"/>
  <c r="X54" i="14"/>
  <c r="AM54" i="14"/>
  <c r="AN54" i="14"/>
  <c r="Y54" i="14"/>
  <c r="H54" i="14"/>
  <c r="J54" i="14"/>
  <c r="U53" i="14"/>
  <c r="S53" i="14"/>
  <c r="T53" i="14"/>
  <c r="W53" i="14"/>
  <c r="Z53" i="14"/>
  <c r="V53" i="14"/>
  <c r="X53" i="14"/>
  <c r="AM53" i="14"/>
  <c r="AN53" i="14"/>
  <c r="Y53" i="14"/>
  <c r="H53" i="14"/>
  <c r="J53" i="14"/>
  <c r="U52" i="14"/>
  <c r="S52" i="14"/>
  <c r="T52" i="14"/>
  <c r="W52" i="14"/>
  <c r="Z52" i="14"/>
  <c r="V52" i="14"/>
  <c r="X52" i="14"/>
  <c r="AM52" i="14"/>
  <c r="AN52" i="14"/>
  <c r="Y52" i="14"/>
  <c r="H52" i="14"/>
  <c r="J52" i="14"/>
  <c r="U51" i="14"/>
  <c r="S51" i="14"/>
  <c r="T51" i="14"/>
  <c r="W51" i="14"/>
  <c r="Z51" i="14"/>
  <c r="V51" i="14"/>
  <c r="X51" i="14"/>
  <c r="AM51" i="14"/>
  <c r="AN51" i="14"/>
  <c r="Y51" i="14"/>
  <c r="H51" i="14"/>
  <c r="J51" i="14"/>
  <c r="T48" i="14"/>
  <c r="U48" i="14"/>
  <c r="S48" i="14"/>
  <c r="V48" i="14"/>
  <c r="X48" i="14"/>
  <c r="AA48" i="14"/>
  <c r="AB48" i="14"/>
  <c r="W48" i="14"/>
  <c r="Z48" i="14"/>
  <c r="AE48" i="14"/>
  <c r="AC48" i="14"/>
  <c r="AD48" i="14"/>
  <c r="AG48" i="14"/>
  <c r="AR48" i="14"/>
  <c r="Y48" i="14"/>
  <c r="AF48" i="14"/>
  <c r="AQ48" i="14"/>
  <c r="AP48" i="14"/>
  <c r="AM48" i="14"/>
  <c r="AN48" i="14"/>
  <c r="H48" i="14"/>
  <c r="J48" i="14"/>
  <c r="U44" i="14"/>
  <c r="S44" i="14"/>
  <c r="T44" i="14"/>
  <c r="W44" i="14"/>
  <c r="Z44" i="14"/>
  <c r="V44" i="14"/>
  <c r="X44" i="14"/>
  <c r="AM44" i="14"/>
  <c r="AN44" i="14"/>
  <c r="Y44" i="14"/>
  <c r="H44" i="14"/>
  <c r="J44" i="14"/>
  <c r="U45" i="14"/>
  <c r="S45" i="14"/>
  <c r="T45" i="14"/>
  <c r="W45" i="14"/>
  <c r="Z45" i="14"/>
  <c r="V45" i="14"/>
  <c r="X45" i="14"/>
  <c r="AM45" i="14"/>
  <c r="AN45" i="14"/>
  <c r="Y45" i="14"/>
  <c r="H45" i="14"/>
  <c r="J45" i="14"/>
  <c r="U46" i="14"/>
  <c r="S46" i="14"/>
  <c r="T46" i="14"/>
  <c r="W46" i="14"/>
  <c r="Z46" i="14"/>
  <c r="V46" i="14"/>
  <c r="X46" i="14"/>
  <c r="AM46" i="14"/>
  <c r="AN46" i="14"/>
  <c r="Y46" i="14"/>
  <c r="H46" i="14"/>
  <c r="J46" i="14"/>
  <c r="U47" i="14"/>
  <c r="S47" i="14"/>
  <c r="T47" i="14"/>
  <c r="W47" i="14"/>
  <c r="Z47" i="14"/>
  <c r="V47" i="14"/>
  <c r="X47" i="14"/>
  <c r="AM47" i="14"/>
  <c r="AN47" i="14"/>
  <c r="Y47" i="14"/>
  <c r="H47" i="14"/>
  <c r="J47" i="14"/>
  <c r="U50" i="14"/>
  <c r="S50" i="14"/>
  <c r="T50" i="14"/>
  <c r="W50" i="14"/>
  <c r="Z50" i="14"/>
  <c r="V50" i="14"/>
  <c r="X50" i="14"/>
  <c r="AM50" i="14"/>
  <c r="AN50" i="14"/>
  <c r="Y50" i="14"/>
  <c r="H50" i="14"/>
  <c r="J50" i="14"/>
  <c r="T49" i="14"/>
  <c r="U49" i="14"/>
  <c r="S49" i="14"/>
  <c r="V49" i="14"/>
  <c r="X49" i="14"/>
  <c r="AA49" i="14"/>
  <c r="AB49" i="14"/>
  <c r="W49" i="14"/>
  <c r="Z49" i="14"/>
  <c r="AE49" i="14"/>
  <c r="AC49" i="14"/>
  <c r="AD49" i="14"/>
  <c r="AG49" i="14"/>
  <c r="AR49" i="14"/>
  <c r="Y49" i="14"/>
  <c r="AF49" i="14"/>
  <c r="AQ49" i="14"/>
  <c r="AP49" i="14"/>
  <c r="AM49" i="14"/>
  <c r="AN49" i="14"/>
  <c r="H49" i="14"/>
  <c r="J49" i="14"/>
  <c r="U43" i="14"/>
  <c r="S43" i="14"/>
  <c r="T43" i="14"/>
  <c r="W43" i="14"/>
  <c r="Z43" i="14"/>
  <c r="V43" i="14"/>
  <c r="X43" i="14"/>
  <c r="AM43" i="14"/>
  <c r="AN43" i="14"/>
  <c r="Y43" i="14"/>
  <c r="H43" i="14"/>
  <c r="J43" i="14"/>
  <c r="U42" i="14"/>
  <c r="S42" i="14"/>
  <c r="T42" i="14"/>
  <c r="W42" i="14"/>
  <c r="Z42" i="14"/>
  <c r="V42" i="14"/>
  <c r="X42" i="14"/>
  <c r="AM42" i="14"/>
  <c r="AN42" i="14"/>
  <c r="Y42" i="14"/>
  <c r="H42" i="14"/>
  <c r="J42" i="14"/>
  <c r="U41" i="14"/>
  <c r="S41" i="14"/>
  <c r="T41" i="14"/>
  <c r="W41" i="14"/>
  <c r="Z41" i="14"/>
  <c r="V41" i="14"/>
  <c r="X41" i="14"/>
  <c r="AM41" i="14"/>
  <c r="AN41" i="14"/>
  <c r="Y41" i="14"/>
  <c r="H41" i="14"/>
  <c r="J41" i="14"/>
  <c r="U40" i="14"/>
  <c r="S40" i="14"/>
  <c r="T40" i="14"/>
  <c r="W40" i="14"/>
  <c r="Z40" i="14"/>
  <c r="V40" i="14"/>
  <c r="X40" i="14"/>
  <c r="AM40" i="14"/>
  <c r="AN40" i="14"/>
  <c r="Y40" i="14"/>
  <c r="H40" i="14"/>
  <c r="J40" i="14"/>
  <c r="H39" i="14"/>
  <c r="J39" i="14"/>
  <c r="U38" i="14"/>
  <c r="S38" i="14"/>
  <c r="T38" i="14"/>
  <c r="W38" i="14"/>
  <c r="Z38" i="14"/>
  <c r="V38" i="14"/>
  <c r="X38" i="14"/>
  <c r="AM38" i="14"/>
  <c r="AN38" i="14"/>
  <c r="Y38" i="14"/>
  <c r="H38" i="14"/>
  <c r="J38" i="14"/>
  <c r="U37" i="14"/>
  <c r="S37" i="14"/>
  <c r="T37" i="14"/>
  <c r="W37" i="14"/>
  <c r="Z37" i="14"/>
  <c r="V37" i="14"/>
  <c r="X37" i="14"/>
  <c r="Y37" i="14"/>
  <c r="H37" i="14"/>
  <c r="J37" i="14"/>
  <c r="U36" i="14"/>
  <c r="S36" i="14"/>
  <c r="T36" i="14"/>
  <c r="W36" i="14"/>
  <c r="Z36" i="14"/>
  <c r="V36" i="14"/>
  <c r="X36" i="14"/>
  <c r="Y36" i="14"/>
  <c r="H36" i="14"/>
  <c r="J36" i="14"/>
  <c r="U35" i="14"/>
  <c r="S35" i="14"/>
  <c r="T35" i="14"/>
  <c r="W35" i="14"/>
  <c r="Z35" i="14"/>
  <c r="V35" i="14"/>
  <c r="X35" i="14"/>
  <c r="Y35" i="14"/>
  <c r="H35" i="14"/>
  <c r="J35" i="14"/>
  <c r="U34" i="14"/>
  <c r="S34" i="14"/>
  <c r="T34" i="14"/>
  <c r="W34" i="14"/>
  <c r="Z34" i="14"/>
  <c r="V34" i="14"/>
  <c r="X34" i="14"/>
  <c r="Y34" i="14"/>
  <c r="H34" i="14"/>
  <c r="J34" i="14"/>
  <c r="U33" i="14"/>
  <c r="S33" i="14"/>
  <c r="T33" i="14"/>
  <c r="W33" i="14"/>
  <c r="Z33" i="14"/>
  <c r="V33" i="14"/>
  <c r="X33" i="14"/>
  <c r="Y33" i="14"/>
  <c r="H33" i="14"/>
  <c r="J33" i="14"/>
  <c r="U32" i="14"/>
  <c r="S32" i="14"/>
  <c r="T32" i="14"/>
  <c r="W32" i="14"/>
  <c r="Z32" i="14"/>
  <c r="V32" i="14"/>
  <c r="X32" i="14"/>
  <c r="Y32" i="14"/>
  <c r="H32" i="14"/>
  <c r="J32" i="14"/>
  <c r="T31" i="14"/>
  <c r="U31" i="14"/>
  <c r="S31" i="14"/>
  <c r="V31" i="14"/>
  <c r="X31" i="14"/>
  <c r="AA31" i="14"/>
  <c r="AB31" i="14"/>
  <c r="W31" i="14"/>
  <c r="Z31" i="14"/>
  <c r="AE31" i="14"/>
  <c r="AC31" i="14"/>
  <c r="AD31" i="14"/>
  <c r="AG31" i="14"/>
  <c r="Y31" i="14"/>
  <c r="AF31" i="14"/>
  <c r="H31" i="14"/>
  <c r="J31" i="14"/>
  <c r="U30" i="14"/>
  <c r="S30" i="14"/>
  <c r="T30" i="14"/>
  <c r="W30" i="14"/>
  <c r="Z30" i="14"/>
  <c r="V30" i="14"/>
  <c r="X30" i="14"/>
  <c r="Y30" i="14"/>
  <c r="H30" i="14"/>
  <c r="J30" i="14"/>
  <c r="U29" i="14"/>
  <c r="S29" i="14"/>
  <c r="T29" i="14"/>
  <c r="W29" i="14"/>
  <c r="Z29" i="14"/>
  <c r="V29" i="14"/>
  <c r="X29" i="14"/>
  <c r="Y29" i="14"/>
  <c r="H29" i="14"/>
  <c r="J29" i="14"/>
  <c r="U28" i="14"/>
  <c r="S28" i="14"/>
  <c r="T28" i="14"/>
  <c r="W28" i="14"/>
  <c r="Z28" i="14"/>
  <c r="V28" i="14"/>
  <c r="X28" i="14"/>
  <c r="Y28" i="14"/>
  <c r="H28" i="14"/>
  <c r="J28" i="14"/>
  <c r="U27" i="14"/>
  <c r="S27" i="14"/>
  <c r="T27" i="14"/>
  <c r="W27" i="14"/>
  <c r="Z27" i="14"/>
  <c r="V27" i="14"/>
  <c r="X27" i="14"/>
  <c r="Y27" i="14"/>
  <c r="H27" i="14"/>
  <c r="J27" i="14"/>
  <c r="U25" i="14"/>
  <c r="S25" i="14"/>
  <c r="T25" i="14"/>
  <c r="W25" i="14"/>
  <c r="Z25" i="14"/>
  <c r="V25" i="14"/>
  <c r="X25" i="14"/>
  <c r="Y25" i="14"/>
  <c r="H25" i="14"/>
  <c r="J25" i="14"/>
  <c r="U26" i="14"/>
  <c r="S26" i="14"/>
  <c r="T26" i="14"/>
  <c r="W26" i="14"/>
  <c r="Z26" i="14"/>
  <c r="V26" i="14"/>
  <c r="X26" i="14"/>
  <c r="Y26" i="14"/>
  <c r="H26" i="14"/>
  <c r="J26" i="14"/>
  <c r="U24" i="14"/>
  <c r="S24" i="14"/>
  <c r="T24" i="14"/>
  <c r="W24" i="14"/>
  <c r="Z24" i="14"/>
  <c r="V24" i="14"/>
  <c r="X24" i="14"/>
  <c r="Y24" i="14"/>
  <c r="H24" i="14"/>
  <c r="J24" i="14"/>
  <c r="U23" i="14"/>
  <c r="S23" i="14"/>
  <c r="T23" i="14"/>
  <c r="W23" i="14"/>
  <c r="Z23" i="14"/>
  <c r="V23" i="14"/>
  <c r="X23" i="14"/>
  <c r="Y23" i="14"/>
  <c r="H23" i="14"/>
  <c r="J23" i="14"/>
  <c r="U22" i="14"/>
  <c r="S22" i="14"/>
  <c r="T22" i="14"/>
  <c r="W22" i="14"/>
  <c r="Z22" i="14"/>
  <c r="V22" i="14"/>
  <c r="X22" i="14"/>
  <c r="Y22" i="14"/>
  <c r="H22" i="14"/>
  <c r="J22" i="14"/>
  <c r="U20" i="14"/>
  <c r="S20" i="14"/>
  <c r="T20" i="14"/>
  <c r="W20" i="14"/>
  <c r="Z20" i="14"/>
  <c r="V20" i="14"/>
  <c r="X20" i="14"/>
  <c r="Y20" i="14"/>
  <c r="H20" i="14"/>
  <c r="J20" i="14"/>
  <c r="U21" i="14"/>
  <c r="S21" i="14"/>
  <c r="T21" i="14"/>
  <c r="W21" i="14"/>
  <c r="Z21" i="14"/>
  <c r="V21" i="14"/>
  <c r="X21" i="14"/>
  <c r="Y21" i="14"/>
  <c r="H21" i="14"/>
  <c r="J21" i="14"/>
  <c r="U18" i="14"/>
  <c r="S18" i="14"/>
  <c r="T18" i="14"/>
  <c r="W18" i="14"/>
  <c r="Z18" i="14"/>
  <c r="V18" i="14"/>
  <c r="X18" i="14"/>
  <c r="Y18" i="14"/>
  <c r="H18" i="14"/>
  <c r="J18" i="14"/>
  <c r="U19" i="14"/>
  <c r="S19" i="14"/>
  <c r="T19" i="14"/>
  <c r="W19" i="14"/>
  <c r="Z19" i="14"/>
  <c r="V19" i="14"/>
  <c r="X19" i="14"/>
  <c r="Y19" i="14"/>
  <c r="H19" i="14"/>
  <c r="J19" i="14"/>
  <c r="U17" i="14"/>
  <c r="S17" i="14"/>
  <c r="T17" i="14"/>
  <c r="W17" i="14"/>
  <c r="Z17" i="14"/>
  <c r="V17" i="14"/>
  <c r="X17" i="14"/>
  <c r="Y17" i="14"/>
  <c r="H17" i="14"/>
  <c r="J17" i="14"/>
  <c r="U16" i="14"/>
  <c r="S16" i="14"/>
  <c r="T16" i="14"/>
  <c r="W16" i="14"/>
  <c r="Z16" i="14"/>
  <c r="V16" i="14"/>
  <c r="X16" i="14"/>
  <c r="Y16" i="14"/>
  <c r="H16" i="14"/>
  <c r="J16" i="14"/>
  <c r="U15" i="14"/>
  <c r="S15" i="14"/>
  <c r="T15" i="14"/>
  <c r="W15" i="14"/>
  <c r="Z15" i="14"/>
  <c r="V15" i="14"/>
  <c r="X15" i="14"/>
  <c r="Y15" i="14"/>
  <c r="H15" i="14"/>
  <c r="J15" i="14"/>
  <c r="U14" i="14"/>
  <c r="S14" i="14"/>
  <c r="T14" i="14"/>
  <c r="W14" i="14"/>
  <c r="Z14" i="14"/>
  <c r="V14" i="14"/>
  <c r="X14" i="14"/>
  <c r="Y14" i="14"/>
  <c r="H14" i="14"/>
  <c r="J14" i="14"/>
  <c r="U13" i="14"/>
  <c r="S13" i="14"/>
  <c r="T13" i="14"/>
  <c r="W13" i="14"/>
  <c r="Z13" i="14"/>
  <c r="V13" i="14"/>
  <c r="X13" i="14"/>
  <c r="Y13" i="14"/>
  <c r="H13" i="14"/>
  <c r="J13" i="14"/>
  <c r="U12" i="14"/>
  <c r="S12" i="14"/>
  <c r="T12" i="14"/>
  <c r="W12" i="14"/>
  <c r="Z12" i="14"/>
  <c r="V12" i="14"/>
  <c r="X12" i="14"/>
  <c r="Y12" i="14"/>
  <c r="H12" i="14"/>
  <c r="J12" i="14"/>
  <c r="U10" i="14"/>
  <c r="S10" i="14"/>
  <c r="T10" i="14"/>
  <c r="W10" i="14"/>
  <c r="Z10" i="14"/>
  <c r="V10" i="14"/>
  <c r="X10" i="14"/>
  <c r="Y10" i="14"/>
  <c r="H10" i="14"/>
  <c r="J10" i="14"/>
  <c r="U11" i="14"/>
  <c r="S11" i="14"/>
  <c r="T11" i="14"/>
  <c r="W11" i="14"/>
  <c r="Z11" i="14"/>
  <c r="V11" i="14"/>
  <c r="X11" i="14"/>
  <c r="Y11" i="14"/>
  <c r="H11" i="14"/>
  <c r="J11" i="14"/>
  <c r="U9" i="14"/>
  <c r="S9" i="14"/>
  <c r="T9" i="14"/>
  <c r="W9" i="14"/>
  <c r="Z9" i="14"/>
  <c r="V9" i="14"/>
  <c r="X9" i="14"/>
  <c r="Y9" i="14"/>
  <c r="H9" i="14"/>
  <c r="J9" i="14"/>
  <c r="U8" i="14"/>
  <c r="S8" i="14"/>
  <c r="T8" i="14"/>
  <c r="W8" i="14"/>
  <c r="Z8" i="14"/>
  <c r="V8" i="14"/>
  <c r="X8" i="14"/>
  <c r="AM8" i="14"/>
  <c r="AN8" i="14"/>
  <c r="Y8" i="14"/>
  <c r="H8" i="14"/>
  <c r="J8" i="14"/>
  <c r="U7" i="14"/>
  <c r="S7" i="14"/>
  <c r="T7" i="14"/>
  <c r="W7" i="14"/>
  <c r="Z7" i="14"/>
  <c r="V7" i="14"/>
  <c r="X7" i="14"/>
  <c r="AM7" i="14"/>
  <c r="AN7" i="14"/>
  <c r="Y7" i="14"/>
  <c r="H7" i="14"/>
  <c r="J7" i="14"/>
  <c r="H6" i="14"/>
  <c r="J6" i="14"/>
  <c r="U5" i="14"/>
  <c r="S5" i="14"/>
  <c r="T5" i="14"/>
  <c r="W5" i="14"/>
  <c r="Z5" i="14"/>
  <c r="V5" i="14"/>
  <c r="X5" i="14"/>
  <c r="AM5" i="14"/>
  <c r="AN5" i="14"/>
  <c r="Y5" i="14"/>
  <c r="H5" i="14"/>
  <c r="J5" i="14"/>
  <c r="U4" i="14"/>
  <c r="S4" i="14"/>
  <c r="T4" i="14"/>
  <c r="W4" i="14"/>
  <c r="Z4" i="14"/>
  <c r="V4" i="14"/>
  <c r="X4" i="14"/>
  <c r="AM4" i="14"/>
  <c r="AN4" i="14"/>
  <c r="Y4" i="14"/>
  <c r="H4" i="14"/>
  <c r="J4" i="14"/>
  <c r="U3" i="14"/>
  <c r="S3" i="14"/>
  <c r="T3" i="14"/>
  <c r="W3" i="14"/>
  <c r="Z3" i="14"/>
  <c r="AO3" i="14"/>
  <c r="V3" i="14"/>
  <c r="X3" i="14"/>
  <c r="AM3" i="14"/>
  <c r="AN3" i="14"/>
  <c r="Y3" i="14"/>
  <c r="H3" i="14"/>
  <c r="J3" i="14"/>
  <c r="U352" i="15"/>
  <c r="S352" i="15"/>
  <c r="T352" i="15"/>
  <c r="W352" i="15"/>
  <c r="Z352" i="15"/>
  <c r="AO352" i="15"/>
  <c r="V352" i="15"/>
  <c r="X352" i="15"/>
  <c r="AM352" i="15"/>
  <c r="AN352" i="15"/>
  <c r="Y352" i="15"/>
  <c r="H352" i="15"/>
  <c r="J352" i="15"/>
  <c r="U351" i="15"/>
  <c r="S351" i="15"/>
  <c r="T351" i="15"/>
  <c r="W351" i="15"/>
  <c r="Z351" i="15"/>
  <c r="AO351" i="15"/>
  <c r="V351" i="15"/>
  <c r="X351" i="15"/>
  <c r="AM351" i="15"/>
  <c r="AN351" i="15"/>
  <c r="Y351" i="15"/>
  <c r="H351" i="15"/>
  <c r="J351" i="15"/>
  <c r="U350" i="15"/>
  <c r="S350" i="15"/>
  <c r="T350" i="15"/>
  <c r="W350" i="15"/>
  <c r="Z350" i="15"/>
  <c r="AO350" i="15"/>
  <c r="V350" i="15"/>
  <c r="X350" i="15"/>
  <c r="AM350" i="15"/>
  <c r="AN350" i="15"/>
  <c r="Y350" i="15"/>
  <c r="H350" i="15"/>
  <c r="J350" i="15"/>
  <c r="U349" i="15"/>
  <c r="S349" i="15"/>
  <c r="T349" i="15"/>
  <c r="W349" i="15"/>
  <c r="Z349" i="15"/>
  <c r="AO349" i="15"/>
  <c r="V349" i="15"/>
  <c r="X349" i="15"/>
  <c r="AM349" i="15"/>
  <c r="AN349" i="15"/>
  <c r="Y349" i="15"/>
  <c r="H349" i="15"/>
  <c r="J349" i="15"/>
  <c r="U348" i="15"/>
  <c r="S348" i="15"/>
  <c r="T348" i="15"/>
  <c r="W348" i="15"/>
  <c r="Z348" i="15"/>
  <c r="AO348" i="15"/>
  <c r="V348" i="15"/>
  <c r="X348" i="15"/>
  <c r="AM348" i="15"/>
  <c r="AN348" i="15"/>
  <c r="Y348" i="15"/>
  <c r="H348" i="15"/>
  <c r="J348" i="15"/>
  <c r="U347" i="15"/>
  <c r="S347" i="15"/>
  <c r="T347" i="15"/>
  <c r="W347" i="15"/>
  <c r="Z347" i="15"/>
  <c r="AO347" i="15"/>
  <c r="V347" i="15"/>
  <c r="X347" i="15"/>
  <c r="AM347" i="15"/>
  <c r="AN347" i="15"/>
  <c r="Y347" i="15"/>
  <c r="H347" i="15"/>
  <c r="J347" i="15"/>
  <c r="U346" i="15"/>
  <c r="S346" i="15"/>
  <c r="T346" i="15"/>
  <c r="W346" i="15"/>
  <c r="Z346" i="15"/>
  <c r="AO346" i="15"/>
  <c r="V346" i="15"/>
  <c r="X346" i="15"/>
  <c r="AM346" i="15"/>
  <c r="AN346" i="15"/>
  <c r="Y346" i="15"/>
  <c r="H346" i="15"/>
  <c r="J346" i="15"/>
  <c r="U345" i="15"/>
  <c r="S345" i="15"/>
  <c r="T345" i="15"/>
  <c r="W345" i="15"/>
  <c r="Z345" i="15"/>
  <c r="AO345" i="15"/>
  <c r="V345" i="15"/>
  <c r="X345" i="15"/>
  <c r="AM345" i="15"/>
  <c r="AN345" i="15"/>
  <c r="Y345" i="15"/>
  <c r="H345" i="15"/>
  <c r="J345" i="15"/>
  <c r="U344" i="15"/>
  <c r="S344" i="15"/>
  <c r="T344" i="15"/>
  <c r="W344" i="15"/>
  <c r="Z344" i="15"/>
  <c r="AO344" i="15"/>
  <c r="V344" i="15"/>
  <c r="X344" i="15"/>
  <c r="AM344" i="15"/>
  <c r="AN344" i="15"/>
  <c r="Y344" i="15"/>
  <c r="H344" i="15"/>
  <c r="J344" i="15"/>
  <c r="U343" i="15"/>
  <c r="S343" i="15"/>
  <c r="T343" i="15"/>
  <c r="W343" i="15"/>
  <c r="Z343" i="15"/>
  <c r="AO343" i="15"/>
  <c r="V343" i="15"/>
  <c r="X343" i="15"/>
  <c r="AM343" i="15"/>
  <c r="AN343" i="15"/>
  <c r="Y343" i="15"/>
  <c r="H343" i="15"/>
  <c r="J343" i="15"/>
  <c r="U342" i="15"/>
  <c r="S342" i="15"/>
  <c r="T342" i="15"/>
  <c r="W342" i="15"/>
  <c r="Z342" i="15"/>
  <c r="AO342" i="15"/>
  <c r="V342" i="15"/>
  <c r="X342" i="15"/>
  <c r="AM342" i="15"/>
  <c r="AN342" i="15"/>
  <c r="Y342" i="15"/>
  <c r="H342" i="15"/>
  <c r="J342" i="15"/>
  <c r="U341" i="15"/>
  <c r="S341" i="15"/>
  <c r="T341" i="15"/>
  <c r="W341" i="15"/>
  <c r="Z341" i="15"/>
  <c r="AO341" i="15"/>
  <c r="V341" i="15"/>
  <c r="X341" i="15"/>
  <c r="AM341" i="15"/>
  <c r="AN341" i="15"/>
  <c r="Y341" i="15"/>
  <c r="H341" i="15"/>
  <c r="J341" i="15"/>
  <c r="U340" i="15"/>
  <c r="S340" i="15"/>
  <c r="T340" i="15"/>
  <c r="W340" i="15"/>
  <c r="Z340" i="15"/>
  <c r="AO340" i="15"/>
  <c r="V340" i="15"/>
  <c r="X340" i="15"/>
  <c r="AM340" i="15"/>
  <c r="AN340" i="15"/>
  <c r="Y340" i="15"/>
  <c r="H340" i="15"/>
  <c r="J340" i="15"/>
  <c r="U339" i="15"/>
  <c r="S339" i="15"/>
  <c r="T339" i="15"/>
  <c r="W339" i="15"/>
  <c r="Z339" i="15"/>
  <c r="AO339" i="15"/>
  <c r="V339" i="15"/>
  <c r="X339" i="15"/>
  <c r="AM339" i="15"/>
  <c r="AN339" i="15"/>
  <c r="Y339" i="15"/>
  <c r="H339" i="15"/>
  <c r="J339" i="15"/>
  <c r="U338" i="15"/>
  <c r="S338" i="15"/>
  <c r="T338" i="15"/>
  <c r="W338" i="15"/>
  <c r="Z338" i="15"/>
  <c r="AO338" i="15"/>
  <c r="V338" i="15"/>
  <c r="X338" i="15"/>
  <c r="AM338" i="15"/>
  <c r="AN338" i="15"/>
  <c r="Y338" i="15"/>
  <c r="H338" i="15"/>
  <c r="J338" i="15"/>
  <c r="U337" i="15"/>
  <c r="S337" i="15"/>
  <c r="T337" i="15"/>
  <c r="W337" i="15"/>
  <c r="Z337" i="15"/>
  <c r="AO337" i="15"/>
  <c r="V337" i="15"/>
  <c r="X337" i="15"/>
  <c r="AM337" i="15"/>
  <c r="AN337" i="15"/>
  <c r="Y337" i="15"/>
  <c r="H337" i="15"/>
  <c r="J337" i="15"/>
  <c r="U336" i="15"/>
  <c r="S336" i="15"/>
  <c r="T336" i="15"/>
  <c r="W336" i="15"/>
  <c r="Z336" i="15"/>
  <c r="AO336" i="15"/>
  <c r="V336" i="15"/>
  <c r="X336" i="15"/>
  <c r="AM336" i="15"/>
  <c r="AN336" i="15"/>
  <c r="Y336" i="15"/>
  <c r="H336" i="15"/>
  <c r="J336" i="15"/>
  <c r="U335" i="15"/>
  <c r="S335" i="15"/>
  <c r="T335" i="15"/>
  <c r="W335" i="15"/>
  <c r="Z335" i="15"/>
  <c r="AO335" i="15"/>
  <c r="V335" i="15"/>
  <c r="X335" i="15"/>
  <c r="AM335" i="15"/>
  <c r="AN335" i="15"/>
  <c r="Y335" i="15"/>
  <c r="H335" i="15"/>
  <c r="J335" i="15"/>
  <c r="U334" i="15"/>
  <c r="S334" i="15"/>
  <c r="T334" i="15"/>
  <c r="W334" i="15"/>
  <c r="Z334" i="15"/>
  <c r="AO334" i="15"/>
  <c r="V334" i="15"/>
  <c r="X334" i="15"/>
  <c r="AM334" i="15"/>
  <c r="AN334" i="15"/>
  <c r="Y334" i="15"/>
  <c r="H334" i="15"/>
  <c r="J334" i="15"/>
  <c r="U333" i="15"/>
  <c r="S333" i="15"/>
  <c r="T333" i="15"/>
  <c r="W333" i="15"/>
  <c r="Z333" i="15"/>
  <c r="AO333" i="15"/>
  <c r="V333" i="15"/>
  <c r="X333" i="15"/>
  <c r="AM333" i="15"/>
  <c r="AN333" i="15"/>
  <c r="Y333" i="15"/>
  <c r="H333" i="15"/>
  <c r="J333" i="15"/>
  <c r="U332" i="15"/>
  <c r="S332" i="15"/>
  <c r="T332" i="15"/>
  <c r="W332" i="15"/>
  <c r="Z332" i="15"/>
  <c r="AO332" i="15"/>
  <c r="V332" i="15"/>
  <c r="X332" i="15"/>
  <c r="AM332" i="15"/>
  <c r="AN332" i="15"/>
  <c r="Y332" i="15"/>
  <c r="H332" i="15"/>
  <c r="J332" i="15"/>
  <c r="U331" i="15"/>
  <c r="S331" i="15"/>
  <c r="T331" i="15"/>
  <c r="W331" i="15"/>
  <c r="Z331" i="15"/>
  <c r="AO331" i="15"/>
  <c r="V331" i="15"/>
  <c r="X331" i="15"/>
  <c r="AM331" i="15"/>
  <c r="AN331" i="15"/>
  <c r="Y331" i="15"/>
  <c r="H331" i="15"/>
  <c r="J331" i="15"/>
  <c r="U330" i="15"/>
  <c r="S330" i="15"/>
  <c r="T330" i="15"/>
  <c r="W330" i="15"/>
  <c r="Z330" i="15"/>
  <c r="AO330" i="15"/>
  <c r="V330" i="15"/>
  <c r="X330" i="15"/>
  <c r="AM330" i="15"/>
  <c r="AN330" i="15"/>
  <c r="Y330" i="15"/>
  <c r="H330" i="15"/>
  <c r="U329" i="15"/>
  <c r="S329" i="15"/>
  <c r="T329" i="15"/>
  <c r="W329" i="15"/>
  <c r="Z329" i="15"/>
  <c r="AO329" i="15"/>
  <c r="V329" i="15"/>
  <c r="X329" i="15"/>
  <c r="AM329" i="15"/>
  <c r="AN329" i="15"/>
  <c r="Y329" i="15"/>
  <c r="H329" i="15"/>
  <c r="U328" i="15"/>
  <c r="S328" i="15"/>
  <c r="T328" i="15"/>
  <c r="W328" i="15"/>
  <c r="Z328" i="15"/>
  <c r="AO328" i="15"/>
  <c r="V328" i="15"/>
  <c r="X328" i="15"/>
  <c r="AM328" i="15"/>
  <c r="AN328" i="15"/>
  <c r="Y328" i="15"/>
  <c r="H328" i="15"/>
  <c r="U327" i="15"/>
  <c r="S327" i="15"/>
  <c r="T327" i="15"/>
  <c r="W327" i="15"/>
  <c r="Z327" i="15"/>
  <c r="AO327" i="15"/>
  <c r="V327" i="15"/>
  <c r="X327" i="15"/>
  <c r="AM327" i="15"/>
  <c r="AN327" i="15"/>
  <c r="Y327" i="15"/>
  <c r="H327" i="15"/>
  <c r="U326" i="15"/>
  <c r="S326" i="15"/>
  <c r="T326" i="15"/>
  <c r="W326" i="15"/>
  <c r="Z326" i="15"/>
  <c r="AO326" i="15"/>
  <c r="V326" i="15"/>
  <c r="X326" i="15"/>
  <c r="AM326" i="15"/>
  <c r="AN326" i="15"/>
  <c r="Y326" i="15"/>
  <c r="H326" i="15"/>
  <c r="U325" i="15"/>
  <c r="S325" i="15"/>
  <c r="T325" i="15"/>
  <c r="W325" i="15"/>
  <c r="Z325" i="15"/>
  <c r="AO325" i="15"/>
  <c r="V325" i="15"/>
  <c r="X325" i="15"/>
  <c r="AM325" i="15"/>
  <c r="AN325" i="15"/>
  <c r="Y325" i="15"/>
  <c r="H325" i="15"/>
  <c r="U324" i="15"/>
  <c r="S324" i="15"/>
  <c r="T324" i="15"/>
  <c r="W324" i="15"/>
  <c r="Z324" i="15"/>
  <c r="AO324" i="15"/>
  <c r="V324" i="15"/>
  <c r="X324" i="15"/>
  <c r="AM324" i="15"/>
  <c r="AN324" i="15"/>
  <c r="Y324" i="15"/>
  <c r="H324" i="15"/>
  <c r="U323" i="15"/>
  <c r="S323" i="15"/>
  <c r="T323" i="15"/>
  <c r="W323" i="15"/>
  <c r="Z323" i="15"/>
  <c r="AO323" i="15"/>
  <c r="V323" i="15"/>
  <c r="X323" i="15"/>
  <c r="AM323" i="15"/>
  <c r="AN323" i="15"/>
  <c r="Y323" i="15"/>
  <c r="H323" i="15"/>
  <c r="U322" i="15"/>
  <c r="S322" i="15"/>
  <c r="T322" i="15"/>
  <c r="W322" i="15"/>
  <c r="Z322" i="15"/>
  <c r="AO322" i="15"/>
  <c r="V322" i="15"/>
  <c r="X322" i="15"/>
  <c r="AM322" i="15"/>
  <c r="AN322" i="15"/>
  <c r="Y322" i="15"/>
  <c r="H322" i="15"/>
  <c r="U321" i="15"/>
  <c r="S321" i="15"/>
  <c r="T321" i="15"/>
  <c r="W321" i="15"/>
  <c r="Z321" i="15"/>
  <c r="AO321" i="15"/>
  <c r="V321" i="15"/>
  <c r="X321" i="15"/>
  <c r="AM321" i="15"/>
  <c r="AN321" i="15"/>
  <c r="Y321" i="15"/>
  <c r="H321" i="15"/>
  <c r="U320" i="15"/>
  <c r="S320" i="15"/>
  <c r="T320" i="15"/>
  <c r="W320" i="15"/>
  <c r="Z320" i="15"/>
  <c r="AO320" i="15"/>
  <c r="V320" i="15"/>
  <c r="X320" i="15"/>
  <c r="AM320" i="15"/>
  <c r="AN320" i="15"/>
  <c r="Y320" i="15"/>
  <c r="H320" i="15"/>
  <c r="U319" i="15"/>
  <c r="S319" i="15"/>
  <c r="T319" i="15"/>
  <c r="W319" i="15"/>
  <c r="Z319" i="15"/>
  <c r="AO319" i="15"/>
  <c r="V319" i="15"/>
  <c r="X319" i="15"/>
  <c r="AM319" i="15"/>
  <c r="AN319" i="15"/>
  <c r="Y319" i="15"/>
  <c r="H319" i="15"/>
  <c r="U318" i="15"/>
  <c r="S318" i="15"/>
  <c r="T318" i="15"/>
  <c r="W318" i="15"/>
  <c r="Z318" i="15"/>
  <c r="AO318" i="15"/>
  <c r="V318" i="15"/>
  <c r="X318" i="15"/>
  <c r="AM318" i="15"/>
  <c r="AN318" i="15"/>
  <c r="Y318" i="15"/>
  <c r="H318" i="15"/>
  <c r="U317" i="15"/>
  <c r="S317" i="15"/>
  <c r="T317" i="15"/>
  <c r="W317" i="15"/>
  <c r="Z317" i="15"/>
  <c r="AO317" i="15"/>
  <c r="V317" i="15"/>
  <c r="X317" i="15"/>
  <c r="AM317" i="15"/>
  <c r="AN317" i="15"/>
  <c r="Y317" i="15"/>
  <c r="H317" i="15"/>
  <c r="U316" i="15"/>
  <c r="S316" i="15"/>
  <c r="T316" i="15"/>
  <c r="W316" i="15"/>
  <c r="Z316" i="15"/>
  <c r="AO316" i="15"/>
  <c r="V316" i="15"/>
  <c r="X316" i="15"/>
  <c r="AM316" i="15"/>
  <c r="AN316" i="15"/>
  <c r="Y316" i="15"/>
  <c r="H316" i="15"/>
  <c r="U315" i="15"/>
  <c r="S315" i="15"/>
  <c r="T315" i="15"/>
  <c r="W315" i="15"/>
  <c r="Z315" i="15"/>
  <c r="AO315" i="15"/>
  <c r="V315" i="15"/>
  <c r="X315" i="15"/>
  <c r="AM315" i="15"/>
  <c r="AN315" i="15"/>
  <c r="Y315" i="15"/>
  <c r="H315" i="15"/>
  <c r="U314" i="15"/>
  <c r="S314" i="15"/>
  <c r="T314" i="15"/>
  <c r="W314" i="15"/>
  <c r="Z314" i="15"/>
  <c r="AO314" i="15"/>
  <c r="V314" i="15"/>
  <c r="X314" i="15"/>
  <c r="AM314" i="15"/>
  <c r="AN314" i="15"/>
  <c r="Y314" i="15"/>
  <c r="H314" i="15"/>
  <c r="U313" i="15"/>
  <c r="S313" i="15"/>
  <c r="T313" i="15"/>
  <c r="W313" i="15"/>
  <c r="Z313" i="15"/>
  <c r="AO313" i="15"/>
  <c r="V313" i="15"/>
  <c r="X313" i="15"/>
  <c r="AM313" i="15"/>
  <c r="AN313" i="15"/>
  <c r="Y313" i="15"/>
  <c r="H313" i="15"/>
  <c r="U312" i="15"/>
  <c r="S312" i="15"/>
  <c r="T312" i="15"/>
  <c r="W312" i="15"/>
  <c r="Z312" i="15"/>
  <c r="AO312" i="15"/>
  <c r="V312" i="15"/>
  <c r="X312" i="15"/>
  <c r="AM312" i="15"/>
  <c r="AN312" i="15"/>
  <c r="Y312" i="15"/>
  <c r="H312" i="15"/>
  <c r="U311" i="15"/>
  <c r="S311" i="15"/>
  <c r="T311" i="15"/>
  <c r="W311" i="15"/>
  <c r="Z311" i="15"/>
  <c r="AO311" i="15"/>
  <c r="V311" i="15"/>
  <c r="X311" i="15"/>
  <c r="AM311" i="15"/>
  <c r="AN311" i="15"/>
  <c r="Y311" i="15"/>
  <c r="H311" i="15"/>
  <c r="U310" i="15"/>
  <c r="S310" i="15"/>
  <c r="T310" i="15"/>
  <c r="W310" i="15"/>
  <c r="Z310" i="15"/>
  <c r="AO310" i="15"/>
  <c r="V310" i="15"/>
  <c r="X310" i="15"/>
  <c r="AM310" i="15"/>
  <c r="AN310" i="15"/>
  <c r="Y310" i="15"/>
  <c r="H310" i="15"/>
  <c r="U309" i="15"/>
  <c r="S309" i="15"/>
  <c r="T309" i="15"/>
  <c r="W309" i="15"/>
  <c r="Z309" i="15"/>
  <c r="AO309" i="15"/>
  <c r="V309" i="15"/>
  <c r="X309" i="15"/>
  <c r="AM309" i="15"/>
  <c r="AN309" i="15"/>
  <c r="Y309" i="15"/>
  <c r="H309" i="15"/>
  <c r="U308" i="15"/>
  <c r="S308" i="15"/>
  <c r="T308" i="15"/>
  <c r="W308" i="15"/>
  <c r="Z308" i="15"/>
  <c r="AO308" i="15"/>
  <c r="V308" i="15"/>
  <c r="X308" i="15"/>
  <c r="AM308" i="15"/>
  <c r="AN308" i="15"/>
  <c r="Y308" i="15"/>
  <c r="H308" i="15"/>
  <c r="U307" i="15"/>
  <c r="S307" i="15"/>
  <c r="T307" i="15"/>
  <c r="W307" i="15"/>
  <c r="Z307" i="15"/>
  <c r="AO307" i="15"/>
  <c r="V307" i="15"/>
  <c r="X307" i="15"/>
  <c r="AM307" i="15"/>
  <c r="AN307" i="15"/>
  <c r="Y307" i="15"/>
  <c r="H307" i="15"/>
  <c r="U306" i="15"/>
  <c r="S306" i="15"/>
  <c r="T306" i="15"/>
  <c r="W306" i="15"/>
  <c r="Z306" i="15"/>
  <c r="AO306" i="15"/>
  <c r="V306" i="15"/>
  <c r="X306" i="15"/>
  <c r="AM306" i="15"/>
  <c r="AN306" i="15"/>
  <c r="Y306" i="15"/>
  <c r="H306" i="15"/>
  <c r="U305" i="15"/>
  <c r="S305" i="15"/>
  <c r="T305" i="15"/>
  <c r="W305" i="15"/>
  <c r="Z305" i="15"/>
  <c r="AO305" i="15"/>
  <c r="V305" i="15"/>
  <c r="X305" i="15"/>
  <c r="AM305" i="15"/>
  <c r="AN305" i="15"/>
  <c r="Y305" i="15"/>
  <c r="H305" i="15"/>
  <c r="U304" i="15"/>
  <c r="S304" i="15"/>
  <c r="T304" i="15"/>
  <c r="W304" i="15"/>
  <c r="Z304" i="15"/>
  <c r="AO304" i="15"/>
  <c r="V304" i="15"/>
  <c r="X304" i="15"/>
  <c r="AM304" i="15"/>
  <c r="AN304" i="15"/>
  <c r="Y304" i="15"/>
  <c r="H304" i="15"/>
  <c r="U303" i="15"/>
  <c r="S303" i="15"/>
  <c r="T303" i="15"/>
  <c r="W303" i="15"/>
  <c r="Z303" i="15"/>
  <c r="AO303" i="15"/>
  <c r="V303" i="15"/>
  <c r="X303" i="15"/>
  <c r="AM303" i="15"/>
  <c r="AN303" i="15"/>
  <c r="Y303" i="15"/>
  <c r="H303" i="15"/>
  <c r="U302" i="15"/>
  <c r="S302" i="15"/>
  <c r="T302" i="15"/>
  <c r="W302" i="15"/>
  <c r="Z302" i="15"/>
  <c r="AO302" i="15"/>
  <c r="V302" i="15"/>
  <c r="X302" i="15"/>
  <c r="AM302" i="15"/>
  <c r="AN302" i="15"/>
  <c r="Y302" i="15"/>
  <c r="H302" i="15"/>
  <c r="U301" i="15"/>
  <c r="S301" i="15"/>
  <c r="T301" i="15"/>
  <c r="W301" i="15"/>
  <c r="Z301" i="15"/>
  <c r="AO301" i="15"/>
  <c r="V301" i="15"/>
  <c r="X301" i="15"/>
  <c r="AM301" i="15"/>
  <c r="AN301" i="15"/>
  <c r="Y301" i="15"/>
  <c r="H301" i="15"/>
  <c r="U300" i="15"/>
  <c r="S300" i="15"/>
  <c r="T300" i="15"/>
  <c r="W300" i="15"/>
  <c r="Z300" i="15"/>
  <c r="AO300" i="15"/>
  <c r="V300" i="15"/>
  <c r="X300" i="15"/>
  <c r="AM300" i="15"/>
  <c r="AN300" i="15"/>
  <c r="Y300" i="15"/>
  <c r="H300" i="15"/>
  <c r="U299" i="15"/>
  <c r="S299" i="15"/>
  <c r="T299" i="15"/>
  <c r="W299" i="15"/>
  <c r="Z299" i="15"/>
  <c r="AO299" i="15"/>
  <c r="V299" i="15"/>
  <c r="X299" i="15"/>
  <c r="AM299" i="15"/>
  <c r="AN299" i="15"/>
  <c r="Y299" i="15"/>
  <c r="H299" i="15"/>
  <c r="U298" i="15"/>
  <c r="S298" i="15"/>
  <c r="T298" i="15"/>
  <c r="W298" i="15"/>
  <c r="Z298" i="15"/>
  <c r="AO298" i="15"/>
  <c r="V298" i="15"/>
  <c r="X298" i="15"/>
  <c r="AM298" i="15"/>
  <c r="AN298" i="15"/>
  <c r="Y298" i="15"/>
  <c r="H298" i="15"/>
  <c r="U297" i="15"/>
  <c r="S297" i="15"/>
  <c r="T297" i="15"/>
  <c r="W297" i="15"/>
  <c r="Z297" i="15"/>
  <c r="AO297" i="15"/>
  <c r="V297" i="15"/>
  <c r="X297" i="15"/>
  <c r="AM297" i="15"/>
  <c r="AN297" i="15"/>
  <c r="Y297" i="15"/>
  <c r="H297" i="15"/>
  <c r="U296" i="15"/>
  <c r="S296" i="15"/>
  <c r="T296" i="15"/>
  <c r="W296" i="15"/>
  <c r="Z296" i="15"/>
  <c r="AO296" i="15"/>
  <c r="V296" i="15"/>
  <c r="X296" i="15"/>
  <c r="AM296" i="15"/>
  <c r="AN296" i="15"/>
  <c r="Y296" i="15"/>
  <c r="H296" i="15"/>
  <c r="U295" i="15"/>
  <c r="S295" i="15"/>
  <c r="T295" i="15"/>
  <c r="W295" i="15"/>
  <c r="Z295" i="15"/>
  <c r="AO295" i="15"/>
  <c r="V295" i="15"/>
  <c r="X295" i="15"/>
  <c r="AM295" i="15"/>
  <c r="AN295" i="15"/>
  <c r="Y295" i="15"/>
  <c r="H295" i="15"/>
  <c r="U294" i="15"/>
  <c r="S294" i="15"/>
  <c r="T294" i="15"/>
  <c r="W294" i="15"/>
  <c r="Z294" i="15"/>
  <c r="AO294" i="15"/>
  <c r="V294" i="15"/>
  <c r="X294" i="15"/>
  <c r="AM294" i="15"/>
  <c r="AN294" i="15"/>
  <c r="Y294" i="15"/>
  <c r="H294" i="15"/>
  <c r="U293" i="15"/>
  <c r="S293" i="15"/>
  <c r="T293" i="15"/>
  <c r="W293" i="15"/>
  <c r="Z293" i="15"/>
  <c r="AO293" i="15"/>
  <c r="V293" i="15"/>
  <c r="X293" i="15"/>
  <c r="AM293" i="15"/>
  <c r="AN293" i="15"/>
  <c r="Y293" i="15"/>
  <c r="H293" i="15"/>
  <c r="U292" i="15"/>
  <c r="S292" i="15"/>
  <c r="T292" i="15"/>
  <c r="W292" i="15"/>
  <c r="Z292" i="15"/>
  <c r="AO292" i="15"/>
  <c r="V292" i="15"/>
  <c r="X292" i="15"/>
  <c r="AM292" i="15"/>
  <c r="AN292" i="15"/>
  <c r="Y292" i="15"/>
  <c r="H292" i="15"/>
  <c r="U291" i="15"/>
  <c r="S291" i="15"/>
  <c r="T291" i="15"/>
  <c r="W291" i="15"/>
  <c r="Z291" i="15"/>
  <c r="AO291" i="15"/>
  <c r="V291" i="15"/>
  <c r="X291" i="15"/>
  <c r="AM291" i="15"/>
  <c r="AN291" i="15"/>
  <c r="Y291" i="15"/>
  <c r="H291" i="15"/>
  <c r="U290" i="15"/>
  <c r="S290" i="15"/>
  <c r="T290" i="15"/>
  <c r="W290" i="15"/>
  <c r="Z290" i="15"/>
  <c r="AO290" i="15"/>
  <c r="V290" i="15"/>
  <c r="X290" i="15"/>
  <c r="AM290" i="15"/>
  <c r="AN290" i="15"/>
  <c r="Y290" i="15"/>
  <c r="H290" i="15"/>
  <c r="U289" i="15"/>
  <c r="S289" i="15"/>
  <c r="T289" i="15"/>
  <c r="W289" i="15"/>
  <c r="Z289" i="15"/>
  <c r="AO289" i="15"/>
  <c r="V289" i="15"/>
  <c r="X289" i="15"/>
  <c r="AM289" i="15"/>
  <c r="AN289" i="15"/>
  <c r="Y289" i="15"/>
  <c r="H289" i="15"/>
  <c r="U288" i="15"/>
  <c r="S288" i="15"/>
  <c r="T288" i="15"/>
  <c r="W288" i="15"/>
  <c r="Z288" i="15"/>
  <c r="AO288" i="15"/>
  <c r="V288" i="15"/>
  <c r="X288" i="15"/>
  <c r="AM288" i="15"/>
  <c r="AN288" i="15"/>
  <c r="Y288" i="15"/>
  <c r="H288" i="15"/>
  <c r="U287" i="15"/>
  <c r="S287" i="15"/>
  <c r="T287" i="15"/>
  <c r="W287" i="15"/>
  <c r="Z287" i="15"/>
  <c r="AO287" i="15"/>
  <c r="V287" i="15"/>
  <c r="X287" i="15"/>
  <c r="AM287" i="15"/>
  <c r="AN287" i="15"/>
  <c r="Y287" i="15"/>
  <c r="H287" i="15"/>
  <c r="U286" i="15"/>
  <c r="S286" i="15"/>
  <c r="T286" i="15"/>
  <c r="W286" i="15"/>
  <c r="Z286" i="15"/>
  <c r="AO286" i="15"/>
  <c r="V286" i="15"/>
  <c r="X286" i="15"/>
  <c r="AM286" i="15"/>
  <c r="AN286" i="15"/>
  <c r="Y286" i="15"/>
  <c r="H286" i="15"/>
  <c r="U285" i="15"/>
  <c r="S285" i="15"/>
  <c r="T285" i="15"/>
  <c r="W285" i="15"/>
  <c r="Z285" i="15"/>
  <c r="AO285" i="15"/>
  <c r="V285" i="15"/>
  <c r="X285" i="15"/>
  <c r="AM285" i="15"/>
  <c r="AN285" i="15"/>
  <c r="Y285" i="15"/>
  <c r="H285" i="15"/>
  <c r="U284" i="15"/>
  <c r="S284" i="15"/>
  <c r="T284" i="15"/>
  <c r="W284" i="15"/>
  <c r="Z284" i="15"/>
  <c r="AO284" i="15"/>
  <c r="V284" i="15"/>
  <c r="X284" i="15"/>
  <c r="AM284" i="15"/>
  <c r="AN284" i="15"/>
  <c r="Y284" i="15"/>
  <c r="H284" i="15"/>
  <c r="U283" i="15"/>
  <c r="S283" i="15"/>
  <c r="T283" i="15"/>
  <c r="W283" i="15"/>
  <c r="Z283" i="15"/>
  <c r="AO283" i="15"/>
  <c r="V283" i="15"/>
  <c r="X283" i="15"/>
  <c r="AM283" i="15"/>
  <c r="AN283" i="15"/>
  <c r="Y283" i="15"/>
  <c r="H283" i="15"/>
  <c r="U282" i="15"/>
  <c r="S282" i="15"/>
  <c r="T282" i="15"/>
  <c r="W282" i="15"/>
  <c r="Z282" i="15"/>
  <c r="AO282" i="15"/>
  <c r="V282" i="15"/>
  <c r="X282" i="15"/>
  <c r="AM282" i="15"/>
  <c r="AN282" i="15"/>
  <c r="Y282" i="15"/>
  <c r="H282" i="15"/>
  <c r="U281" i="15"/>
  <c r="S281" i="15"/>
  <c r="T281" i="15"/>
  <c r="W281" i="15"/>
  <c r="Z281" i="15"/>
  <c r="AO281" i="15"/>
  <c r="V281" i="15"/>
  <c r="X281" i="15"/>
  <c r="AM281" i="15"/>
  <c r="AN281" i="15"/>
  <c r="Y281" i="15"/>
  <c r="H281" i="15"/>
  <c r="U280" i="15"/>
  <c r="S280" i="15"/>
  <c r="T280" i="15"/>
  <c r="W280" i="15"/>
  <c r="Z280" i="15"/>
  <c r="AO280" i="15"/>
  <c r="V280" i="15"/>
  <c r="X280" i="15"/>
  <c r="AM280" i="15"/>
  <c r="AN280" i="15"/>
  <c r="Y280" i="15"/>
  <c r="H280" i="15"/>
  <c r="U279" i="15"/>
  <c r="S279" i="15"/>
  <c r="T279" i="15"/>
  <c r="W279" i="15"/>
  <c r="Z279" i="15"/>
  <c r="AO279" i="15"/>
  <c r="V279" i="15"/>
  <c r="X279" i="15"/>
  <c r="AM279" i="15"/>
  <c r="AN279" i="15"/>
  <c r="Y279" i="15"/>
  <c r="H279" i="15"/>
  <c r="U278" i="15"/>
  <c r="S278" i="15"/>
  <c r="T278" i="15"/>
  <c r="W278" i="15"/>
  <c r="Z278" i="15"/>
  <c r="AO278" i="15"/>
  <c r="V278" i="15"/>
  <c r="X278" i="15"/>
  <c r="AM278" i="15"/>
  <c r="AN278" i="15"/>
  <c r="Y278" i="15"/>
  <c r="H278" i="15"/>
  <c r="U277" i="15"/>
  <c r="S277" i="15"/>
  <c r="T277" i="15"/>
  <c r="W277" i="15"/>
  <c r="Z277" i="15"/>
  <c r="AO277" i="15"/>
  <c r="V277" i="15"/>
  <c r="X277" i="15"/>
  <c r="AM277" i="15"/>
  <c r="AN277" i="15"/>
  <c r="Y277" i="15"/>
  <c r="H277" i="15"/>
  <c r="U276" i="15"/>
  <c r="S276" i="15"/>
  <c r="T276" i="15"/>
  <c r="W276" i="15"/>
  <c r="Z276" i="15"/>
  <c r="AO276" i="15"/>
  <c r="V276" i="15"/>
  <c r="X276" i="15"/>
  <c r="AM276" i="15"/>
  <c r="AN276" i="15"/>
  <c r="Y276" i="15"/>
  <c r="H276" i="15"/>
  <c r="U275" i="15"/>
  <c r="S275" i="15"/>
  <c r="T275" i="15"/>
  <c r="W275" i="15"/>
  <c r="Z275" i="15"/>
  <c r="AO275" i="15"/>
  <c r="V275" i="15"/>
  <c r="X275" i="15"/>
  <c r="AM275" i="15"/>
  <c r="AN275" i="15"/>
  <c r="Y275" i="15"/>
  <c r="H275" i="15"/>
  <c r="U274" i="15"/>
  <c r="S274" i="15"/>
  <c r="T274" i="15"/>
  <c r="W274" i="15"/>
  <c r="Z274" i="15"/>
  <c r="AO274" i="15"/>
  <c r="V274" i="15"/>
  <c r="X274" i="15"/>
  <c r="AM274" i="15"/>
  <c r="AN274" i="15"/>
  <c r="Y274" i="15"/>
  <c r="H274" i="15"/>
  <c r="U273" i="15"/>
  <c r="S273" i="15"/>
  <c r="T273" i="15"/>
  <c r="W273" i="15"/>
  <c r="Z273" i="15"/>
  <c r="AO273" i="15"/>
  <c r="V273" i="15"/>
  <c r="X273" i="15"/>
  <c r="AM273" i="15"/>
  <c r="AN273" i="15"/>
  <c r="Y273" i="15"/>
  <c r="H273" i="15"/>
  <c r="U272" i="15"/>
  <c r="S272" i="15"/>
  <c r="T272" i="15"/>
  <c r="W272" i="15"/>
  <c r="Z272" i="15"/>
  <c r="AO272" i="15"/>
  <c r="V272" i="15"/>
  <c r="X272" i="15"/>
  <c r="AM272" i="15"/>
  <c r="AN272" i="15"/>
  <c r="Y272" i="15"/>
  <c r="H272" i="15"/>
  <c r="U271" i="15"/>
  <c r="S271" i="15"/>
  <c r="T271" i="15"/>
  <c r="W271" i="15"/>
  <c r="Z271" i="15"/>
  <c r="AO271" i="15"/>
  <c r="V271" i="15"/>
  <c r="X271" i="15"/>
  <c r="AM271" i="15"/>
  <c r="AN271" i="15"/>
  <c r="Y271" i="15"/>
  <c r="H271" i="15"/>
  <c r="U270" i="15"/>
  <c r="S270" i="15"/>
  <c r="T270" i="15"/>
  <c r="W270" i="15"/>
  <c r="Z270" i="15"/>
  <c r="AO270" i="15"/>
  <c r="V270" i="15"/>
  <c r="X270" i="15"/>
  <c r="AM270" i="15"/>
  <c r="AN270" i="15"/>
  <c r="Y270" i="15"/>
  <c r="H270" i="15"/>
  <c r="U269" i="15"/>
  <c r="S269" i="15"/>
  <c r="T269" i="15"/>
  <c r="W269" i="15"/>
  <c r="Z269" i="15"/>
  <c r="AO269" i="15"/>
  <c r="V269" i="15"/>
  <c r="X269" i="15"/>
  <c r="AM269" i="15"/>
  <c r="AN269" i="15"/>
  <c r="Y269" i="15"/>
  <c r="H269" i="15"/>
  <c r="U268" i="15"/>
  <c r="S268" i="15"/>
  <c r="T268" i="15"/>
  <c r="W268" i="15"/>
  <c r="Z268" i="15"/>
  <c r="AO268" i="15"/>
  <c r="V268" i="15"/>
  <c r="X268" i="15"/>
  <c r="AM268" i="15"/>
  <c r="AN268" i="15"/>
  <c r="Y268" i="15"/>
  <c r="H268" i="15"/>
  <c r="U267" i="15"/>
  <c r="S267" i="15"/>
  <c r="T267" i="15"/>
  <c r="W267" i="15"/>
  <c r="Z267" i="15"/>
  <c r="AO267" i="15"/>
  <c r="V267" i="15"/>
  <c r="X267" i="15"/>
  <c r="AM267" i="15"/>
  <c r="AN267" i="15"/>
  <c r="Y267" i="15"/>
  <c r="H267" i="15"/>
  <c r="U266" i="15"/>
  <c r="S266" i="15"/>
  <c r="T266" i="15"/>
  <c r="W266" i="15"/>
  <c r="Z266" i="15"/>
  <c r="AO266" i="15"/>
  <c r="V266" i="15"/>
  <c r="X266" i="15"/>
  <c r="AM266" i="15"/>
  <c r="AN266" i="15"/>
  <c r="Y266" i="15"/>
  <c r="H266" i="15"/>
  <c r="U265" i="15"/>
  <c r="S265" i="15"/>
  <c r="T265" i="15"/>
  <c r="W265" i="15"/>
  <c r="Z265" i="15"/>
  <c r="AO265" i="15"/>
  <c r="V265" i="15"/>
  <c r="X265" i="15"/>
  <c r="AM265" i="15"/>
  <c r="AN265" i="15"/>
  <c r="Y265" i="15"/>
  <c r="H265" i="15"/>
  <c r="U264" i="15"/>
  <c r="S264" i="15"/>
  <c r="T264" i="15"/>
  <c r="W264" i="15"/>
  <c r="Z264" i="15"/>
  <c r="AO264" i="15"/>
  <c r="V264" i="15"/>
  <c r="X264" i="15"/>
  <c r="AM264" i="15"/>
  <c r="AN264" i="15"/>
  <c r="Y264" i="15"/>
  <c r="H264" i="15"/>
  <c r="U263" i="15"/>
  <c r="S263" i="15"/>
  <c r="T263" i="15"/>
  <c r="W263" i="15"/>
  <c r="Z263" i="15"/>
  <c r="AO263" i="15"/>
  <c r="V263" i="15"/>
  <c r="X263" i="15"/>
  <c r="AM263" i="15"/>
  <c r="AN263" i="15"/>
  <c r="Y263" i="15"/>
  <c r="H263" i="15"/>
  <c r="U262" i="15"/>
  <c r="S262" i="15"/>
  <c r="T262" i="15"/>
  <c r="W262" i="15"/>
  <c r="Z262" i="15"/>
  <c r="AO262" i="15"/>
  <c r="V262" i="15"/>
  <c r="X262" i="15"/>
  <c r="AM262" i="15"/>
  <c r="AN262" i="15"/>
  <c r="Y262" i="15"/>
  <c r="H262" i="15"/>
  <c r="U261" i="15"/>
  <c r="S261" i="15"/>
  <c r="T261" i="15"/>
  <c r="W261" i="15"/>
  <c r="Z261" i="15"/>
  <c r="AO261" i="15"/>
  <c r="V261" i="15"/>
  <c r="X261" i="15"/>
  <c r="AM261" i="15"/>
  <c r="AN261" i="15"/>
  <c r="Y261" i="15"/>
  <c r="H261" i="15"/>
  <c r="U260" i="15"/>
  <c r="S260" i="15"/>
  <c r="T260" i="15"/>
  <c r="W260" i="15"/>
  <c r="Z260" i="15"/>
  <c r="AO260" i="15"/>
  <c r="V260" i="15"/>
  <c r="X260" i="15"/>
  <c r="AM260" i="15"/>
  <c r="AN260" i="15"/>
  <c r="Y260" i="15"/>
  <c r="H260" i="15"/>
  <c r="U259" i="15"/>
  <c r="S259" i="15"/>
  <c r="T259" i="15"/>
  <c r="W259" i="15"/>
  <c r="Z259" i="15"/>
  <c r="AO259" i="15"/>
  <c r="V259" i="15"/>
  <c r="X259" i="15"/>
  <c r="AM259" i="15"/>
  <c r="AN259" i="15"/>
  <c r="Y259" i="15"/>
  <c r="H259" i="15"/>
  <c r="U258" i="15"/>
  <c r="S258" i="15"/>
  <c r="T258" i="15"/>
  <c r="W258" i="15"/>
  <c r="Z258" i="15"/>
  <c r="AO258" i="15"/>
  <c r="V258" i="15"/>
  <c r="X258" i="15"/>
  <c r="AM258" i="15"/>
  <c r="AN258" i="15"/>
  <c r="Y258" i="15"/>
  <c r="H258" i="15"/>
  <c r="U257" i="15"/>
  <c r="S257" i="15"/>
  <c r="T257" i="15"/>
  <c r="W257" i="15"/>
  <c r="Z257" i="15"/>
  <c r="AO257" i="15"/>
  <c r="V257" i="15"/>
  <c r="X257" i="15"/>
  <c r="AM257" i="15"/>
  <c r="AN257" i="15"/>
  <c r="Y257" i="15"/>
  <c r="H257" i="15"/>
  <c r="U256" i="15"/>
  <c r="S256" i="15"/>
  <c r="T256" i="15"/>
  <c r="W256" i="15"/>
  <c r="Z256" i="15"/>
  <c r="AO256" i="15"/>
  <c r="V256" i="15"/>
  <c r="X256" i="15"/>
  <c r="AM256" i="15"/>
  <c r="AN256" i="15"/>
  <c r="Y256" i="15"/>
  <c r="H256" i="15"/>
  <c r="U255" i="15"/>
  <c r="S255" i="15"/>
  <c r="T255" i="15"/>
  <c r="W255" i="15"/>
  <c r="Z255" i="15"/>
  <c r="AO255" i="15"/>
  <c r="V255" i="15"/>
  <c r="X255" i="15"/>
  <c r="AM255" i="15"/>
  <c r="AN255" i="15"/>
  <c r="Y255" i="15"/>
  <c r="H255" i="15"/>
  <c r="U254" i="15"/>
  <c r="S254" i="15"/>
  <c r="T254" i="15"/>
  <c r="W254" i="15"/>
  <c r="Z254" i="15"/>
  <c r="AO254" i="15"/>
  <c r="V254" i="15"/>
  <c r="X254" i="15"/>
  <c r="AM254" i="15"/>
  <c r="AN254" i="15"/>
  <c r="Y254" i="15"/>
  <c r="H254" i="15"/>
  <c r="U253" i="15"/>
  <c r="S253" i="15"/>
  <c r="T253" i="15"/>
  <c r="W253" i="15"/>
  <c r="Z253" i="15"/>
  <c r="AO253" i="15"/>
  <c r="V253" i="15"/>
  <c r="X253" i="15"/>
  <c r="AM253" i="15"/>
  <c r="AN253" i="15"/>
  <c r="Y253" i="15"/>
  <c r="H253" i="15"/>
  <c r="U252" i="15"/>
  <c r="S252" i="15"/>
  <c r="T252" i="15"/>
  <c r="W252" i="15"/>
  <c r="Z252" i="15"/>
  <c r="AO252" i="15"/>
  <c r="V252" i="15"/>
  <c r="X252" i="15"/>
  <c r="AM252" i="15"/>
  <c r="AN252" i="15"/>
  <c r="Y252" i="15"/>
  <c r="H252" i="15"/>
  <c r="U251" i="15"/>
  <c r="S251" i="15"/>
  <c r="T251" i="15"/>
  <c r="W251" i="15"/>
  <c r="Z251" i="15"/>
  <c r="AO251" i="15"/>
  <c r="V251" i="15"/>
  <c r="X251" i="15"/>
  <c r="AM251" i="15"/>
  <c r="AN251" i="15"/>
  <c r="Y251" i="15"/>
  <c r="H251" i="15"/>
  <c r="U250" i="15"/>
  <c r="S250" i="15"/>
  <c r="T250" i="15"/>
  <c r="W250" i="15"/>
  <c r="Z250" i="15"/>
  <c r="AO250" i="15"/>
  <c r="V250" i="15"/>
  <c r="X250" i="15"/>
  <c r="AM250" i="15"/>
  <c r="AN250" i="15"/>
  <c r="Y250" i="15"/>
  <c r="H250" i="15"/>
  <c r="U249" i="15"/>
  <c r="S249" i="15"/>
  <c r="T249" i="15"/>
  <c r="W249" i="15"/>
  <c r="Z249" i="15"/>
  <c r="AO249" i="15"/>
  <c r="V249" i="15"/>
  <c r="X249" i="15"/>
  <c r="AM249" i="15"/>
  <c r="AN249" i="15"/>
  <c r="Y249" i="15"/>
  <c r="H249" i="15"/>
  <c r="U248" i="15"/>
  <c r="S248" i="15"/>
  <c r="T248" i="15"/>
  <c r="W248" i="15"/>
  <c r="Z248" i="15"/>
  <c r="AO248" i="15"/>
  <c r="V248" i="15"/>
  <c r="X248" i="15"/>
  <c r="AM248" i="15"/>
  <c r="AN248" i="15"/>
  <c r="Y248" i="15"/>
  <c r="H248" i="15"/>
  <c r="U247" i="15"/>
  <c r="S247" i="15"/>
  <c r="T247" i="15"/>
  <c r="W247" i="15"/>
  <c r="Z247" i="15"/>
  <c r="AO247" i="15"/>
  <c r="V247" i="15"/>
  <c r="X247" i="15"/>
  <c r="AM247" i="15"/>
  <c r="AN247" i="15"/>
  <c r="Y247" i="15"/>
  <c r="H247" i="15"/>
  <c r="U246" i="15"/>
  <c r="S246" i="15"/>
  <c r="T246" i="15"/>
  <c r="W246" i="15"/>
  <c r="Z246" i="15"/>
  <c r="AO246" i="15"/>
  <c r="V246" i="15"/>
  <c r="X246" i="15"/>
  <c r="AM246" i="15"/>
  <c r="AN246" i="15"/>
  <c r="Y246" i="15"/>
  <c r="H246" i="15"/>
  <c r="U245" i="15"/>
  <c r="S245" i="15"/>
  <c r="T245" i="15"/>
  <c r="W245" i="15"/>
  <c r="Z245" i="15"/>
  <c r="AO245" i="15"/>
  <c r="V245" i="15"/>
  <c r="X245" i="15"/>
  <c r="AM245" i="15"/>
  <c r="AN245" i="15"/>
  <c r="Y245" i="15"/>
  <c r="H245" i="15"/>
  <c r="U244" i="15"/>
  <c r="S244" i="15"/>
  <c r="T244" i="15"/>
  <c r="W244" i="15"/>
  <c r="Z244" i="15"/>
  <c r="AO244" i="15"/>
  <c r="V244" i="15"/>
  <c r="X244" i="15"/>
  <c r="AM244" i="15"/>
  <c r="AN244" i="15"/>
  <c r="Y244" i="15"/>
  <c r="H244" i="15"/>
  <c r="U243" i="15"/>
  <c r="S243" i="15"/>
  <c r="T243" i="15"/>
  <c r="W243" i="15"/>
  <c r="Z243" i="15"/>
  <c r="AO243" i="15"/>
  <c r="V243" i="15"/>
  <c r="X243" i="15"/>
  <c r="AM243" i="15"/>
  <c r="AN243" i="15"/>
  <c r="Y243" i="15"/>
  <c r="H243" i="15"/>
  <c r="U242" i="15"/>
  <c r="S242" i="15"/>
  <c r="T242" i="15"/>
  <c r="W242" i="15"/>
  <c r="Z242" i="15"/>
  <c r="AO242" i="15"/>
  <c r="V242" i="15"/>
  <c r="X242" i="15"/>
  <c r="AM242" i="15"/>
  <c r="AN242" i="15"/>
  <c r="Y242" i="15"/>
  <c r="H242" i="15"/>
  <c r="U241" i="15"/>
  <c r="S241" i="15"/>
  <c r="T241" i="15"/>
  <c r="W241" i="15"/>
  <c r="Z241" i="15"/>
  <c r="AO241" i="15"/>
  <c r="V241" i="15"/>
  <c r="X241" i="15"/>
  <c r="AM241" i="15"/>
  <c r="AN241" i="15"/>
  <c r="Y241" i="15"/>
  <c r="H241" i="15"/>
  <c r="U240" i="15"/>
  <c r="S240" i="15"/>
  <c r="T240" i="15"/>
  <c r="W240" i="15"/>
  <c r="Z240" i="15"/>
  <c r="AO240" i="15"/>
  <c r="V240" i="15"/>
  <c r="X240" i="15"/>
  <c r="AM240" i="15"/>
  <c r="AN240" i="15"/>
  <c r="Y240" i="15"/>
  <c r="H240" i="15"/>
  <c r="U239" i="15"/>
  <c r="S239" i="15"/>
  <c r="T239" i="15"/>
  <c r="W239" i="15"/>
  <c r="Z239" i="15"/>
  <c r="AO239" i="15"/>
  <c r="V239" i="15"/>
  <c r="X239" i="15"/>
  <c r="AM239" i="15"/>
  <c r="AN239" i="15"/>
  <c r="Y239" i="15"/>
  <c r="H239" i="15"/>
  <c r="U238" i="15"/>
  <c r="S238" i="15"/>
  <c r="T238" i="15"/>
  <c r="W238" i="15"/>
  <c r="Z238" i="15"/>
  <c r="AO238" i="15"/>
  <c r="V238" i="15"/>
  <c r="X238" i="15"/>
  <c r="AM238" i="15"/>
  <c r="AN238" i="15"/>
  <c r="Y238" i="15"/>
  <c r="H238" i="15"/>
  <c r="U237" i="15"/>
  <c r="S237" i="15"/>
  <c r="T237" i="15"/>
  <c r="W237" i="15"/>
  <c r="Z237" i="15"/>
  <c r="AO237" i="15"/>
  <c r="V237" i="15"/>
  <c r="X237" i="15"/>
  <c r="AM237" i="15"/>
  <c r="AN237" i="15"/>
  <c r="Y237" i="15"/>
  <c r="H237" i="15"/>
  <c r="U236" i="15"/>
  <c r="S236" i="15"/>
  <c r="T236" i="15"/>
  <c r="W236" i="15"/>
  <c r="Z236" i="15"/>
  <c r="AO236" i="15"/>
  <c r="V236" i="15"/>
  <c r="X236" i="15"/>
  <c r="AM236" i="15"/>
  <c r="AN236" i="15"/>
  <c r="Y236" i="15"/>
  <c r="H236" i="15"/>
  <c r="U235" i="15"/>
  <c r="S235" i="15"/>
  <c r="T235" i="15"/>
  <c r="W235" i="15"/>
  <c r="Z235" i="15"/>
  <c r="AO235" i="15"/>
  <c r="V235" i="15"/>
  <c r="X235" i="15"/>
  <c r="AM235" i="15"/>
  <c r="AN235" i="15"/>
  <c r="Y235" i="15"/>
  <c r="H235" i="15"/>
  <c r="U234" i="15"/>
  <c r="S234" i="15"/>
  <c r="T234" i="15"/>
  <c r="W234" i="15"/>
  <c r="Z234" i="15"/>
  <c r="AO234" i="15"/>
  <c r="V234" i="15"/>
  <c r="X234" i="15"/>
  <c r="AM234" i="15"/>
  <c r="AN234" i="15"/>
  <c r="Y234" i="15"/>
  <c r="H234" i="15"/>
  <c r="U233" i="15"/>
  <c r="S233" i="15"/>
  <c r="T233" i="15"/>
  <c r="W233" i="15"/>
  <c r="Z233" i="15"/>
  <c r="AO233" i="15"/>
  <c r="V233" i="15"/>
  <c r="X233" i="15"/>
  <c r="AM233" i="15"/>
  <c r="AN233" i="15"/>
  <c r="Y233" i="15"/>
  <c r="H233" i="15"/>
  <c r="U232" i="15"/>
  <c r="S232" i="15"/>
  <c r="T232" i="15"/>
  <c r="W232" i="15"/>
  <c r="Z232" i="15"/>
  <c r="AO232" i="15"/>
  <c r="V232" i="15"/>
  <c r="X232" i="15"/>
  <c r="AM232" i="15"/>
  <c r="AN232" i="15"/>
  <c r="Y232" i="15"/>
  <c r="H232" i="15"/>
  <c r="U231" i="15"/>
  <c r="S231" i="15"/>
  <c r="T231" i="15"/>
  <c r="W231" i="15"/>
  <c r="Z231" i="15"/>
  <c r="AO231" i="15"/>
  <c r="V231" i="15"/>
  <c r="X231" i="15"/>
  <c r="AM231" i="15"/>
  <c r="AN231" i="15"/>
  <c r="Y231" i="15"/>
  <c r="H231" i="15"/>
  <c r="U230" i="15"/>
  <c r="S230" i="15"/>
  <c r="T230" i="15"/>
  <c r="W230" i="15"/>
  <c r="Z230" i="15"/>
  <c r="AO230" i="15"/>
  <c r="V230" i="15"/>
  <c r="X230" i="15"/>
  <c r="AM230" i="15"/>
  <c r="AN230" i="15"/>
  <c r="Y230" i="15"/>
  <c r="H230" i="15"/>
  <c r="U229" i="15"/>
  <c r="S229" i="15"/>
  <c r="T229" i="15"/>
  <c r="W229" i="15"/>
  <c r="Z229" i="15"/>
  <c r="AO229" i="15"/>
  <c r="V229" i="15"/>
  <c r="X229" i="15"/>
  <c r="AM229" i="15"/>
  <c r="AN229" i="15"/>
  <c r="Y229" i="15"/>
  <c r="H229" i="15"/>
  <c r="U228" i="15"/>
  <c r="S228" i="15"/>
  <c r="T228" i="15"/>
  <c r="W228" i="15"/>
  <c r="Z228" i="15"/>
  <c r="AO228" i="15"/>
  <c r="V228" i="15"/>
  <c r="X228" i="15"/>
  <c r="AM228" i="15"/>
  <c r="AN228" i="15"/>
  <c r="Y228" i="15"/>
  <c r="H228" i="15"/>
  <c r="U227" i="15"/>
  <c r="S227" i="15"/>
  <c r="T227" i="15"/>
  <c r="W227" i="15"/>
  <c r="Z227" i="15"/>
  <c r="AO227" i="15"/>
  <c r="V227" i="15"/>
  <c r="X227" i="15"/>
  <c r="AM227" i="15"/>
  <c r="AN227" i="15"/>
  <c r="Y227" i="15"/>
  <c r="H227" i="15"/>
  <c r="U226" i="15"/>
  <c r="S226" i="15"/>
  <c r="T226" i="15"/>
  <c r="W226" i="15"/>
  <c r="Z226" i="15"/>
  <c r="AO226" i="15"/>
  <c r="V226" i="15"/>
  <c r="X226" i="15"/>
  <c r="AM226" i="15"/>
  <c r="AN226" i="15"/>
  <c r="Y226" i="15"/>
  <c r="H226" i="15"/>
  <c r="U225" i="15"/>
  <c r="S225" i="15"/>
  <c r="T225" i="15"/>
  <c r="W225" i="15"/>
  <c r="Z225" i="15"/>
  <c r="AO225" i="15"/>
  <c r="V225" i="15"/>
  <c r="X225" i="15"/>
  <c r="AM225" i="15"/>
  <c r="AN225" i="15"/>
  <c r="Y225" i="15"/>
  <c r="H225" i="15"/>
  <c r="U224" i="15"/>
  <c r="S224" i="15"/>
  <c r="T224" i="15"/>
  <c r="W224" i="15"/>
  <c r="Z224" i="15"/>
  <c r="AO224" i="15"/>
  <c r="V224" i="15"/>
  <c r="X224" i="15"/>
  <c r="AM224" i="15"/>
  <c r="AN224" i="15"/>
  <c r="Y224" i="15"/>
  <c r="H224" i="15"/>
  <c r="U223" i="15"/>
  <c r="S223" i="15"/>
  <c r="T223" i="15"/>
  <c r="W223" i="15"/>
  <c r="Z223" i="15"/>
  <c r="AO223" i="15"/>
  <c r="V223" i="15"/>
  <c r="X223" i="15"/>
  <c r="AM223" i="15"/>
  <c r="AN223" i="15"/>
  <c r="Y223" i="15"/>
  <c r="H223" i="15"/>
  <c r="U222" i="15"/>
  <c r="S222" i="15"/>
  <c r="T222" i="15"/>
  <c r="W222" i="15"/>
  <c r="Z222" i="15"/>
  <c r="AO222" i="15"/>
  <c r="V222" i="15"/>
  <c r="X222" i="15"/>
  <c r="AM222" i="15"/>
  <c r="AN222" i="15"/>
  <c r="Y222" i="15"/>
  <c r="H222" i="15"/>
  <c r="U221" i="15"/>
  <c r="S221" i="15"/>
  <c r="T221" i="15"/>
  <c r="W221" i="15"/>
  <c r="Z221" i="15"/>
  <c r="AO221" i="15"/>
  <c r="V221" i="15"/>
  <c r="X221" i="15"/>
  <c r="AM221" i="15"/>
  <c r="AN221" i="15"/>
  <c r="Y221" i="15"/>
  <c r="H221" i="15"/>
  <c r="U220" i="15"/>
  <c r="S220" i="15"/>
  <c r="T220" i="15"/>
  <c r="W220" i="15"/>
  <c r="Z220" i="15"/>
  <c r="AO220" i="15"/>
  <c r="V220" i="15"/>
  <c r="X220" i="15"/>
  <c r="AM220" i="15"/>
  <c r="AN220" i="15"/>
  <c r="Y220" i="15"/>
  <c r="H220" i="15"/>
  <c r="U219" i="15"/>
  <c r="S219" i="15"/>
  <c r="T219" i="15"/>
  <c r="W219" i="15"/>
  <c r="Z219" i="15"/>
  <c r="AO219" i="15"/>
  <c r="V219" i="15"/>
  <c r="X219" i="15"/>
  <c r="AM219" i="15"/>
  <c r="AN219" i="15"/>
  <c r="Y219" i="15"/>
  <c r="H219" i="15"/>
  <c r="U218" i="15"/>
  <c r="S218" i="15"/>
  <c r="T218" i="15"/>
  <c r="W218" i="15"/>
  <c r="Z218" i="15"/>
  <c r="AO218" i="15"/>
  <c r="V218" i="15"/>
  <c r="X218" i="15"/>
  <c r="AM218" i="15"/>
  <c r="AN218" i="15"/>
  <c r="Y218" i="15"/>
  <c r="H218" i="15"/>
  <c r="U217" i="15"/>
  <c r="S217" i="15"/>
  <c r="T217" i="15"/>
  <c r="W217" i="15"/>
  <c r="Z217" i="15"/>
  <c r="AO217" i="15"/>
  <c r="V217" i="15"/>
  <c r="X217" i="15"/>
  <c r="AM217" i="15"/>
  <c r="AN217" i="15"/>
  <c r="Y217" i="15"/>
  <c r="H217" i="15"/>
  <c r="U216" i="15"/>
  <c r="S216" i="15"/>
  <c r="T216" i="15"/>
  <c r="W216" i="15"/>
  <c r="Z216" i="15"/>
  <c r="AO216" i="15"/>
  <c r="V216" i="15"/>
  <c r="X216" i="15"/>
  <c r="AM216" i="15"/>
  <c r="AN216" i="15"/>
  <c r="Y216" i="15"/>
  <c r="H216" i="15"/>
  <c r="U215" i="15"/>
  <c r="S215" i="15"/>
  <c r="T215" i="15"/>
  <c r="W215" i="15"/>
  <c r="Z215" i="15"/>
  <c r="AO215" i="15"/>
  <c r="V215" i="15"/>
  <c r="X215" i="15"/>
  <c r="AM215" i="15"/>
  <c r="AN215" i="15"/>
  <c r="Y215" i="15"/>
  <c r="H215" i="15"/>
  <c r="U214" i="15"/>
  <c r="S214" i="15"/>
  <c r="T214" i="15"/>
  <c r="W214" i="15"/>
  <c r="Z214" i="15"/>
  <c r="AO214" i="15"/>
  <c r="V214" i="15"/>
  <c r="X214" i="15"/>
  <c r="AM214" i="15"/>
  <c r="AN214" i="15"/>
  <c r="Y214" i="15"/>
  <c r="H214" i="15"/>
  <c r="U213" i="15"/>
  <c r="S213" i="15"/>
  <c r="T213" i="15"/>
  <c r="W213" i="15"/>
  <c r="Z213" i="15"/>
  <c r="AO213" i="15"/>
  <c r="V213" i="15"/>
  <c r="X213" i="15"/>
  <c r="AM213" i="15"/>
  <c r="AN213" i="15"/>
  <c r="Y213" i="15"/>
  <c r="H213" i="15"/>
  <c r="U212" i="15"/>
  <c r="S212" i="15"/>
  <c r="T212" i="15"/>
  <c r="W212" i="15"/>
  <c r="Z212" i="15"/>
  <c r="AO212" i="15"/>
  <c r="V212" i="15"/>
  <c r="X212" i="15"/>
  <c r="AM212" i="15"/>
  <c r="AN212" i="15"/>
  <c r="Y212" i="15"/>
  <c r="H212" i="15"/>
  <c r="U211" i="15"/>
  <c r="S211" i="15"/>
  <c r="T211" i="15"/>
  <c r="W211" i="15"/>
  <c r="Z211" i="15"/>
  <c r="AO211" i="15"/>
  <c r="V211" i="15"/>
  <c r="X211" i="15"/>
  <c r="AM211" i="15"/>
  <c r="AN211" i="15"/>
  <c r="Y211" i="15"/>
  <c r="H211" i="15"/>
  <c r="U210" i="15"/>
  <c r="S210" i="15"/>
  <c r="T210" i="15"/>
  <c r="W210" i="15"/>
  <c r="Z210" i="15"/>
  <c r="AO210" i="15"/>
  <c r="V210" i="15"/>
  <c r="X210" i="15"/>
  <c r="AM210" i="15"/>
  <c r="AN210" i="15"/>
  <c r="Y210" i="15"/>
  <c r="H210" i="15"/>
  <c r="U209" i="15"/>
  <c r="S209" i="15"/>
  <c r="T209" i="15"/>
  <c r="W209" i="15"/>
  <c r="Z209" i="15"/>
  <c r="AO209" i="15"/>
  <c r="V209" i="15"/>
  <c r="X209" i="15"/>
  <c r="AM209" i="15"/>
  <c r="AN209" i="15"/>
  <c r="Y209" i="15"/>
  <c r="H209" i="15"/>
  <c r="U208" i="15"/>
  <c r="S208" i="15"/>
  <c r="T208" i="15"/>
  <c r="W208" i="15"/>
  <c r="Z208" i="15"/>
  <c r="AO208" i="15"/>
  <c r="V208" i="15"/>
  <c r="X208" i="15"/>
  <c r="AM208" i="15"/>
  <c r="AN208" i="15"/>
  <c r="Y208" i="15"/>
  <c r="H208" i="15"/>
  <c r="U207" i="15"/>
  <c r="S207" i="15"/>
  <c r="T207" i="15"/>
  <c r="W207" i="15"/>
  <c r="Z207" i="15"/>
  <c r="AO207" i="15"/>
  <c r="V207" i="15"/>
  <c r="X207" i="15"/>
  <c r="AM207" i="15"/>
  <c r="AN207" i="15"/>
  <c r="Y207" i="15"/>
  <c r="H207" i="15"/>
  <c r="U206" i="15"/>
  <c r="S206" i="15"/>
  <c r="T206" i="15"/>
  <c r="W206" i="15"/>
  <c r="Z206" i="15"/>
  <c r="AO206" i="15"/>
  <c r="V206" i="15"/>
  <c r="X206" i="15"/>
  <c r="AM206" i="15"/>
  <c r="AN206" i="15"/>
  <c r="Y206" i="15"/>
  <c r="H206" i="15"/>
  <c r="U205" i="15"/>
  <c r="S205" i="15"/>
  <c r="T205" i="15"/>
  <c r="W205" i="15"/>
  <c r="Z205" i="15"/>
  <c r="AO205" i="15"/>
  <c r="V205" i="15"/>
  <c r="X205" i="15"/>
  <c r="AM205" i="15"/>
  <c r="AN205" i="15"/>
  <c r="Y205" i="15"/>
  <c r="H205" i="15"/>
  <c r="U204" i="15"/>
  <c r="S204" i="15"/>
  <c r="T204" i="15"/>
  <c r="W204" i="15"/>
  <c r="Z204" i="15"/>
  <c r="AO204" i="15"/>
  <c r="V204" i="15"/>
  <c r="X204" i="15"/>
  <c r="AM204" i="15"/>
  <c r="AN204" i="15"/>
  <c r="Y204" i="15"/>
  <c r="H204" i="15"/>
  <c r="H203" i="15"/>
  <c r="U202" i="15"/>
  <c r="S202" i="15"/>
  <c r="T202" i="15"/>
  <c r="W202" i="15"/>
  <c r="Z202" i="15"/>
  <c r="AO202" i="15"/>
  <c r="V202" i="15"/>
  <c r="X202" i="15"/>
  <c r="Y202" i="15"/>
  <c r="H202" i="15"/>
  <c r="U201" i="15"/>
  <c r="S201" i="15"/>
  <c r="T201" i="15"/>
  <c r="W201" i="15"/>
  <c r="Z201" i="15"/>
  <c r="AO201" i="15"/>
  <c r="V201" i="15"/>
  <c r="X201" i="15"/>
  <c r="Y201" i="15"/>
  <c r="H201" i="15"/>
  <c r="U200" i="15"/>
  <c r="S200" i="15"/>
  <c r="T200" i="15"/>
  <c r="W200" i="15"/>
  <c r="Z200" i="15"/>
  <c r="AO200" i="15"/>
  <c r="V200" i="15"/>
  <c r="X200" i="15"/>
  <c r="Y200" i="15"/>
  <c r="H200" i="15"/>
  <c r="U199" i="15"/>
  <c r="S199" i="15"/>
  <c r="T199" i="15"/>
  <c r="W199" i="15"/>
  <c r="Z199" i="15"/>
  <c r="AO199" i="15"/>
  <c r="V199" i="15"/>
  <c r="X199" i="15"/>
  <c r="Y199" i="15"/>
  <c r="H199" i="15"/>
  <c r="U198" i="15"/>
  <c r="S198" i="15"/>
  <c r="T198" i="15"/>
  <c r="W198" i="15"/>
  <c r="Z198" i="15"/>
  <c r="AO198" i="15"/>
  <c r="V198" i="15"/>
  <c r="X198" i="15"/>
  <c r="Y198" i="15"/>
  <c r="H198" i="15"/>
  <c r="U197" i="15"/>
  <c r="S197" i="15"/>
  <c r="T197" i="15"/>
  <c r="W197" i="15"/>
  <c r="Z197" i="15"/>
  <c r="AO197" i="15"/>
  <c r="V197" i="15"/>
  <c r="X197" i="15"/>
  <c r="Y197" i="15"/>
  <c r="H197" i="15"/>
  <c r="U196" i="15"/>
  <c r="S196" i="15"/>
  <c r="T196" i="15"/>
  <c r="W196" i="15"/>
  <c r="Z196" i="15"/>
  <c r="AO196" i="15"/>
  <c r="V196" i="15"/>
  <c r="X196" i="15"/>
  <c r="Y196" i="15"/>
  <c r="H196" i="15"/>
  <c r="U195" i="15"/>
  <c r="S195" i="15"/>
  <c r="T195" i="15"/>
  <c r="W195" i="15"/>
  <c r="Z195" i="15"/>
  <c r="AO195" i="15"/>
  <c r="V195" i="15"/>
  <c r="X195" i="15"/>
  <c r="Y195" i="15"/>
  <c r="H195" i="15"/>
  <c r="U194" i="15"/>
  <c r="S194" i="15"/>
  <c r="T194" i="15"/>
  <c r="W194" i="15"/>
  <c r="Z194" i="15"/>
  <c r="AO194" i="15"/>
  <c r="V194" i="15"/>
  <c r="X194" i="15"/>
  <c r="Y194" i="15"/>
  <c r="H194" i="15"/>
  <c r="U193" i="15"/>
  <c r="S193" i="15"/>
  <c r="T193" i="15"/>
  <c r="W193" i="15"/>
  <c r="Z193" i="15"/>
  <c r="AO193" i="15"/>
  <c r="V193" i="15"/>
  <c r="X193" i="15"/>
  <c r="Y193" i="15"/>
  <c r="H193" i="15"/>
  <c r="U192" i="15"/>
  <c r="S192" i="15"/>
  <c r="T192" i="15"/>
  <c r="W192" i="15"/>
  <c r="Z192" i="15"/>
  <c r="AO192" i="15"/>
  <c r="V192" i="15"/>
  <c r="X192" i="15"/>
  <c r="Y192" i="15"/>
  <c r="H192" i="15"/>
  <c r="H191" i="15"/>
  <c r="U189" i="15"/>
  <c r="S189" i="15"/>
  <c r="T189" i="15"/>
  <c r="W189" i="15"/>
  <c r="Z189" i="15"/>
  <c r="AO189" i="15"/>
  <c r="V189" i="15"/>
  <c r="X189" i="15"/>
  <c r="Y189" i="15"/>
  <c r="H189" i="15"/>
  <c r="U188" i="15"/>
  <c r="S188" i="15"/>
  <c r="T188" i="15"/>
  <c r="W188" i="15"/>
  <c r="Z188" i="15"/>
  <c r="AO188" i="15"/>
  <c r="V188" i="15"/>
  <c r="X188" i="15"/>
  <c r="Y188" i="15"/>
  <c r="H188" i="15"/>
  <c r="U187" i="15"/>
  <c r="S187" i="15"/>
  <c r="T187" i="15"/>
  <c r="W187" i="15"/>
  <c r="Z187" i="15"/>
  <c r="AO187" i="15"/>
  <c r="V187" i="15"/>
  <c r="X187" i="15"/>
  <c r="Y187" i="15"/>
  <c r="H187" i="15"/>
  <c r="U186" i="15"/>
  <c r="S186" i="15"/>
  <c r="T186" i="15"/>
  <c r="W186" i="15"/>
  <c r="Z186" i="15"/>
  <c r="AO186" i="15"/>
  <c r="V186" i="15"/>
  <c r="X186" i="15"/>
  <c r="Y186" i="15"/>
  <c r="H186" i="15"/>
  <c r="U185" i="15"/>
  <c r="S185" i="15"/>
  <c r="T185" i="15"/>
  <c r="W185" i="15"/>
  <c r="Z185" i="15"/>
  <c r="AO185" i="15"/>
  <c r="V185" i="15"/>
  <c r="X185" i="15"/>
  <c r="Y185" i="15"/>
  <c r="H185" i="15"/>
  <c r="U184" i="15"/>
  <c r="S184" i="15"/>
  <c r="T184" i="15"/>
  <c r="W184" i="15"/>
  <c r="Z184" i="15"/>
  <c r="AO184" i="15"/>
  <c r="V184" i="15"/>
  <c r="X184" i="15"/>
  <c r="Y184" i="15"/>
  <c r="H184" i="15"/>
  <c r="U183" i="15"/>
  <c r="S183" i="15"/>
  <c r="T183" i="15"/>
  <c r="W183" i="15"/>
  <c r="Z183" i="15"/>
  <c r="AO183" i="15"/>
  <c r="V183" i="15"/>
  <c r="X183" i="15"/>
  <c r="Y183" i="15"/>
  <c r="H183" i="15"/>
  <c r="U182" i="15"/>
  <c r="S182" i="15"/>
  <c r="T182" i="15"/>
  <c r="W182" i="15"/>
  <c r="Z182" i="15"/>
  <c r="AO182" i="15"/>
  <c r="V182" i="15"/>
  <c r="X182" i="15"/>
  <c r="Y182" i="15"/>
  <c r="H182" i="15"/>
  <c r="U181" i="15"/>
  <c r="S181" i="15"/>
  <c r="T181" i="15"/>
  <c r="W181" i="15"/>
  <c r="Z181" i="15"/>
  <c r="AO181" i="15"/>
  <c r="V181" i="15"/>
  <c r="X181" i="15"/>
  <c r="Y181" i="15"/>
  <c r="H181" i="15"/>
  <c r="U180" i="15"/>
  <c r="S180" i="15"/>
  <c r="T180" i="15"/>
  <c r="W180" i="15"/>
  <c r="Z180" i="15"/>
  <c r="AO180" i="15"/>
  <c r="V180" i="15"/>
  <c r="X180" i="15"/>
  <c r="Y180" i="15"/>
  <c r="H180" i="15"/>
  <c r="U179" i="15"/>
  <c r="S179" i="15"/>
  <c r="T179" i="15"/>
  <c r="W179" i="15"/>
  <c r="Z179" i="15"/>
  <c r="AO179" i="15"/>
  <c r="V179" i="15"/>
  <c r="X179" i="15"/>
  <c r="Y179" i="15"/>
  <c r="H179" i="15"/>
  <c r="U178" i="15"/>
  <c r="S178" i="15"/>
  <c r="T178" i="15"/>
  <c r="W178" i="15"/>
  <c r="Z178" i="15"/>
  <c r="AO178" i="15"/>
  <c r="V178" i="15"/>
  <c r="X178" i="15"/>
  <c r="Y178" i="15"/>
  <c r="H178" i="15"/>
  <c r="U177" i="15"/>
  <c r="S177" i="15"/>
  <c r="T177" i="15"/>
  <c r="W177" i="15"/>
  <c r="Z177" i="15"/>
  <c r="AO177" i="15"/>
  <c r="V177" i="15"/>
  <c r="X177" i="15"/>
  <c r="Y177" i="15"/>
  <c r="H177" i="15"/>
  <c r="U176" i="15"/>
  <c r="S176" i="15"/>
  <c r="T176" i="15"/>
  <c r="W176" i="15"/>
  <c r="Z176" i="15"/>
  <c r="AO176" i="15"/>
  <c r="V176" i="15"/>
  <c r="X176" i="15"/>
  <c r="Y176" i="15"/>
  <c r="H176" i="15"/>
  <c r="U175" i="15"/>
  <c r="S175" i="15"/>
  <c r="T175" i="15"/>
  <c r="W175" i="15"/>
  <c r="Z175" i="15"/>
  <c r="AO175" i="15"/>
  <c r="V175" i="15"/>
  <c r="X175" i="15"/>
  <c r="Y175" i="15"/>
  <c r="H175" i="15"/>
  <c r="U174" i="15"/>
  <c r="S174" i="15"/>
  <c r="T174" i="15"/>
  <c r="W174" i="15"/>
  <c r="Z174" i="15"/>
  <c r="AO174" i="15"/>
  <c r="V174" i="15"/>
  <c r="X174" i="15"/>
  <c r="Y174" i="15"/>
  <c r="H174" i="15"/>
  <c r="U173" i="15"/>
  <c r="S173" i="15"/>
  <c r="T173" i="15"/>
  <c r="W173" i="15"/>
  <c r="Z173" i="15"/>
  <c r="AO173" i="15"/>
  <c r="V173" i="15"/>
  <c r="X173" i="15"/>
  <c r="Y173" i="15"/>
  <c r="H173" i="15"/>
  <c r="U172" i="15"/>
  <c r="S172" i="15"/>
  <c r="T172" i="15"/>
  <c r="W172" i="15"/>
  <c r="Z172" i="15"/>
  <c r="AO172" i="15"/>
  <c r="V172" i="15"/>
  <c r="X172" i="15"/>
  <c r="Y172" i="15"/>
  <c r="H172" i="15"/>
  <c r="U171" i="15"/>
  <c r="S171" i="15"/>
  <c r="T171" i="15"/>
  <c r="W171" i="15"/>
  <c r="Z171" i="15"/>
  <c r="AO171" i="15"/>
  <c r="V171" i="15"/>
  <c r="X171" i="15"/>
  <c r="Y171" i="15"/>
  <c r="H171" i="15"/>
  <c r="U170" i="15"/>
  <c r="S170" i="15"/>
  <c r="T170" i="15"/>
  <c r="W170" i="15"/>
  <c r="Z170" i="15"/>
  <c r="AO170" i="15"/>
  <c r="V170" i="15"/>
  <c r="X170" i="15"/>
  <c r="Y170" i="15"/>
  <c r="H170" i="15"/>
  <c r="U169" i="15"/>
  <c r="S169" i="15"/>
  <c r="T169" i="15"/>
  <c r="W169" i="15"/>
  <c r="Z169" i="15"/>
  <c r="AO169" i="15"/>
  <c r="V169" i="15"/>
  <c r="X169" i="15"/>
  <c r="Y169" i="15"/>
  <c r="H169" i="15"/>
  <c r="U168" i="15"/>
  <c r="S168" i="15"/>
  <c r="T168" i="15"/>
  <c r="W168" i="15"/>
  <c r="Z168" i="15"/>
  <c r="AO168" i="15"/>
  <c r="V168" i="15"/>
  <c r="X168" i="15"/>
  <c r="Y168" i="15"/>
  <c r="H168" i="15"/>
  <c r="U167" i="15"/>
  <c r="S167" i="15"/>
  <c r="T167" i="15"/>
  <c r="W167" i="15"/>
  <c r="Z167" i="15"/>
  <c r="AO167" i="15"/>
  <c r="V167" i="15"/>
  <c r="X167" i="15"/>
  <c r="Y167" i="15"/>
  <c r="H167" i="15"/>
  <c r="U166" i="15"/>
  <c r="S166" i="15"/>
  <c r="T166" i="15"/>
  <c r="W166" i="15"/>
  <c r="Z166" i="15"/>
  <c r="AO166" i="15"/>
  <c r="V166" i="15"/>
  <c r="X166" i="15"/>
  <c r="Y166" i="15"/>
  <c r="H166" i="15"/>
  <c r="U165" i="15"/>
  <c r="S165" i="15"/>
  <c r="T165" i="15"/>
  <c r="W165" i="15"/>
  <c r="Z165" i="15"/>
  <c r="AO165" i="15"/>
  <c r="V165" i="15"/>
  <c r="X165" i="15"/>
  <c r="Y165" i="15"/>
  <c r="H165" i="15"/>
  <c r="U164" i="15"/>
  <c r="S164" i="15"/>
  <c r="T164" i="15"/>
  <c r="W164" i="15"/>
  <c r="Z164" i="15"/>
  <c r="AO164" i="15"/>
  <c r="V164" i="15"/>
  <c r="X164" i="15"/>
  <c r="Y164" i="15"/>
  <c r="H164" i="15"/>
  <c r="H163" i="15"/>
  <c r="U162" i="15"/>
  <c r="S162" i="15"/>
  <c r="T162" i="15"/>
  <c r="W162" i="15"/>
  <c r="Z162" i="15"/>
  <c r="AO162" i="15"/>
  <c r="V162" i="15"/>
  <c r="X162" i="15"/>
  <c r="Y162" i="15"/>
  <c r="H162" i="15"/>
  <c r="U161" i="15"/>
  <c r="S161" i="15"/>
  <c r="T161" i="15"/>
  <c r="W161" i="15"/>
  <c r="Z161" i="15"/>
  <c r="AO161" i="15"/>
  <c r="V161" i="15"/>
  <c r="X161" i="15"/>
  <c r="Y161" i="15"/>
  <c r="H161" i="15"/>
  <c r="U160" i="15"/>
  <c r="S160" i="15"/>
  <c r="T160" i="15"/>
  <c r="W160" i="15"/>
  <c r="Z160" i="15"/>
  <c r="AO160" i="15"/>
  <c r="V160" i="15"/>
  <c r="X160" i="15"/>
  <c r="Y160" i="15"/>
  <c r="H160" i="15"/>
  <c r="U159" i="15"/>
  <c r="S159" i="15"/>
  <c r="T159" i="15"/>
  <c r="W159" i="15"/>
  <c r="Z159" i="15"/>
  <c r="AO159" i="15"/>
  <c r="V159" i="15"/>
  <c r="X159" i="15"/>
  <c r="Y159" i="15"/>
  <c r="H159" i="15"/>
  <c r="U158" i="15"/>
  <c r="S158" i="15"/>
  <c r="T158" i="15"/>
  <c r="W158" i="15"/>
  <c r="Z158" i="15"/>
  <c r="AO158" i="15"/>
  <c r="V158" i="15"/>
  <c r="X158" i="15"/>
  <c r="Y158" i="15"/>
  <c r="H158" i="15"/>
  <c r="U157" i="15"/>
  <c r="S157" i="15"/>
  <c r="T157" i="15"/>
  <c r="W157" i="15"/>
  <c r="Z157" i="15"/>
  <c r="AO157" i="15"/>
  <c r="V157" i="15"/>
  <c r="X157" i="15"/>
  <c r="Y157" i="15"/>
  <c r="H157" i="15"/>
  <c r="U156" i="15"/>
  <c r="S156" i="15"/>
  <c r="T156" i="15"/>
  <c r="W156" i="15"/>
  <c r="Z156" i="15"/>
  <c r="AO156" i="15"/>
  <c r="V156" i="15"/>
  <c r="X156" i="15"/>
  <c r="Y156" i="15"/>
  <c r="H156" i="15"/>
  <c r="U155" i="15"/>
  <c r="S155" i="15"/>
  <c r="T155" i="15"/>
  <c r="W155" i="15"/>
  <c r="Z155" i="15"/>
  <c r="AO155" i="15"/>
  <c r="V155" i="15"/>
  <c r="X155" i="15"/>
  <c r="Y155" i="15"/>
  <c r="H155" i="15"/>
  <c r="U154" i="15"/>
  <c r="S154" i="15"/>
  <c r="T154" i="15"/>
  <c r="W154" i="15"/>
  <c r="Z154" i="15"/>
  <c r="AO154" i="15"/>
  <c r="V154" i="15"/>
  <c r="X154" i="15"/>
  <c r="Y154" i="15"/>
  <c r="H154" i="15"/>
  <c r="U153" i="15"/>
  <c r="S153" i="15"/>
  <c r="T153" i="15"/>
  <c r="W153" i="15"/>
  <c r="Z153" i="15"/>
  <c r="AO153" i="15"/>
  <c r="V153" i="15"/>
  <c r="X153" i="15"/>
  <c r="Y153" i="15"/>
  <c r="H153" i="15"/>
  <c r="U152" i="15"/>
  <c r="S152" i="15"/>
  <c r="T152" i="15"/>
  <c r="W152" i="15"/>
  <c r="Z152" i="15"/>
  <c r="AO152" i="15"/>
  <c r="V152" i="15"/>
  <c r="X152" i="15"/>
  <c r="Y152" i="15"/>
  <c r="H152" i="15"/>
  <c r="U151" i="15"/>
  <c r="S151" i="15"/>
  <c r="T151" i="15"/>
  <c r="W151" i="15"/>
  <c r="Z151" i="15"/>
  <c r="AO151" i="15"/>
  <c r="V151" i="15"/>
  <c r="X151" i="15"/>
  <c r="Y151" i="15"/>
  <c r="H151" i="15"/>
  <c r="U150" i="15"/>
  <c r="S150" i="15"/>
  <c r="T150" i="15"/>
  <c r="W150" i="15"/>
  <c r="Z150" i="15"/>
  <c r="AO150" i="15"/>
  <c r="V150" i="15"/>
  <c r="X150" i="15"/>
  <c r="Y150" i="15"/>
  <c r="H150" i="15"/>
  <c r="U149" i="15"/>
  <c r="S149" i="15"/>
  <c r="T149" i="15"/>
  <c r="W149" i="15"/>
  <c r="Z149" i="15"/>
  <c r="AO149" i="15"/>
  <c r="V149" i="15"/>
  <c r="X149" i="15"/>
  <c r="Y149" i="15"/>
  <c r="H149" i="15"/>
  <c r="U148" i="15"/>
  <c r="S148" i="15"/>
  <c r="T148" i="15"/>
  <c r="W148" i="15"/>
  <c r="Z148" i="15"/>
  <c r="AO148" i="15"/>
  <c r="V148" i="15"/>
  <c r="X148" i="15"/>
  <c r="Y148" i="15"/>
  <c r="H148" i="15"/>
  <c r="U147" i="15"/>
  <c r="S147" i="15"/>
  <c r="T147" i="15"/>
  <c r="W147" i="15"/>
  <c r="Z147" i="15"/>
  <c r="AO147" i="15"/>
  <c r="V147" i="15"/>
  <c r="X147" i="15"/>
  <c r="Y147" i="15"/>
  <c r="H147" i="15"/>
  <c r="U146" i="15"/>
  <c r="S146" i="15"/>
  <c r="T146" i="15"/>
  <c r="W146" i="15"/>
  <c r="Z146" i="15"/>
  <c r="AO146" i="15"/>
  <c r="V146" i="15"/>
  <c r="X146" i="15"/>
  <c r="Y146" i="15"/>
  <c r="H146" i="15"/>
  <c r="U145" i="15"/>
  <c r="S145" i="15"/>
  <c r="T145" i="15"/>
  <c r="W145" i="15"/>
  <c r="Z145" i="15"/>
  <c r="AO145" i="15"/>
  <c r="V145" i="15"/>
  <c r="X145" i="15"/>
  <c r="Y145" i="15"/>
  <c r="H145" i="15"/>
  <c r="U144" i="15"/>
  <c r="S144" i="15"/>
  <c r="T144" i="15"/>
  <c r="W144" i="15"/>
  <c r="Z144" i="15"/>
  <c r="AO144" i="15"/>
  <c r="V144" i="15"/>
  <c r="X144" i="15"/>
  <c r="Y144" i="15"/>
  <c r="H144" i="15"/>
  <c r="U143" i="15"/>
  <c r="S143" i="15"/>
  <c r="T143" i="15"/>
  <c r="W143" i="15"/>
  <c r="Z143" i="15"/>
  <c r="AO143" i="15"/>
  <c r="V143" i="15"/>
  <c r="X143" i="15"/>
  <c r="Y143" i="15"/>
  <c r="H143" i="15"/>
  <c r="U142" i="15"/>
  <c r="S142" i="15"/>
  <c r="T142" i="15"/>
  <c r="W142" i="15"/>
  <c r="Z142" i="15"/>
  <c r="AO142" i="15"/>
  <c r="V142" i="15"/>
  <c r="X142" i="15"/>
  <c r="Y142" i="15"/>
  <c r="H142" i="15"/>
  <c r="U141" i="15"/>
  <c r="S141" i="15"/>
  <c r="T141" i="15"/>
  <c r="W141" i="15"/>
  <c r="Z141" i="15"/>
  <c r="AO141" i="15"/>
  <c r="V141" i="15"/>
  <c r="X141" i="15"/>
  <c r="Y141" i="15"/>
  <c r="H141" i="15"/>
  <c r="U140" i="15"/>
  <c r="S140" i="15"/>
  <c r="T140" i="15"/>
  <c r="W140" i="15"/>
  <c r="Z140" i="15"/>
  <c r="AO140" i="15"/>
  <c r="V140" i="15"/>
  <c r="X140" i="15"/>
  <c r="Y140" i="15"/>
  <c r="H140" i="15"/>
  <c r="U139" i="15"/>
  <c r="S139" i="15"/>
  <c r="T139" i="15"/>
  <c r="W139" i="15"/>
  <c r="Z139" i="15"/>
  <c r="AO139" i="15"/>
  <c r="V139" i="15"/>
  <c r="X139" i="15"/>
  <c r="Y139" i="15"/>
  <c r="H139" i="15"/>
  <c r="U138" i="15"/>
  <c r="S138" i="15"/>
  <c r="T138" i="15"/>
  <c r="W138" i="15"/>
  <c r="Z138" i="15"/>
  <c r="AO138" i="15"/>
  <c r="V138" i="15"/>
  <c r="X138" i="15"/>
  <c r="Y138" i="15"/>
  <c r="H138" i="15"/>
  <c r="U137" i="15"/>
  <c r="S137" i="15"/>
  <c r="T137" i="15"/>
  <c r="W137" i="15"/>
  <c r="Z137" i="15"/>
  <c r="AO137" i="15"/>
  <c r="V137" i="15"/>
  <c r="X137" i="15"/>
  <c r="Y137" i="15"/>
  <c r="H137" i="15"/>
  <c r="U136" i="15"/>
  <c r="S136" i="15"/>
  <c r="T136" i="15"/>
  <c r="W136" i="15"/>
  <c r="Z136" i="15"/>
  <c r="AO136" i="15"/>
  <c r="V136" i="15"/>
  <c r="X136" i="15"/>
  <c r="Y136" i="15"/>
  <c r="H136" i="15"/>
  <c r="U135" i="15"/>
  <c r="S135" i="15"/>
  <c r="T135" i="15"/>
  <c r="W135" i="15"/>
  <c r="Z135" i="15"/>
  <c r="AO135" i="15"/>
  <c r="V135" i="15"/>
  <c r="X135" i="15"/>
  <c r="Y135" i="15"/>
  <c r="H135" i="15"/>
  <c r="U134" i="15"/>
  <c r="S134" i="15"/>
  <c r="T134" i="15"/>
  <c r="W134" i="15"/>
  <c r="Z134" i="15"/>
  <c r="AO134" i="15"/>
  <c r="V134" i="15"/>
  <c r="X134" i="15"/>
  <c r="Y134" i="15"/>
  <c r="H134" i="15"/>
  <c r="U133" i="15"/>
  <c r="S133" i="15"/>
  <c r="T133" i="15"/>
  <c r="W133" i="15"/>
  <c r="Z133" i="15"/>
  <c r="AO133" i="15"/>
  <c r="V133" i="15"/>
  <c r="X133" i="15"/>
  <c r="Y133" i="15"/>
  <c r="H133" i="15"/>
  <c r="U132" i="15"/>
  <c r="S132" i="15"/>
  <c r="T132" i="15"/>
  <c r="W132" i="15"/>
  <c r="Z132" i="15"/>
  <c r="AO132" i="15"/>
  <c r="V132" i="15"/>
  <c r="X132" i="15"/>
  <c r="Y132" i="15"/>
  <c r="H132" i="15"/>
  <c r="U131" i="15"/>
  <c r="S131" i="15"/>
  <c r="T131" i="15"/>
  <c r="W131" i="15"/>
  <c r="Z131" i="15"/>
  <c r="AO131" i="15"/>
  <c r="V131" i="15"/>
  <c r="X131" i="15"/>
  <c r="Y131" i="15"/>
  <c r="H131" i="15"/>
  <c r="U130" i="15"/>
  <c r="S130" i="15"/>
  <c r="T130" i="15"/>
  <c r="W130" i="15"/>
  <c r="Z130" i="15"/>
  <c r="AO130" i="15"/>
  <c r="V130" i="15"/>
  <c r="X130" i="15"/>
  <c r="Y130" i="15"/>
  <c r="H130" i="15"/>
  <c r="U129" i="15"/>
  <c r="S129" i="15"/>
  <c r="T129" i="15"/>
  <c r="W129" i="15"/>
  <c r="Z129" i="15"/>
  <c r="AO129" i="15"/>
  <c r="V129" i="15"/>
  <c r="X129" i="15"/>
  <c r="Y129" i="15"/>
  <c r="H129" i="15"/>
  <c r="U128" i="15"/>
  <c r="S128" i="15"/>
  <c r="T128" i="15"/>
  <c r="W128" i="15"/>
  <c r="Z128" i="15"/>
  <c r="AO128" i="15"/>
  <c r="V128" i="15"/>
  <c r="X128" i="15"/>
  <c r="Y128" i="15"/>
  <c r="H128" i="15"/>
  <c r="U127" i="15"/>
  <c r="S127" i="15"/>
  <c r="T127" i="15"/>
  <c r="W127" i="15"/>
  <c r="Z127" i="15"/>
  <c r="AO127" i="15"/>
  <c r="V127" i="15"/>
  <c r="X127" i="15"/>
  <c r="Y127" i="15"/>
  <c r="H127" i="15"/>
  <c r="U126" i="15"/>
  <c r="S126" i="15"/>
  <c r="T126" i="15"/>
  <c r="W126" i="15"/>
  <c r="Z126" i="15"/>
  <c r="AO126" i="15"/>
  <c r="V126" i="15"/>
  <c r="X126" i="15"/>
  <c r="Y126" i="15"/>
  <c r="H126" i="15"/>
  <c r="U125" i="15"/>
  <c r="S125" i="15"/>
  <c r="T125" i="15"/>
  <c r="W125" i="15"/>
  <c r="Z125" i="15"/>
  <c r="AO125" i="15"/>
  <c r="V125" i="15"/>
  <c r="X125" i="15"/>
  <c r="Y125" i="15"/>
  <c r="H125" i="15"/>
  <c r="U124" i="15"/>
  <c r="S124" i="15"/>
  <c r="T124" i="15"/>
  <c r="W124" i="15"/>
  <c r="Z124" i="15"/>
  <c r="AO124" i="15"/>
  <c r="V124" i="15"/>
  <c r="X124" i="15"/>
  <c r="Y124" i="15"/>
  <c r="H124" i="15"/>
  <c r="U123" i="15"/>
  <c r="S123" i="15"/>
  <c r="T123" i="15"/>
  <c r="W123" i="15"/>
  <c r="Z123" i="15"/>
  <c r="AO123" i="15"/>
  <c r="V123" i="15"/>
  <c r="X123" i="15"/>
  <c r="Y123" i="15"/>
  <c r="H123" i="15"/>
  <c r="U122" i="15"/>
  <c r="S122" i="15"/>
  <c r="T122" i="15"/>
  <c r="W122" i="15"/>
  <c r="Z122" i="15"/>
  <c r="AO122" i="15"/>
  <c r="V122" i="15"/>
  <c r="X122" i="15"/>
  <c r="Y122" i="15"/>
  <c r="H122" i="15"/>
  <c r="U121" i="15"/>
  <c r="S121" i="15"/>
  <c r="T121" i="15"/>
  <c r="W121" i="15"/>
  <c r="Z121" i="15"/>
  <c r="AO121" i="15"/>
  <c r="V121" i="15"/>
  <c r="X121" i="15"/>
  <c r="Y121" i="15"/>
  <c r="H121" i="15"/>
  <c r="U120" i="15"/>
  <c r="S120" i="15"/>
  <c r="T120" i="15"/>
  <c r="W120" i="15"/>
  <c r="Z120" i="15"/>
  <c r="AO120" i="15"/>
  <c r="V120" i="15"/>
  <c r="X120" i="15"/>
  <c r="Y120" i="15"/>
  <c r="H120" i="15"/>
  <c r="U119" i="15"/>
  <c r="S119" i="15"/>
  <c r="T119" i="15"/>
  <c r="W119" i="15"/>
  <c r="Z119" i="15"/>
  <c r="AO119" i="15"/>
  <c r="V119" i="15"/>
  <c r="X119" i="15"/>
  <c r="Y119" i="15"/>
  <c r="H119" i="15"/>
  <c r="H117" i="15"/>
  <c r="U116" i="15"/>
  <c r="S116" i="15"/>
  <c r="T116" i="15"/>
  <c r="W116" i="15"/>
  <c r="Z116" i="15"/>
  <c r="AO116" i="15"/>
  <c r="V116" i="15"/>
  <c r="X116" i="15"/>
  <c r="Y116" i="15"/>
  <c r="H116" i="15"/>
  <c r="H115" i="15"/>
  <c r="U114" i="15"/>
  <c r="S114" i="15"/>
  <c r="T114" i="15"/>
  <c r="W114" i="15"/>
  <c r="Z114" i="15"/>
  <c r="AO114" i="15"/>
  <c r="V114" i="15"/>
  <c r="X114" i="15"/>
  <c r="AM114" i="15"/>
  <c r="AN114" i="15"/>
  <c r="Y114" i="15"/>
  <c r="H114" i="15"/>
  <c r="H113" i="15"/>
  <c r="U112" i="15"/>
  <c r="S112" i="15"/>
  <c r="T112" i="15"/>
  <c r="W112" i="15"/>
  <c r="Z112" i="15"/>
  <c r="AO112" i="15"/>
  <c r="V112" i="15"/>
  <c r="X112" i="15"/>
  <c r="AM112" i="15"/>
  <c r="AN112" i="15"/>
  <c r="Y112" i="15"/>
  <c r="H112" i="15"/>
  <c r="T111" i="15"/>
  <c r="U111" i="15"/>
  <c r="S111" i="15"/>
  <c r="V111" i="15"/>
  <c r="X111" i="15"/>
  <c r="AA111" i="15"/>
  <c r="AB111" i="15"/>
  <c r="W111" i="15"/>
  <c r="Z111" i="15"/>
  <c r="AE111" i="15"/>
  <c r="AC111" i="15"/>
  <c r="AD111" i="15"/>
  <c r="AG111" i="15"/>
  <c r="AR111" i="15"/>
  <c r="Y111" i="15"/>
  <c r="AF111" i="15"/>
  <c r="AQ111" i="15"/>
  <c r="AP111" i="15"/>
  <c r="AO111" i="15"/>
  <c r="AM111" i="15"/>
  <c r="AN111" i="15"/>
  <c r="H111" i="15"/>
  <c r="U110" i="15"/>
  <c r="S110" i="15"/>
  <c r="T110" i="15"/>
  <c r="W110" i="15"/>
  <c r="Z110" i="15"/>
  <c r="AO110" i="15"/>
  <c r="V110" i="15"/>
  <c r="X110" i="15"/>
  <c r="Y110" i="15"/>
  <c r="H110" i="15"/>
  <c r="U109" i="15"/>
  <c r="S109" i="15"/>
  <c r="T109" i="15"/>
  <c r="W109" i="15"/>
  <c r="Z109" i="15"/>
  <c r="AO109" i="15"/>
  <c r="V109" i="15"/>
  <c r="X109" i="15"/>
  <c r="AM109" i="15"/>
  <c r="AN109" i="15"/>
  <c r="Y109" i="15"/>
  <c r="H109" i="15"/>
  <c r="U108" i="15"/>
  <c r="S108" i="15"/>
  <c r="T108" i="15"/>
  <c r="W108" i="15"/>
  <c r="Z108" i="15"/>
  <c r="AO108" i="15"/>
  <c r="V108" i="15"/>
  <c r="X108" i="15"/>
  <c r="AM108" i="15"/>
  <c r="AN108" i="15"/>
  <c r="Y108" i="15"/>
  <c r="H108" i="15"/>
  <c r="U107" i="15"/>
  <c r="S107" i="15"/>
  <c r="T107" i="15"/>
  <c r="W107" i="15"/>
  <c r="Z107" i="15"/>
  <c r="AO107" i="15"/>
  <c r="V107" i="15"/>
  <c r="X107" i="15"/>
  <c r="Y107" i="15"/>
  <c r="H107" i="15"/>
  <c r="U106" i="15"/>
  <c r="S106" i="15"/>
  <c r="T106" i="15"/>
  <c r="W106" i="15"/>
  <c r="Z106" i="15"/>
  <c r="AO106" i="15"/>
  <c r="V106" i="15"/>
  <c r="X106" i="15"/>
  <c r="AM106" i="15"/>
  <c r="AN106" i="15"/>
  <c r="Y106" i="15"/>
  <c r="H106" i="15"/>
  <c r="U105" i="15"/>
  <c r="S105" i="15"/>
  <c r="T105" i="15"/>
  <c r="W105" i="15"/>
  <c r="Z105" i="15"/>
  <c r="AO105" i="15"/>
  <c r="V105" i="15"/>
  <c r="X105" i="15"/>
  <c r="AM105" i="15"/>
  <c r="AN105" i="15"/>
  <c r="Y105" i="15"/>
  <c r="H105" i="15"/>
  <c r="T104" i="15"/>
  <c r="U104" i="15"/>
  <c r="S104" i="15"/>
  <c r="V104" i="15"/>
  <c r="X104" i="15"/>
  <c r="AA104" i="15"/>
  <c r="AB104" i="15"/>
  <c r="W104" i="15"/>
  <c r="Z104" i="15"/>
  <c r="AE104" i="15"/>
  <c r="AC104" i="15"/>
  <c r="AD104" i="15"/>
  <c r="AG104" i="15"/>
  <c r="AR104" i="15"/>
  <c r="Y104" i="15"/>
  <c r="AF104" i="15"/>
  <c r="AQ104" i="15"/>
  <c r="AP104" i="15"/>
  <c r="AO104" i="15"/>
  <c r="AM104" i="15"/>
  <c r="AN104" i="15"/>
  <c r="H104" i="15"/>
  <c r="H103" i="15"/>
  <c r="H102" i="15"/>
  <c r="T101" i="15"/>
  <c r="U101" i="15"/>
  <c r="S101" i="15"/>
  <c r="V101" i="15"/>
  <c r="X101" i="15"/>
  <c r="AA101" i="15"/>
  <c r="AB101" i="15"/>
  <c r="W101" i="15"/>
  <c r="Z101" i="15"/>
  <c r="AE101" i="15"/>
  <c r="AC101" i="15"/>
  <c r="AD101" i="15"/>
  <c r="AG101" i="15"/>
  <c r="AR101" i="15"/>
  <c r="Y101" i="15"/>
  <c r="AF101" i="15"/>
  <c r="AQ101" i="15"/>
  <c r="AP101" i="15"/>
  <c r="AO101" i="15"/>
  <c r="AM101" i="15"/>
  <c r="AN101" i="15"/>
  <c r="H101" i="15"/>
  <c r="T100" i="15"/>
  <c r="U100" i="15"/>
  <c r="S100" i="15"/>
  <c r="V100" i="15"/>
  <c r="X100" i="15"/>
  <c r="AA100" i="15"/>
  <c r="AB100" i="15"/>
  <c r="W100" i="15"/>
  <c r="Z100" i="15"/>
  <c r="AE100" i="15"/>
  <c r="AC100" i="15"/>
  <c r="AD100" i="15"/>
  <c r="AG100" i="15"/>
  <c r="AR100" i="15"/>
  <c r="Y100" i="15"/>
  <c r="AF100" i="15"/>
  <c r="AQ100" i="15"/>
  <c r="AP100" i="15"/>
  <c r="AO100" i="15"/>
  <c r="AM100" i="15"/>
  <c r="AN100" i="15"/>
  <c r="H100" i="15"/>
  <c r="H99" i="15"/>
  <c r="U98" i="15"/>
  <c r="S98" i="15"/>
  <c r="T98" i="15"/>
  <c r="W98" i="15"/>
  <c r="Z98" i="15"/>
  <c r="AO98" i="15"/>
  <c r="V98" i="15"/>
  <c r="X98" i="15"/>
  <c r="AM98" i="15"/>
  <c r="AN98" i="15"/>
  <c r="Y98" i="15"/>
  <c r="H98" i="15"/>
  <c r="U97" i="15"/>
  <c r="S97" i="15"/>
  <c r="T97" i="15"/>
  <c r="W97" i="15"/>
  <c r="Z97" i="15"/>
  <c r="AO97" i="15"/>
  <c r="V97" i="15"/>
  <c r="X97" i="15"/>
  <c r="AM97" i="15"/>
  <c r="AN97" i="15"/>
  <c r="Y97" i="15"/>
  <c r="H97" i="15"/>
  <c r="H96" i="15"/>
  <c r="U95" i="15"/>
  <c r="S95" i="15"/>
  <c r="T95" i="15"/>
  <c r="W95" i="15"/>
  <c r="Z95" i="15"/>
  <c r="AO95" i="15"/>
  <c r="V95" i="15"/>
  <c r="X95" i="15"/>
  <c r="AM95" i="15"/>
  <c r="AN95" i="15"/>
  <c r="Y95" i="15"/>
  <c r="H95" i="15"/>
  <c r="U94" i="15"/>
  <c r="S94" i="15"/>
  <c r="T94" i="15"/>
  <c r="W94" i="15"/>
  <c r="Z94" i="15"/>
  <c r="AO94" i="15"/>
  <c r="V94" i="15"/>
  <c r="X94" i="15"/>
  <c r="AM94" i="15"/>
  <c r="AN94" i="15"/>
  <c r="Y94" i="15"/>
  <c r="H94" i="15"/>
  <c r="U93" i="15"/>
  <c r="S93" i="15"/>
  <c r="T93" i="15"/>
  <c r="W93" i="15"/>
  <c r="Z93" i="15"/>
  <c r="AO93" i="15"/>
  <c r="V93" i="15"/>
  <c r="X93" i="15"/>
  <c r="AM93" i="15"/>
  <c r="AN93" i="15"/>
  <c r="Y93" i="15"/>
  <c r="H93" i="15"/>
  <c r="U92" i="15"/>
  <c r="S92" i="15"/>
  <c r="T92" i="15"/>
  <c r="W92" i="15"/>
  <c r="Z92" i="15"/>
  <c r="AO92" i="15"/>
  <c r="V92" i="15"/>
  <c r="X92" i="15"/>
  <c r="AM92" i="15"/>
  <c r="AN92" i="15"/>
  <c r="Y92" i="15"/>
  <c r="H92" i="15"/>
  <c r="U91" i="15"/>
  <c r="S91" i="15"/>
  <c r="T91" i="15"/>
  <c r="W91" i="15"/>
  <c r="Z91" i="15"/>
  <c r="AO91" i="15"/>
  <c r="V91" i="15"/>
  <c r="X91" i="15"/>
  <c r="AM91" i="15"/>
  <c r="AN91" i="15"/>
  <c r="Y91" i="15"/>
  <c r="H91" i="15"/>
  <c r="U90" i="15"/>
  <c r="S90" i="15"/>
  <c r="T90" i="15"/>
  <c r="W90" i="15"/>
  <c r="Z90" i="15"/>
  <c r="AO90" i="15"/>
  <c r="V90" i="15"/>
  <c r="X90" i="15"/>
  <c r="AM90" i="15"/>
  <c r="AN90" i="15"/>
  <c r="Y90" i="15"/>
  <c r="H90" i="15"/>
  <c r="U89" i="15"/>
  <c r="S89" i="15"/>
  <c r="T89" i="15"/>
  <c r="W89" i="15"/>
  <c r="Z89" i="15"/>
  <c r="AO89" i="15"/>
  <c r="V89" i="15"/>
  <c r="X89" i="15"/>
  <c r="AM89" i="15"/>
  <c r="AN89" i="15"/>
  <c r="Y89" i="15"/>
  <c r="H89" i="15"/>
  <c r="U88" i="15"/>
  <c r="S88" i="15"/>
  <c r="T88" i="15"/>
  <c r="W88" i="15"/>
  <c r="Z88" i="15"/>
  <c r="AO88" i="15"/>
  <c r="V88" i="15"/>
  <c r="X88" i="15"/>
  <c r="AM88" i="15"/>
  <c r="AN88" i="15"/>
  <c r="Y88" i="15"/>
  <c r="H88" i="15"/>
  <c r="H87" i="15"/>
  <c r="T86" i="15"/>
  <c r="U86" i="15"/>
  <c r="S86" i="15"/>
  <c r="V86" i="15"/>
  <c r="X86" i="15"/>
  <c r="AA86" i="15"/>
  <c r="AB86" i="15"/>
  <c r="W86" i="15"/>
  <c r="Z86" i="15"/>
  <c r="AE86" i="15"/>
  <c r="AC86" i="15"/>
  <c r="AD86" i="15"/>
  <c r="AG86" i="15"/>
  <c r="AR86" i="15"/>
  <c r="Y86" i="15"/>
  <c r="AF86" i="15"/>
  <c r="AQ86" i="15"/>
  <c r="AP86" i="15"/>
  <c r="AO86" i="15"/>
  <c r="AM86" i="15"/>
  <c r="AN86" i="15"/>
  <c r="H86" i="15"/>
  <c r="T85" i="15"/>
  <c r="U85" i="15"/>
  <c r="S85" i="15"/>
  <c r="V85" i="15"/>
  <c r="X85" i="15"/>
  <c r="AA85" i="15"/>
  <c r="AB85" i="15"/>
  <c r="W85" i="15"/>
  <c r="Z85" i="15"/>
  <c r="AE85" i="15"/>
  <c r="AC85" i="15"/>
  <c r="AD85" i="15"/>
  <c r="AG85" i="15"/>
  <c r="AR85" i="15"/>
  <c r="Y85" i="15"/>
  <c r="AF85" i="15"/>
  <c r="AQ85" i="15"/>
  <c r="AP85" i="15"/>
  <c r="AO85" i="15"/>
  <c r="AM85" i="15"/>
  <c r="AN85" i="15"/>
  <c r="H85" i="15"/>
  <c r="U84" i="15"/>
  <c r="S84" i="15"/>
  <c r="T84" i="15"/>
  <c r="W84" i="15"/>
  <c r="Z84" i="15"/>
  <c r="AO84" i="15"/>
  <c r="V84" i="15"/>
  <c r="X84" i="15"/>
  <c r="AM84" i="15"/>
  <c r="AN84" i="15"/>
  <c r="Y84" i="15"/>
  <c r="H84" i="15"/>
  <c r="U83" i="15"/>
  <c r="S83" i="15"/>
  <c r="T83" i="15"/>
  <c r="W83" i="15"/>
  <c r="Z83" i="15"/>
  <c r="AO83" i="15"/>
  <c r="V83" i="15"/>
  <c r="X83" i="15"/>
  <c r="AM83" i="15"/>
  <c r="AN83" i="15"/>
  <c r="Y83" i="15"/>
  <c r="H83" i="15"/>
  <c r="U82" i="15"/>
  <c r="S82" i="15"/>
  <c r="T82" i="15"/>
  <c r="W82" i="15"/>
  <c r="Z82" i="15"/>
  <c r="AO82" i="15"/>
  <c r="V82" i="15"/>
  <c r="X82" i="15"/>
  <c r="AM82" i="15"/>
  <c r="AN82" i="15"/>
  <c r="Y82" i="15"/>
  <c r="H82" i="15"/>
  <c r="U80" i="15"/>
  <c r="S80" i="15"/>
  <c r="T80" i="15"/>
  <c r="W80" i="15"/>
  <c r="Z80" i="15"/>
  <c r="AO80" i="15"/>
  <c r="V80" i="15"/>
  <c r="X80" i="15"/>
  <c r="AM80" i="15"/>
  <c r="AN80" i="15"/>
  <c r="Y80" i="15"/>
  <c r="H80" i="15"/>
  <c r="U81" i="15"/>
  <c r="S81" i="15"/>
  <c r="T81" i="15"/>
  <c r="W81" i="15"/>
  <c r="Z81" i="15"/>
  <c r="AO81" i="15"/>
  <c r="V81" i="15"/>
  <c r="X81" i="15"/>
  <c r="AM81" i="15"/>
  <c r="AN81" i="15"/>
  <c r="Y81" i="15"/>
  <c r="H81" i="15"/>
  <c r="U79" i="15"/>
  <c r="S79" i="15"/>
  <c r="T79" i="15"/>
  <c r="W79" i="15"/>
  <c r="Z79" i="15"/>
  <c r="AO79" i="15"/>
  <c r="V79" i="15"/>
  <c r="X79" i="15"/>
  <c r="AM79" i="15"/>
  <c r="AN79" i="15"/>
  <c r="Y79" i="15"/>
  <c r="H79" i="15"/>
  <c r="U78" i="15"/>
  <c r="S78" i="15"/>
  <c r="T78" i="15"/>
  <c r="W78" i="15"/>
  <c r="Z78" i="15"/>
  <c r="AO78" i="15"/>
  <c r="V78" i="15"/>
  <c r="X78" i="15"/>
  <c r="AM78" i="15"/>
  <c r="AN78" i="15"/>
  <c r="Y78" i="15"/>
  <c r="H78" i="15"/>
  <c r="H77" i="15"/>
  <c r="T76" i="15"/>
  <c r="U76" i="15"/>
  <c r="S76" i="15"/>
  <c r="V76" i="15"/>
  <c r="X76" i="15"/>
  <c r="AA76" i="15"/>
  <c r="AB76" i="15"/>
  <c r="W76" i="15"/>
  <c r="Z76" i="15"/>
  <c r="AE76" i="15"/>
  <c r="AC76" i="15"/>
  <c r="AD76" i="15"/>
  <c r="AG76" i="15"/>
  <c r="AR76" i="15"/>
  <c r="Y76" i="15"/>
  <c r="AF76" i="15"/>
  <c r="AQ76" i="15"/>
  <c r="AP76" i="15"/>
  <c r="AO76" i="15"/>
  <c r="AM76" i="15"/>
  <c r="AN76" i="15"/>
  <c r="H76" i="15"/>
  <c r="U75" i="15"/>
  <c r="S75" i="15"/>
  <c r="T75" i="15"/>
  <c r="W75" i="15"/>
  <c r="Z75" i="15"/>
  <c r="AO75" i="15"/>
  <c r="V75" i="15"/>
  <c r="X75" i="15"/>
  <c r="AM75" i="15"/>
  <c r="AN75" i="15"/>
  <c r="Y75" i="15"/>
  <c r="H75" i="15"/>
  <c r="U74" i="15"/>
  <c r="S74" i="15"/>
  <c r="T74" i="15"/>
  <c r="W74" i="15"/>
  <c r="Z74" i="15"/>
  <c r="AO74" i="15"/>
  <c r="V74" i="15"/>
  <c r="X74" i="15"/>
  <c r="AM74" i="15"/>
  <c r="AN74" i="15"/>
  <c r="Y74" i="15"/>
  <c r="H74" i="15"/>
  <c r="U73" i="15"/>
  <c r="S73" i="15"/>
  <c r="T73" i="15"/>
  <c r="W73" i="15"/>
  <c r="Z73" i="15"/>
  <c r="AO73" i="15"/>
  <c r="V73" i="15"/>
  <c r="X73" i="15"/>
  <c r="AM73" i="15"/>
  <c r="AN73" i="15"/>
  <c r="Y73" i="15"/>
  <c r="H73" i="15"/>
  <c r="U72" i="15"/>
  <c r="S72" i="15"/>
  <c r="T72" i="15"/>
  <c r="W72" i="15"/>
  <c r="Z72" i="15"/>
  <c r="AO72" i="15"/>
  <c r="V72" i="15"/>
  <c r="X72" i="15"/>
  <c r="AM72" i="15"/>
  <c r="AN72" i="15"/>
  <c r="Y72" i="15"/>
  <c r="H72" i="15"/>
  <c r="H69" i="15"/>
  <c r="U71" i="15"/>
  <c r="S71" i="15"/>
  <c r="T71" i="15"/>
  <c r="W71" i="15"/>
  <c r="Z71" i="15"/>
  <c r="AO71" i="15"/>
  <c r="V71" i="15"/>
  <c r="X71" i="15"/>
  <c r="AM71" i="15"/>
  <c r="AN71" i="15"/>
  <c r="Y71" i="15"/>
  <c r="H71" i="15"/>
  <c r="U70" i="15"/>
  <c r="S70" i="15"/>
  <c r="T70" i="15"/>
  <c r="W70" i="15"/>
  <c r="Z70" i="15"/>
  <c r="AO70" i="15"/>
  <c r="V70" i="15"/>
  <c r="X70" i="15"/>
  <c r="AM70" i="15"/>
  <c r="AN70" i="15"/>
  <c r="Y70" i="15"/>
  <c r="H70" i="15"/>
  <c r="U68" i="15"/>
  <c r="S68" i="15"/>
  <c r="T68" i="15"/>
  <c r="W68" i="15"/>
  <c r="Z68" i="15"/>
  <c r="AO68" i="15"/>
  <c r="V68" i="15"/>
  <c r="X68" i="15"/>
  <c r="AM68" i="15"/>
  <c r="AN68" i="15"/>
  <c r="Y68" i="15"/>
  <c r="H68" i="15"/>
  <c r="U67" i="15"/>
  <c r="S67" i="15"/>
  <c r="T67" i="15"/>
  <c r="W67" i="15"/>
  <c r="Z67" i="15"/>
  <c r="AO67" i="15"/>
  <c r="V67" i="15"/>
  <c r="X67" i="15"/>
  <c r="AM67" i="15"/>
  <c r="AN67" i="15"/>
  <c r="Y67" i="15"/>
  <c r="H67" i="15"/>
  <c r="U66" i="15"/>
  <c r="S66" i="15"/>
  <c r="T66" i="15"/>
  <c r="W66" i="15"/>
  <c r="Z66" i="15"/>
  <c r="AO66" i="15"/>
  <c r="V66" i="15"/>
  <c r="X66" i="15"/>
  <c r="AM66" i="15"/>
  <c r="AN66" i="15"/>
  <c r="Y66" i="15"/>
  <c r="H66" i="15"/>
  <c r="U64" i="15"/>
  <c r="S64" i="15"/>
  <c r="T64" i="15"/>
  <c r="W64" i="15"/>
  <c r="Z64" i="15"/>
  <c r="AO64" i="15"/>
  <c r="V64" i="15"/>
  <c r="X64" i="15"/>
  <c r="AM64" i="15"/>
  <c r="AN64" i="15"/>
  <c r="AA64" i="15"/>
  <c r="AB64" i="15"/>
  <c r="AE64" i="15"/>
  <c r="AC64" i="15"/>
  <c r="AD64" i="15"/>
  <c r="AG64" i="15"/>
  <c r="Y64" i="15"/>
  <c r="AF64" i="15"/>
  <c r="H64" i="15"/>
  <c r="U65" i="15"/>
  <c r="S65" i="15"/>
  <c r="T65" i="15"/>
  <c r="W65" i="15"/>
  <c r="Z65" i="15"/>
  <c r="AO65" i="15"/>
  <c r="V65" i="15"/>
  <c r="X65" i="15"/>
  <c r="AM65" i="15"/>
  <c r="AN65" i="15"/>
  <c r="Y65" i="15"/>
  <c r="H65" i="15"/>
  <c r="U63" i="15"/>
  <c r="S63" i="15"/>
  <c r="T63" i="15"/>
  <c r="W63" i="15"/>
  <c r="Z63" i="15"/>
  <c r="AO63" i="15"/>
  <c r="V63" i="15"/>
  <c r="X63" i="15"/>
  <c r="AM63" i="15"/>
  <c r="AN63" i="15"/>
  <c r="Y63" i="15"/>
  <c r="H63" i="15"/>
  <c r="U62" i="15"/>
  <c r="S62" i="15"/>
  <c r="T62" i="15"/>
  <c r="W62" i="15"/>
  <c r="Z62" i="15"/>
  <c r="AO62" i="15"/>
  <c r="V62" i="15"/>
  <c r="X62" i="15"/>
  <c r="AM62" i="15"/>
  <c r="AN62" i="15"/>
  <c r="Y62" i="15"/>
  <c r="H62" i="15"/>
  <c r="U61" i="15"/>
  <c r="S61" i="15"/>
  <c r="T61" i="15"/>
  <c r="W61" i="15"/>
  <c r="Z61" i="15"/>
  <c r="AO61" i="15"/>
  <c r="V61" i="15"/>
  <c r="X61" i="15"/>
  <c r="AM61" i="15"/>
  <c r="AN61" i="15"/>
  <c r="Y61" i="15"/>
  <c r="H61" i="15"/>
  <c r="U60" i="15"/>
  <c r="S60" i="15"/>
  <c r="T60" i="15"/>
  <c r="W60" i="15"/>
  <c r="Z60" i="15"/>
  <c r="AO60" i="15"/>
  <c r="V60" i="15"/>
  <c r="X60" i="15"/>
  <c r="AM60" i="15"/>
  <c r="AN60" i="15"/>
  <c r="Y60" i="15"/>
  <c r="H60" i="15"/>
  <c r="U58" i="15"/>
  <c r="S58" i="15"/>
  <c r="T58" i="15"/>
  <c r="W58" i="15"/>
  <c r="Z58" i="15"/>
  <c r="AO58" i="15"/>
  <c r="V58" i="15"/>
  <c r="X58" i="15"/>
  <c r="AM58" i="15"/>
  <c r="AN58" i="15"/>
  <c r="Y58" i="15"/>
  <c r="H58" i="15"/>
  <c r="U57" i="15"/>
  <c r="S57" i="15"/>
  <c r="T57" i="15"/>
  <c r="W57" i="15"/>
  <c r="Z57" i="15"/>
  <c r="AO57" i="15"/>
  <c r="V57" i="15"/>
  <c r="X57" i="15"/>
  <c r="AM57" i="15"/>
  <c r="AN57" i="15"/>
  <c r="Y57" i="15"/>
  <c r="H57" i="15"/>
  <c r="U59" i="15"/>
  <c r="S59" i="15"/>
  <c r="T59" i="15"/>
  <c r="W59" i="15"/>
  <c r="Z59" i="15"/>
  <c r="AO59" i="15"/>
  <c r="V59" i="15"/>
  <c r="X59" i="15"/>
  <c r="AM59" i="15"/>
  <c r="AN59" i="15"/>
  <c r="Y59" i="15"/>
  <c r="H59" i="15"/>
  <c r="U56" i="15"/>
  <c r="S56" i="15"/>
  <c r="T56" i="15"/>
  <c r="W56" i="15"/>
  <c r="Z56" i="15"/>
  <c r="AO56" i="15"/>
  <c r="V56" i="15"/>
  <c r="X56" i="15"/>
  <c r="AM56" i="15"/>
  <c r="AN56" i="15"/>
  <c r="Y56" i="15"/>
  <c r="H56" i="15"/>
  <c r="U55" i="15"/>
  <c r="S55" i="15"/>
  <c r="T55" i="15"/>
  <c r="W55" i="15"/>
  <c r="Z55" i="15"/>
  <c r="AO55" i="15"/>
  <c r="V55" i="15"/>
  <c r="X55" i="15"/>
  <c r="AM55" i="15"/>
  <c r="AN55" i="15"/>
  <c r="Y55" i="15"/>
  <c r="H55" i="15"/>
  <c r="U54" i="15"/>
  <c r="S54" i="15"/>
  <c r="T54" i="15"/>
  <c r="W54" i="15"/>
  <c r="Z54" i="15"/>
  <c r="AO54" i="15"/>
  <c r="V54" i="15"/>
  <c r="X54" i="15"/>
  <c r="AM54" i="15"/>
  <c r="AN54" i="15"/>
  <c r="Y54" i="15"/>
  <c r="H54" i="15"/>
  <c r="U53" i="15"/>
  <c r="S53" i="15"/>
  <c r="T53" i="15"/>
  <c r="W53" i="15"/>
  <c r="Z53" i="15"/>
  <c r="AO53" i="15"/>
  <c r="V53" i="15"/>
  <c r="X53" i="15"/>
  <c r="AM53" i="15"/>
  <c r="AN53" i="15"/>
  <c r="Y53" i="15"/>
  <c r="H53" i="15"/>
  <c r="U52" i="15"/>
  <c r="S52" i="15"/>
  <c r="T52" i="15"/>
  <c r="W52" i="15"/>
  <c r="Z52" i="15"/>
  <c r="AO52" i="15"/>
  <c r="V52" i="15"/>
  <c r="X52" i="15"/>
  <c r="AM52" i="15"/>
  <c r="AN52" i="15"/>
  <c r="Y52" i="15"/>
  <c r="H52" i="15"/>
  <c r="U51" i="15"/>
  <c r="S51" i="15"/>
  <c r="T51" i="15"/>
  <c r="W51" i="15"/>
  <c r="Z51" i="15"/>
  <c r="AO51" i="15"/>
  <c r="V51" i="15"/>
  <c r="X51" i="15"/>
  <c r="AM51" i="15"/>
  <c r="AN51" i="15"/>
  <c r="Y51" i="15"/>
  <c r="H51" i="15"/>
  <c r="H50" i="15"/>
  <c r="U49" i="15"/>
  <c r="S49" i="15"/>
  <c r="T49" i="15"/>
  <c r="W49" i="15"/>
  <c r="Z49" i="15"/>
  <c r="AO49" i="15"/>
  <c r="V49" i="15"/>
  <c r="X49" i="15"/>
  <c r="AM49" i="15"/>
  <c r="AN49" i="15"/>
  <c r="Y49" i="15"/>
  <c r="H49" i="15"/>
  <c r="U48" i="15"/>
  <c r="S48" i="15"/>
  <c r="T48" i="15"/>
  <c r="W48" i="15"/>
  <c r="Z48" i="15"/>
  <c r="AO48" i="15"/>
  <c r="V48" i="15"/>
  <c r="X48" i="15"/>
  <c r="AM48" i="15"/>
  <c r="AN48" i="15"/>
  <c r="Y48" i="15"/>
  <c r="H48" i="15"/>
  <c r="H47" i="15"/>
  <c r="U46" i="15"/>
  <c r="S46" i="15"/>
  <c r="T46" i="15"/>
  <c r="W46" i="15"/>
  <c r="Z46" i="15"/>
  <c r="AO46" i="15"/>
  <c r="V46" i="15"/>
  <c r="X46" i="15"/>
  <c r="AM46" i="15"/>
  <c r="AN46" i="15"/>
  <c r="Y46" i="15"/>
  <c r="H46" i="15"/>
  <c r="U45" i="15"/>
  <c r="S45" i="15"/>
  <c r="T45" i="15"/>
  <c r="W45" i="15"/>
  <c r="Z45" i="15"/>
  <c r="AO45" i="15"/>
  <c r="V45" i="15"/>
  <c r="X45" i="15"/>
  <c r="AM45" i="15"/>
  <c r="AN45" i="15"/>
  <c r="Y45" i="15"/>
  <c r="H45" i="15"/>
  <c r="U44" i="15"/>
  <c r="S44" i="15"/>
  <c r="T44" i="15"/>
  <c r="W44" i="15"/>
  <c r="Z44" i="15"/>
  <c r="AO44" i="15"/>
  <c r="V44" i="15"/>
  <c r="X44" i="15"/>
  <c r="AM44" i="15"/>
  <c r="AN44" i="15"/>
  <c r="Y44" i="15"/>
  <c r="H44" i="15"/>
  <c r="U43" i="15"/>
  <c r="S43" i="15"/>
  <c r="T43" i="15"/>
  <c r="W43" i="15"/>
  <c r="Z43" i="15"/>
  <c r="AO43" i="15"/>
  <c r="V43" i="15"/>
  <c r="X43" i="15"/>
  <c r="AM43" i="15"/>
  <c r="AN43" i="15"/>
  <c r="Y43" i="15"/>
  <c r="H43" i="15"/>
  <c r="U42" i="15"/>
  <c r="S42" i="15"/>
  <c r="T42" i="15"/>
  <c r="W42" i="15"/>
  <c r="Z42" i="15"/>
  <c r="AO42" i="15"/>
  <c r="V42" i="15"/>
  <c r="X42" i="15"/>
  <c r="AM42" i="15"/>
  <c r="AN42" i="15"/>
  <c r="Y42" i="15"/>
  <c r="H42" i="15"/>
  <c r="U41" i="15"/>
  <c r="S41" i="15"/>
  <c r="T41" i="15"/>
  <c r="W41" i="15"/>
  <c r="Z41" i="15"/>
  <c r="AO41" i="15"/>
  <c r="V41" i="15"/>
  <c r="X41" i="15"/>
  <c r="AM41" i="15"/>
  <c r="AN41" i="15"/>
  <c r="Y41" i="15"/>
  <c r="H41" i="15"/>
  <c r="U40" i="15"/>
  <c r="S40" i="15"/>
  <c r="T40" i="15"/>
  <c r="W40" i="15"/>
  <c r="Z40" i="15"/>
  <c r="AO40" i="15"/>
  <c r="V40" i="15"/>
  <c r="X40" i="15"/>
  <c r="AM40" i="15"/>
  <c r="AN40" i="15"/>
  <c r="Y40" i="15"/>
  <c r="H40" i="15"/>
  <c r="U38" i="15"/>
  <c r="S38" i="15"/>
  <c r="T38" i="15"/>
  <c r="W38" i="15"/>
  <c r="Z38" i="15"/>
  <c r="AO38" i="15"/>
  <c r="V38" i="15"/>
  <c r="X38" i="15"/>
  <c r="AM38" i="15"/>
  <c r="AN38" i="15"/>
  <c r="Y38" i="15"/>
  <c r="H38" i="15"/>
  <c r="U39" i="15"/>
  <c r="S39" i="15"/>
  <c r="T39" i="15"/>
  <c r="W39" i="15"/>
  <c r="Z39" i="15"/>
  <c r="AO39" i="15"/>
  <c r="V39" i="15"/>
  <c r="X39" i="15"/>
  <c r="AM39" i="15"/>
  <c r="AN39" i="15"/>
  <c r="Y39" i="15"/>
  <c r="H39" i="15"/>
  <c r="U37" i="15"/>
  <c r="S37" i="15"/>
  <c r="T37" i="15"/>
  <c r="W37" i="15"/>
  <c r="Z37" i="15"/>
  <c r="AO37" i="15"/>
  <c r="V37" i="15"/>
  <c r="X37" i="15"/>
  <c r="AM37" i="15"/>
  <c r="AN37" i="15"/>
  <c r="Y37" i="15"/>
  <c r="H37" i="15"/>
  <c r="U35" i="15"/>
  <c r="S35" i="15"/>
  <c r="T35" i="15"/>
  <c r="W35" i="15"/>
  <c r="Z35" i="15"/>
  <c r="AO35" i="15"/>
  <c r="V35" i="15"/>
  <c r="X35" i="15"/>
  <c r="AM35" i="15"/>
  <c r="AN35" i="15"/>
  <c r="Y35" i="15"/>
  <c r="H35" i="15"/>
  <c r="J35" i="15"/>
  <c r="U34" i="15"/>
  <c r="S34" i="15"/>
  <c r="T34" i="15"/>
  <c r="W34" i="15"/>
  <c r="Z34" i="15"/>
  <c r="AO34" i="15"/>
  <c r="V34" i="15"/>
  <c r="X34" i="15"/>
  <c r="AM34" i="15"/>
  <c r="AN34" i="15"/>
  <c r="Y34" i="15"/>
  <c r="H34" i="15"/>
  <c r="J34" i="15"/>
  <c r="U33" i="15"/>
  <c r="S33" i="15"/>
  <c r="T33" i="15"/>
  <c r="W33" i="15"/>
  <c r="Z33" i="15"/>
  <c r="AO33" i="15"/>
  <c r="V33" i="15"/>
  <c r="X33" i="15"/>
  <c r="AM33" i="15"/>
  <c r="AN33" i="15"/>
  <c r="Y33" i="15"/>
  <c r="H33" i="15"/>
  <c r="J33" i="15"/>
  <c r="U32" i="15"/>
  <c r="S32" i="15"/>
  <c r="T32" i="15"/>
  <c r="W32" i="15"/>
  <c r="Z32" i="15"/>
  <c r="AO32" i="15"/>
  <c r="V32" i="15"/>
  <c r="X32" i="15"/>
  <c r="AM32" i="15"/>
  <c r="AN32" i="15"/>
  <c r="Y32" i="15"/>
  <c r="H32" i="15"/>
  <c r="J32" i="15"/>
  <c r="T31" i="15"/>
  <c r="U31" i="15"/>
  <c r="S31" i="15"/>
  <c r="V31" i="15"/>
  <c r="X31" i="15"/>
  <c r="AA31" i="15"/>
  <c r="AB31" i="15"/>
  <c r="W31" i="15"/>
  <c r="Z31" i="15"/>
  <c r="AE31" i="15"/>
  <c r="AC31" i="15"/>
  <c r="AD31" i="15"/>
  <c r="AG31" i="15"/>
  <c r="AR31" i="15"/>
  <c r="Y31" i="15"/>
  <c r="AF31" i="15"/>
  <c r="AQ31" i="15"/>
  <c r="AP31" i="15"/>
  <c r="AO31" i="15"/>
  <c r="AM31" i="15"/>
  <c r="AN31" i="15"/>
  <c r="H31" i="15"/>
  <c r="J31" i="15"/>
  <c r="U30" i="15"/>
  <c r="S30" i="15"/>
  <c r="T30" i="15"/>
  <c r="W30" i="15"/>
  <c r="Z30" i="15"/>
  <c r="AO30" i="15"/>
  <c r="V30" i="15"/>
  <c r="X30" i="15"/>
  <c r="AM30" i="15"/>
  <c r="AN30" i="15"/>
  <c r="Y30" i="15"/>
  <c r="H30" i="15"/>
  <c r="J30" i="15"/>
  <c r="T29" i="15"/>
  <c r="U29" i="15"/>
  <c r="S29" i="15"/>
  <c r="V29" i="15"/>
  <c r="X29" i="15"/>
  <c r="AA29" i="15"/>
  <c r="AB29" i="15"/>
  <c r="W29" i="15"/>
  <c r="Z29" i="15"/>
  <c r="AE29" i="15"/>
  <c r="AC29" i="15"/>
  <c r="AD29" i="15"/>
  <c r="AG29" i="15"/>
  <c r="AR29" i="15"/>
  <c r="Y29" i="15"/>
  <c r="AF29" i="15"/>
  <c r="AQ29" i="15"/>
  <c r="AP29" i="15"/>
  <c r="AO29" i="15"/>
  <c r="AM29" i="15"/>
  <c r="AN29" i="15"/>
  <c r="H29" i="15"/>
  <c r="J29" i="15"/>
  <c r="U28" i="15"/>
  <c r="S28" i="15"/>
  <c r="T28" i="15"/>
  <c r="W28" i="15"/>
  <c r="Z28" i="15"/>
  <c r="AO28" i="15"/>
  <c r="V28" i="15"/>
  <c r="X28" i="15"/>
  <c r="AM28" i="15"/>
  <c r="AN28" i="15"/>
  <c r="Y28" i="15"/>
  <c r="H28" i="15"/>
  <c r="J28" i="15"/>
  <c r="AO19" i="15"/>
  <c r="AM19" i="15"/>
  <c r="AN19" i="15"/>
  <c r="H19" i="15"/>
  <c r="J19" i="15"/>
  <c r="AO13" i="15"/>
  <c r="AM13" i="15"/>
  <c r="AN13" i="15"/>
  <c r="H13" i="15"/>
  <c r="J13" i="15"/>
  <c r="AO15" i="15"/>
  <c r="AM15" i="15"/>
  <c r="AN15" i="15"/>
  <c r="H15" i="15"/>
  <c r="J15" i="15"/>
  <c r="AO24" i="15"/>
  <c r="AM24" i="15"/>
  <c r="AN24" i="15"/>
  <c r="H24" i="15"/>
  <c r="J24" i="15"/>
  <c r="AO23" i="15"/>
  <c r="AM23" i="15"/>
  <c r="AN23" i="15"/>
  <c r="H23" i="15"/>
  <c r="J23" i="15"/>
  <c r="AO25" i="15"/>
  <c r="AM25" i="15"/>
  <c r="AN25" i="15"/>
  <c r="H25" i="15"/>
  <c r="J25" i="15"/>
  <c r="AO18" i="15"/>
  <c r="AM18" i="15"/>
  <c r="AN18" i="15"/>
  <c r="H18" i="15"/>
  <c r="J18" i="15"/>
  <c r="AO21" i="15"/>
  <c r="AM21" i="15"/>
  <c r="AN21" i="15"/>
  <c r="H21" i="15"/>
  <c r="J21" i="15"/>
  <c r="AO20" i="15"/>
  <c r="AM20" i="15"/>
  <c r="AN20" i="15"/>
  <c r="H20" i="15"/>
  <c r="J20" i="15"/>
  <c r="AO17" i="15"/>
  <c r="AM17" i="15"/>
  <c r="AN17" i="15"/>
  <c r="H17" i="15"/>
  <c r="J17" i="15"/>
  <c r="AO14" i="15"/>
  <c r="AM14" i="15"/>
  <c r="AN14" i="15"/>
  <c r="H14" i="15"/>
  <c r="J14" i="15"/>
  <c r="AO12" i="15"/>
  <c r="AM12" i="15"/>
  <c r="AN12" i="15"/>
  <c r="H12" i="15"/>
  <c r="J12" i="15"/>
  <c r="AO22" i="15"/>
  <c r="AM22" i="15"/>
  <c r="AN22" i="15"/>
  <c r="H22" i="15"/>
  <c r="J22" i="15"/>
  <c r="AO16" i="15"/>
  <c r="AM16" i="15"/>
  <c r="AN16" i="15"/>
  <c r="H16" i="15"/>
  <c r="J16" i="15"/>
  <c r="T27" i="15"/>
  <c r="U27" i="15"/>
  <c r="S27" i="15"/>
  <c r="V27" i="15"/>
  <c r="X27" i="15"/>
  <c r="AA27" i="15"/>
  <c r="AB27" i="15"/>
  <c r="W27" i="15"/>
  <c r="Z27" i="15"/>
  <c r="AE27" i="15"/>
  <c r="AC27" i="15"/>
  <c r="AD27" i="15"/>
  <c r="AG27" i="15"/>
  <c r="AR27" i="15"/>
  <c r="Y27" i="15"/>
  <c r="AF27" i="15"/>
  <c r="AQ27" i="15"/>
  <c r="AP27" i="15"/>
  <c r="AO27" i="15"/>
  <c r="AM27" i="15"/>
  <c r="AN27" i="15"/>
  <c r="H27" i="15"/>
  <c r="J27" i="15"/>
  <c r="AO11" i="15"/>
  <c r="AM11" i="15"/>
  <c r="AN11" i="15"/>
  <c r="H11" i="15"/>
  <c r="J11" i="15"/>
  <c r="U26" i="15"/>
  <c r="S26" i="15"/>
  <c r="T26" i="15"/>
  <c r="W26" i="15"/>
  <c r="Z26" i="15"/>
  <c r="AO26" i="15"/>
  <c r="V26" i="15"/>
  <c r="X26" i="15"/>
  <c r="AM26" i="15"/>
  <c r="AN26" i="15"/>
  <c r="Y26" i="15"/>
  <c r="H26" i="15"/>
  <c r="J26" i="15"/>
  <c r="U9" i="15"/>
  <c r="S9" i="15"/>
  <c r="T9" i="15"/>
  <c r="W9" i="15"/>
  <c r="Z9" i="15"/>
  <c r="AO9" i="15"/>
  <c r="V9" i="15"/>
  <c r="X9" i="15"/>
  <c r="AM9" i="15"/>
  <c r="AN9" i="15"/>
  <c r="Y9" i="15"/>
  <c r="H9" i="15"/>
  <c r="J9" i="15"/>
  <c r="U10" i="15"/>
  <c r="S10" i="15"/>
  <c r="T10" i="15"/>
  <c r="W10" i="15"/>
  <c r="Z10" i="15"/>
  <c r="AO10" i="15"/>
  <c r="V10" i="15"/>
  <c r="X10" i="15"/>
  <c r="AM10" i="15"/>
  <c r="AN10" i="15"/>
  <c r="Y10" i="15"/>
  <c r="H10" i="15"/>
  <c r="J10" i="15"/>
  <c r="T6" i="15"/>
  <c r="U6" i="15"/>
  <c r="S6" i="15"/>
  <c r="V6" i="15"/>
  <c r="X6" i="15"/>
  <c r="AA6" i="15"/>
  <c r="AB6" i="15"/>
  <c r="W6" i="15"/>
  <c r="Z6" i="15"/>
  <c r="AE6" i="15"/>
  <c r="AC6" i="15"/>
  <c r="AD6" i="15"/>
  <c r="AG6" i="15"/>
  <c r="AR6" i="15"/>
  <c r="Y6" i="15"/>
  <c r="AF6" i="15"/>
  <c r="AQ6" i="15"/>
  <c r="AP6" i="15"/>
  <c r="AO6" i="15"/>
  <c r="AM6" i="15"/>
  <c r="AN6" i="15"/>
  <c r="H6" i="15"/>
  <c r="J6" i="15"/>
  <c r="U8" i="15"/>
  <c r="S8" i="15"/>
  <c r="T8" i="15"/>
  <c r="W8" i="15"/>
  <c r="Z8" i="15"/>
  <c r="AO8" i="15"/>
  <c r="V8" i="15"/>
  <c r="X8" i="15"/>
  <c r="AM8" i="15"/>
  <c r="AN8" i="15"/>
  <c r="Y8" i="15"/>
  <c r="H8" i="15"/>
  <c r="J8" i="15"/>
  <c r="U7" i="15"/>
  <c r="S7" i="15"/>
  <c r="T7" i="15"/>
  <c r="W7" i="15"/>
  <c r="Z7" i="15"/>
  <c r="AO7" i="15"/>
  <c r="V7" i="15"/>
  <c r="X7" i="15"/>
  <c r="AM7" i="15"/>
  <c r="AN7" i="15"/>
  <c r="Y7" i="15"/>
  <c r="H7" i="15"/>
  <c r="J7" i="15"/>
  <c r="T5" i="15"/>
  <c r="U5" i="15"/>
  <c r="S5" i="15"/>
  <c r="V5" i="15"/>
  <c r="X5" i="15"/>
  <c r="AA5" i="15"/>
  <c r="AB5" i="15"/>
  <c r="W5" i="15"/>
  <c r="Z5" i="15"/>
  <c r="AE5" i="15"/>
  <c r="AC5" i="15"/>
  <c r="AD5" i="15"/>
  <c r="AG5" i="15"/>
  <c r="AR5" i="15"/>
  <c r="Y5" i="15"/>
  <c r="AF5" i="15"/>
  <c r="AQ5" i="15"/>
  <c r="AP5" i="15"/>
  <c r="AO5" i="15"/>
  <c r="AM5" i="15"/>
  <c r="AN5" i="15"/>
  <c r="H5" i="15"/>
  <c r="J5" i="15"/>
  <c r="T3" i="15"/>
  <c r="U3" i="15"/>
  <c r="S3" i="15"/>
  <c r="V3" i="15"/>
  <c r="X3" i="15"/>
  <c r="AA3" i="15"/>
  <c r="AB3" i="15"/>
  <c r="W3" i="15"/>
  <c r="Z3" i="15"/>
  <c r="AE3" i="15"/>
  <c r="AC3" i="15"/>
  <c r="AD3" i="15"/>
  <c r="AG3" i="15"/>
  <c r="AR3" i="15"/>
  <c r="Y3" i="15"/>
  <c r="AF3" i="15"/>
  <c r="AQ3" i="15"/>
  <c r="AP3" i="15"/>
  <c r="AO3" i="15"/>
  <c r="AM3" i="15"/>
  <c r="AN3" i="15"/>
  <c r="H3" i="15"/>
  <c r="J3" i="15"/>
  <c r="U4" i="15"/>
  <c r="S4" i="15"/>
  <c r="T4" i="15"/>
  <c r="W4" i="15"/>
  <c r="Z4" i="15"/>
  <c r="AO4" i="15"/>
  <c r="V4" i="15"/>
  <c r="X4" i="15"/>
  <c r="AM4" i="15"/>
  <c r="AN4" i="15"/>
  <c r="Y4" i="15"/>
  <c r="H4" i="15"/>
  <c r="J4" i="15"/>
  <c r="H53" i="8"/>
  <c r="J53" i="8"/>
  <c r="H57" i="8"/>
  <c r="J57" i="8"/>
  <c r="H56" i="8"/>
  <c r="J56" i="8"/>
  <c r="H54" i="8"/>
  <c r="J54" i="8"/>
  <c r="H55" i="8"/>
  <c r="J55" i="8"/>
  <c r="H60" i="8"/>
  <c r="J60" i="8"/>
  <c r="H58" i="8"/>
  <c r="J58" i="8"/>
  <c r="H59" i="8"/>
  <c r="J59" i="8"/>
  <c r="H278" i="8"/>
  <c r="J278" i="8"/>
  <c r="H279" i="8"/>
  <c r="J279" i="8"/>
  <c r="H281" i="8"/>
  <c r="J281" i="8"/>
  <c r="H282" i="8"/>
  <c r="J282" i="8"/>
  <c r="H280" i="8"/>
  <c r="J280" i="8"/>
  <c r="H283" i="8"/>
  <c r="J283" i="8"/>
  <c r="H284" i="8"/>
  <c r="J284" i="8"/>
  <c r="H286" i="8"/>
  <c r="J286" i="8"/>
  <c r="H285" i="8"/>
  <c r="J285" i="8"/>
  <c r="H287" i="8"/>
  <c r="J287" i="8"/>
  <c r="H288" i="8"/>
  <c r="J288" i="8"/>
  <c r="H289" i="8"/>
  <c r="J289" i="8"/>
  <c r="H290" i="8"/>
  <c r="J290" i="8"/>
  <c r="H291" i="8"/>
  <c r="J291" i="8"/>
  <c r="H254" i="8"/>
  <c r="J254" i="8"/>
  <c r="H255" i="8"/>
  <c r="J255" i="8"/>
  <c r="H256" i="8"/>
  <c r="J256" i="8"/>
  <c r="H257" i="8"/>
  <c r="J257" i="8"/>
  <c r="H258" i="8"/>
  <c r="J258" i="8"/>
  <c r="H259" i="8"/>
  <c r="J259" i="8"/>
  <c r="H260" i="8"/>
  <c r="J260" i="8"/>
  <c r="H261" i="8"/>
  <c r="J261" i="8"/>
  <c r="H262" i="8"/>
  <c r="J262" i="8"/>
  <c r="H263" i="8"/>
  <c r="J263" i="8"/>
  <c r="H264" i="8"/>
  <c r="J264" i="8"/>
  <c r="H265" i="8"/>
  <c r="J265" i="8"/>
  <c r="H266" i="8"/>
  <c r="J266" i="8"/>
  <c r="H267" i="8"/>
  <c r="J267" i="8"/>
  <c r="H268" i="8"/>
  <c r="J268" i="8"/>
  <c r="H269" i="8"/>
  <c r="J269" i="8"/>
  <c r="H270" i="8"/>
  <c r="J270" i="8"/>
  <c r="H271" i="8"/>
  <c r="J271" i="8"/>
  <c r="H272" i="8"/>
  <c r="J272" i="8"/>
  <c r="H274" i="8"/>
  <c r="J274" i="8"/>
  <c r="H275" i="8"/>
  <c r="J275" i="8"/>
  <c r="H276" i="8"/>
  <c r="J276" i="8"/>
  <c r="H277" i="8"/>
  <c r="J277" i="8"/>
  <c r="H273" i="8"/>
  <c r="J273" i="8"/>
  <c r="H230" i="8"/>
  <c r="J230" i="8"/>
  <c r="H231" i="8"/>
  <c r="J231" i="8"/>
  <c r="H232" i="8"/>
  <c r="J232" i="8"/>
  <c r="H233" i="8"/>
  <c r="J233" i="8"/>
  <c r="H234" i="8"/>
  <c r="J234" i="8"/>
  <c r="H235" i="8"/>
  <c r="J235" i="8"/>
  <c r="H236" i="8"/>
  <c r="J236" i="8"/>
  <c r="H237" i="8"/>
  <c r="J237" i="8"/>
  <c r="H238" i="8"/>
  <c r="J238" i="8"/>
  <c r="H239" i="8"/>
  <c r="J239" i="8"/>
  <c r="H240" i="8"/>
  <c r="J240" i="8"/>
  <c r="H242" i="8"/>
  <c r="J242" i="8"/>
  <c r="H241" i="8"/>
  <c r="J241" i="8"/>
  <c r="H243" i="8"/>
  <c r="J243" i="8"/>
  <c r="H244" i="8"/>
  <c r="J244" i="8"/>
  <c r="H247" i="8"/>
  <c r="J247" i="8"/>
  <c r="H248" i="8"/>
  <c r="J248" i="8"/>
  <c r="H245" i="8"/>
  <c r="J245" i="8"/>
  <c r="H246" i="8"/>
  <c r="J246" i="8"/>
  <c r="H249" i="8"/>
  <c r="J249" i="8"/>
  <c r="H250" i="8"/>
  <c r="J250" i="8"/>
  <c r="H251" i="8"/>
  <c r="J251" i="8"/>
  <c r="H252" i="8"/>
  <c r="J252" i="8"/>
  <c r="H253" i="8"/>
  <c r="J253" i="8"/>
  <c r="H205" i="8"/>
  <c r="J205" i="8"/>
  <c r="H207" i="8"/>
  <c r="J207" i="8"/>
  <c r="H209" i="8"/>
  <c r="J209" i="8"/>
  <c r="H208" i="8"/>
  <c r="J208" i="8"/>
  <c r="H212" i="8"/>
  <c r="J212" i="8"/>
  <c r="H210" i="8"/>
  <c r="J210" i="8"/>
  <c r="H211" i="8"/>
  <c r="J211" i="8"/>
  <c r="H213" i="8"/>
  <c r="J213" i="8"/>
  <c r="H214" i="8"/>
  <c r="J214" i="8"/>
  <c r="H215" i="8"/>
  <c r="J215" i="8"/>
  <c r="H216" i="8"/>
  <c r="J216" i="8"/>
  <c r="H217" i="8"/>
  <c r="J217" i="8"/>
  <c r="H218" i="8"/>
  <c r="J218" i="8"/>
  <c r="H219" i="8"/>
  <c r="J219" i="8"/>
  <c r="H220" i="8"/>
  <c r="J220" i="8"/>
  <c r="H221" i="8"/>
  <c r="J221" i="8"/>
  <c r="H222" i="8"/>
  <c r="J222" i="8"/>
  <c r="H223" i="8"/>
  <c r="J223" i="8"/>
  <c r="H224" i="8"/>
  <c r="J224" i="8"/>
  <c r="H225" i="8"/>
  <c r="J225" i="8"/>
  <c r="H226" i="8"/>
  <c r="J226" i="8"/>
  <c r="H227" i="8"/>
  <c r="J227" i="8"/>
  <c r="H228" i="8"/>
  <c r="J228" i="8"/>
  <c r="H229" i="8"/>
  <c r="J229" i="8"/>
  <c r="H179" i="8"/>
  <c r="J179" i="8"/>
  <c r="H180" i="8"/>
  <c r="J180" i="8"/>
  <c r="H181" i="8"/>
  <c r="J181" i="8"/>
  <c r="H183" i="8"/>
  <c r="J183" i="8"/>
  <c r="H187" i="8"/>
  <c r="J187" i="8"/>
  <c r="H182" i="8"/>
  <c r="J182" i="8"/>
  <c r="H188" i="8"/>
  <c r="J188" i="8"/>
  <c r="H189" i="8"/>
  <c r="J189" i="8"/>
  <c r="H190" i="8"/>
  <c r="J190" i="8"/>
  <c r="H191" i="8"/>
  <c r="J191" i="8"/>
  <c r="H192" i="8"/>
  <c r="J192" i="8"/>
  <c r="H193" i="8"/>
  <c r="J193" i="8"/>
  <c r="H196" i="8"/>
  <c r="J196" i="8"/>
  <c r="H194" i="8"/>
  <c r="J194" i="8"/>
  <c r="H195" i="8"/>
  <c r="J195" i="8"/>
  <c r="H197" i="8"/>
  <c r="J197" i="8"/>
  <c r="H198" i="8"/>
  <c r="J198" i="8"/>
  <c r="H199" i="8"/>
  <c r="J199" i="8"/>
  <c r="H200" i="8"/>
  <c r="J200" i="8"/>
  <c r="H201" i="8"/>
  <c r="J201" i="8"/>
  <c r="H206" i="8"/>
  <c r="J206" i="8"/>
  <c r="H203" i="8"/>
  <c r="J203" i="8"/>
  <c r="H204" i="8"/>
  <c r="J204" i="8"/>
  <c r="H202" i="8"/>
  <c r="J202" i="8"/>
  <c r="H158" i="8"/>
  <c r="J158" i="8"/>
  <c r="H159" i="8"/>
  <c r="J159" i="8"/>
  <c r="H161" i="8"/>
  <c r="J161" i="8"/>
  <c r="H160" i="8"/>
  <c r="J160" i="8"/>
  <c r="H162" i="8"/>
  <c r="J162" i="8"/>
  <c r="H163" i="8"/>
  <c r="J163" i="8"/>
  <c r="H164" i="8"/>
  <c r="J164" i="8"/>
  <c r="H165" i="8"/>
  <c r="J165" i="8"/>
  <c r="H168" i="8"/>
  <c r="J168" i="8"/>
  <c r="H166" i="8"/>
  <c r="J166" i="8"/>
  <c r="H167" i="8"/>
  <c r="J167" i="8"/>
  <c r="H169" i="8"/>
  <c r="J169" i="8"/>
  <c r="H170" i="8"/>
  <c r="J170" i="8"/>
  <c r="H171" i="8"/>
  <c r="J171" i="8"/>
  <c r="H172" i="8"/>
  <c r="J172" i="8"/>
  <c r="H184" i="8"/>
  <c r="J184" i="8"/>
  <c r="H185" i="8"/>
  <c r="J185" i="8"/>
  <c r="H186" i="8"/>
  <c r="J186" i="8"/>
  <c r="H173" i="8"/>
  <c r="J173" i="8"/>
  <c r="H174" i="8"/>
  <c r="J174" i="8"/>
  <c r="H175" i="8"/>
  <c r="J175" i="8"/>
  <c r="H176" i="8"/>
  <c r="J176" i="8"/>
  <c r="H177" i="8"/>
  <c r="J177" i="8"/>
  <c r="H178" i="8"/>
  <c r="J178" i="8"/>
  <c r="H132" i="8"/>
  <c r="J132" i="8"/>
  <c r="H134" i="8"/>
  <c r="J134" i="8"/>
  <c r="H138" i="8"/>
  <c r="J138" i="8"/>
  <c r="H136" i="8"/>
  <c r="J136" i="8"/>
  <c r="H140" i="8"/>
  <c r="J140" i="8"/>
  <c r="H137" i="8"/>
  <c r="J137" i="8"/>
  <c r="H139" i="8"/>
  <c r="J139" i="8"/>
  <c r="H141" i="8"/>
  <c r="J141" i="8"/>
  <c r="H142" i="8"/>
  <c r="J142" i="8"/>
  <c r="H143" i="8"/>
  <c r="J143" i="8"/>
  <c r="H144" i="8"/>
  <c r="J144" i="8"/>
  <c r="H145" i="8"/>
  <c r="J145" i="8"/>
  <c r="H146" i="8"/>
  <c r="J146" i="8"/>
  <c r="H147" i="8"/>
  <c r="J147" i="8"/>
  <c r="H148" i="8"/>
  <c r="J148" i="8"/>
  <c r="H150" i="8"/>
  <c r="J150" i="8"/>
  <c r="H149" i="8"/>
  <c r="J149" i="8"/>
  <c r="H151" i="8"/>
  <c r="J151" i="8"/>
  <c r="H152" i="8"/>
  <c r="J152" i="8"/>
  <c r="H153" i="8"/>
  <c r="J153" i="8"/>
  <c r="H154" i="8"/>
  <c r="J154" i="8"/>
  <c r="H155" i="8"/>
  <c r="J155" i="8"/>
  <c r="H156" i="8"/>
  <c r="J156" i="8"/>
  <c r="H157" i="8"/>
  <c r="J157" i="8"/>
  <c r="H110" i="8"/>
  <c r="J110" i="8"/>
  <c r="H111" i="8"/>
  <c r="J111" i="8"/>
  <c r="H112" i="8"/>
  <c r="J112" i="8"/>
  <c r="H114" i="8"/>
  <c r="J114" i="8"/>
  <c r="H113" i="8"/>
  <c r="J113" i="8"/>
  <c r="H115" i="8"/>
  <c r="J115" i="8"/>
  <c r="H117" i="8"/>
  <c r="J117" i="8"/>
  <c r="H116" i="8"/>
  <c r="J116" i="8"/>
  <c r="H118" i="8"/>
  <c r="J118" i="8"/>
  <c r="H119" i="8"/>
  <c r="J119" i="8"/>
  <c r="H120" i="8"/>
  <c r="J120" i="8"/>
  <c r="H125" i="8"/>
  <c r="J125" i="8"/>
  <c r="H121" i="8"/>
  <c r="J121" i="8"/>
  <c r="H122" i="8"/>
  <c r="J122" i="8"/>
  <c r="H123" i="8"/>
  <c r="J123" i="8"/>
  <c r="H124" i="8"/>
  <c r="J124" i="8"/>
  <c r="H127" i="8"/>
  <c r="J127" i="8"/>
  <c r="H130" i="8"/>
  <c r="J130" i="8"/>
  <c r="H126" i="8"/>
  <c r="J126" i="8"/>
  <c r="H128" i="8"/>
  <c r="J128" i="8"/>
  <c r="H129" i="8"/>
  <c r="J129" i="8"/>
  <c r="H133" i="8"/>
  <c r="J133" i="8"/>
  <c r="H135" i="8"/>
  <c r="J135" i="8"/>
  <c r="H131" i="8"/>
  <c r="J131" i="8"/>
  <c r="H86" i="8"/>
  <c r="J86" i="8"/>
  <c r="H87" i="8"/>
  <c r="J87" i="8"/>
  <c r="H88" i="8"/>
  <c r="J88" i="8"/>
  <c r="H89" i="8"/>
  <c r="J89" i="8"/>
  <c r="H90" i="8"/>
  <c r="J90" i="8"/>
  <c r="H91" i="8"/>
  <c r="J91" i="8"/>
  <c r="H92" i="8"/>
  <c r="J92" i="8"/>
  <c r="H93" i="8"/>
  <c r="J93" i="8"/>
  <c r="H94" i="8"/>
  <c r="J94" i="8"/>
  <c r="H95" i="8"/>
  <c r="J95" i="8"/>
  <c r="H96" i="8"/>
  <c r="J96" i="8"/>
  <c r="H97" i="8"/>
  <c r="J97" i="8"/>
  <c r="H98" i="8"/>
  <c r="J98" i="8"/>
  <c r="H99" i="8"/>
  <c r="J99" i="8"/>
  <c r="H100" i="8"/>
  <c r="J100" i="8"/>
  <c r="H101" i="8"/>
  <c r="J101" i="8"/>
  <c r="H102" i="8"/>
  <c r="J102" i="8"/>
  <c r="H103" i="8"/>
  <c r="J103" i="8"/>
  <c r="H104" i="8"/>
  <c r="J104" i="8"/>
  <c r="H105" i="8"/>
  <c r="J105" i="8"/>
  <c r="H106" i="8"/>
  <c r="J106" i="8"/>
  <c r="H108" i="8"/>
  <c r="J108" i="8"/>
  <c r="H107" i="8"/>
  <c r="J107" i="8"/>
  <c r="H109" i="8"/>
  <c r="J109" i="8"/>
  <c r="H66" i="8"/>
  <c r="J66" i="8"/>
  <c r="H67" i="8"/>
  <c r="J67" i="8"/>
  <c r="H63" i="8"/>
  <c r="J63" i="8"/>
  <c r="H62" i="8"/>
  <c r="J62" i="8"/>
  <c r="H70" i="8"/>
  <c r="J70" i="8"/>
  <c r="H68" i="8"/>
  <c r="J68" i="8"/>
  <c r="H69" i="8"/>
  <c r="J69" i="8"/>
  <c r="H71" i="8"/>
  <c r="J71" i="8"/>
  <c r="H72" i="8"/>
  <c r="J72" i="8"/>
  <c r="H73" i="8"/>
  <c r="J73" i="8"/>
  <c r="H74" i="8"/>
  <c r="J74" i="8"/>
  <c r="H75" i="8"/>
  <c r="J75" i="8"/>
  <c r="H76" i="8"/>
  <c r="J76" i="8"/>
  <c r="H77" i="8"/>
  <c r="J77" i="8"/>
  <c r="H78" i="8"/>
  <c r="J78" i="8"/>
  <c r="H79" i="8"/>
  <c r="J79" i="8"/>
  <c r="H80" i="8"/>
  <c r="J80" i="8"/>
  <c r="H81" i="8"/>
  <c r="J81" i="8"/>
  <c r="H82" i="8"/>
  <c r="J82" i="8"/>
  <c r="H83" i="8"/>
  <c r="J83" i="8"/>
  <c r="H84" i="8"/>
  <c r="J84" i="8"/>
  <c r="H85" i="8"/>
  <c r="J85" i="8"/>
  <c r="H51" i="8"/>
  <c r="J51" i="8"/>
  <c r="H52" i="8"/>
  <c r="J52" i="8"/>
  <c r="H27" i="8"/>
  <c r="J27" i="8"/>
  <c r="H28" i="8"/>
  <c r="J28" i="8"/>
  <c r="H29" i="8"/>
  <c r="J29" i="8"/>
  <c r="H30" i="8"/>
  <c r="J30" i="8"/>
  <c r="H31" i="8"/>
  <c r="J31" i="8"/>
  <c r="H32" i="8"/>
  <c r="J32" i="8"/>
  <c r="H33" i="8"/>
  <c r="J33" i="8"/>
  <c r="H34" i="8"/>
  <c r="J34" i="8"/>
  <c r="H35" i="8"/>
  <c r="J35" i="8"/>
  <c r="H36" i="8"/>
  <c r="J36" i="8"/>
  <c r="H37" i="8"/>
  <c r="J37" i="8"/>
  <c r="H38" i="8"/>
  <c r="J38" i="8"/>
  <c r="H39" i="8"/>
  <c r="J39" i="8"/>
  <c r="H40" i="8"/>
  <c r="J40" i="8"/>
  <c r="H41" i="8"/>
  <c r="J41" i="8"/>
  <c r="H42" i="8"/>
  <c r="J42" i="8"/>
  <c r="H43" i="8"/>
  <c r="J43" i="8"/>
  <c r="H44" i="8"/>
  <c r="J44" i="8"/>
  <c r="H45" i="8"/>
  <c r="J45" i="8"/>
  <c r="H46" i="8"/>
  <c r="J46" i="8"/>
  <c r="H47" i="8"/>
  <c r="J47" i="8"/>
  <c r="H48" i="8"/>
  <c r="J48" i="8"/>
  <c r="H49" i="8"/>
  <c r="J49" i="8"/>
  <c r="H50" i="8"/>
  <c r="J50" i="8"/>
  <c r="H7" i="8"/>
  <c r="J7" i="8"/>
  <c r="H9" i="8"/>
  <c r="J9" i="8"/>
  <c r="H8" i="8"/>
  <c r="J8" i="8"/>
  <c r="H10" i="8"/>
  <c r="J10" i="8"/>
  <c r="H11" i="8"/>
  <c r="J11" i="8"/>
  <c r="H12" i="8"/>
  <c r="J12" i="8"/>
  <c r="H13" i="8"/>
  <c r="J13" i="8"/>
  <c r="H14" i="8"/>
  <c r="J14" i="8"/>
  <c r="H15" i="8"/>
  <c r="J15" i="8"/>
  <c r="H16" i="8"/>
  <c r="J16" i="8"/>
  <c r="H17" i="8"/>
  <c r="J17" i="8"/>
  <c r="H18" i="8"/>
  <c r="J18" i="8"/>
  <c r="H19" i="8"/>
  <c r="J19" i="8"/>
  <c r="H20" i="8"/>
  <c r="J20" i="8"/>
  <c r="H21" i="8"/>
  <c r="J21" i="8"/>
  <c r="H22" i="8"/>
  <c r="J22" i="8"/>
  <c r="H23" i="8"/>
  <c r="J23" i="8"/>
  <c r="H24" i="8"/>
  <c r="J24" i="8"/>
  <c r="H25" i="8"/>
  <c r="J25" i="8"/>
  <c r="H26" i="8"/>
  <c r="J26" i="8"/>
  <c r="H4" i="8"/>
  <c r="J4" i="8"/>
  <c r="H5" i="8"/>
  <c r="J5" i="8"/>
  <c r="H6" i="8"/>
  <c r="J6" i="8"/>
  <c r="H3" i="8"/>
  <c r="J3" i="8"/>
  <c r="U60" i="8"/>
  <c r="S60" i="8"/>
  <c r="T60" i="8"/>
  <c r="V60" i="8"/>
  <c r="X60" i="8"/>
  <c r="AM60" i="8"/>
  <c r="AN60" i="8"/>
  <c r="T59" i="8"/>
  <c r="U59" i="8"/>
  <c r="S59" i="8"/>
  <c r="V59" i="8"/>
  <c r="X59" i="8"/>
  <c r="AA59" i="8"/>
  <c r="AB59" i="8"/>
  <c r="W59" i="8"/>
  <c r="Z59" i="8"/>
  <c r="AE59" i="8"/>
  <c r="AC59" i="8"/>
  <c r="AD59" i="8"/>
  <c r="AG59" i="8"/>
  <c r="AR59" i="8"/>
  <c r="Y59" i="8"/>
  <c r="AF59" i="8"/>
  <c r="AQ59" i="8"/>
  <c r="AP59" i="8"/>
  <c r="AO59" i="8"/>
  <c r="AM59" i="8"/>
  <c r="AN59" i="8"/>
  <c r="T58" i="8"/>
  <c r="U58" i="8"/>
  <c r="S58" i="8"/>
  <c r="V58" i="8"/>
  <c r="X58" i="8"/>
  <c r="W58" i="8"/>
  <c r="Z58" i="8"/>
  <c r="Y58" i="8"/>
  <c r="AO58" i="8"/>
  <c r="AM58" i="8"/>
  <c r="AN58" i="8"/>
  <c r="T56" i="8"/>
  <c r="U56" i="8"/>
  <c r="S56" i="8"/>
  <c r="V56" i="8"/>
  <c r="X56" i="8"/>
  <c r="W56" i="8"/>
  <c r="Z56" i="8"/>
  <c r="Y56" i="8"/>
  <c r="AO56" i="8"/>
  <c r="AM56" i="8"/>
  <c r="AN56" i="8"/>
  <c r="T57" i="8"/>
  <c r="U57" i="8"/>
  <c r="S57" i="8"/>
  <c r="V57" i="8"/>
  <c r="X57" i="8"/>
  <c r="AA57" i="8"/>
  <c r="AB57" i="8"/>
  <c r="W57" i="8"/>
  <c r="Z57" i="8"/>
  <c r="AE57" i="8"/>
  <c r="AC57" i="8"/>
  <c r="AD57" i="8"/>
  <c r="AG57" i="8"/>
  <c r="AR57" i="8"/>
  <c r="Y57" i="8"/>
  <c r="AF57" i="8"/>
  <c r="AQ57" i="8"/>
  <c r="AP57" i="8"/>
  <c r="AO57" i="8"/>
  <c r="AM57" i="8"/>
  <c r="AN57" i="8"/>
  <c r="W60" i="8"/>
  <c r="Z60" i="8"/>
  <c r="Y60" i="8"/>
  <c r="AO60" i="8"/>
  <c r="S53" i="8"/>
  <c r="T53" i="8"/>
  <c r="V53" i="8"/>
  <c r="U53" i="8"/>
  <c r="W53" i="8"/>
  <c r="Z53" i="8"/>
  <c r="AO53" i="8"/>
  <c r="X53" i="8"/>
  <c r="Y53" i="8"/>
  <c r="U16" i="8"/>
  <c r="S16" i="8"/>
  <c r="T16" i="8"/>
  <c r="V16" i="8"/>
  <c r="X16" i="8"/>
  <c r="AM16" i="8"/>
  <c r="H61" i="8"/>
  <c r="J61" i="8"/>
  <c r="H65" i="8"/>
  <c r="J65" i="8"/>
  <c r="H64" i="8"/>
  <c r="J64" i="8"/>
  <c r="T246" i="8"/>
  <c r="U246" i="8"/>
  <c r="S246" i="8"/>
  <c r="V246" i="8"/>
  <c r="X246" i="8"/>
  <c r="W246" i="8"/>
  <c r="Z246" i="8"/>
  <c r="Y246" i="8"/>
  <c r="AO246" i="8"/>
  <c r="AM246" i="8"/>
  <c r="AN246" i="8"/>
  <c r="T245" i="8"/>
  <c r="U245" i="8"/>
  <c r="S245" i="8"/>
  <c r="V245" i="8"/>
  <c r="X245" i="8"/>
  <c r="W245" i="8"/>
  <c r="Z245" i="8"/>
  <c r="Y245" i="8"/>
  <c r="AO245" i="8"/>
  <c r="AM245" i="8"/>
  <c r="AN245" i="8"/>
  <c r="T211" i="8"/>
  <c r="U211" i="8"/>
  <c r="S211" i="8"/>
  <c r="V211" i="8"/>
  <c r="X211" i="8"/>
  <c r="W211" i="8"/>
  <c r="Z211" i="8"/>
  <c r="Y211" i="8"/>
  <c r="AO211" i="8"/>
  <c r="AM211" i="8"/>
  <c r="AN211" i="8"/>
  <c r="T210" i="8"/>
  <c r="U210" i="8"/>
  <c r="S210" i="8"/>
  <c r="V210" i="8"/>
  <c r="X210" i="8"/>
  <c r="W210" i="8"/>
  <c r="Z210" i="8"/>
  <c r="Y210" i="8"/>
  <c r="AO210" i="8"/>
  <c r="AM210" i="8"/>
  <c r="AN210" i="8"/>
  <c r="T212" i="8"/>
  <c r="U212" i="8"/>
  <c r="S212" i="8"/>
  <c r="V212" i="8"/>
  <c r="X212" i="8"/>
  <c r="W212" i="8"/>
  <c r="Z212" i="8"/>
  <c r="Y212" i="8"/>
  <c r="AO212" i="8"/>
  <c r="AM212" i="8"/>
  <c r="AN212" i="8"/>
  <c r="T200" i="8"/>
  <c r="U200" i="8"/>
  <c r="S200" i="8"/>
  <c r="V200" i="8"/>
  <c r="X200" i="8"/>
  <c r="W200" i="8"/>
  <c r="Z200" i="8"/>
  <c r="Y200" i="8"/>
  <c r="AO200" i="8"/>
  <c r="AM200" i="8"/>
  <c r="AN200" i="8"/>
  <c r="T205" i="8"/>
  <c r="U205" i="8"/>
  <c r="S205" i="8"/>
  <c r="V205" i="8"/>
  <c r="X205" i="8"/>
  <c r="W205" i="8"/>
  <c r="Z205" i="8"/>
  <c r="Y205" i="8"/>
  <c r="AO205" i="8"/>
  <c r="AM205" i="8"/>
  <c r="AN205" i="8"/>
  <c r="T202" i="8"/>
  <c r="U202" i="8"/>
  <c r="S202" i="8"/>
  <c r="V202" i="8"/>
  <c r="X202" i="8"/>
  <c r="W202" i="8"/>
  <c r="Z202" i="8"/>
  <c r="Y202" i="8"/>
  <c r="AO202" i="8"/>
  <c r="AM202" i="8"/>
  <c r="AN202" i="8"/>
  <c r="T204" i="8"/>
  <c r="U204" i="8"/>
  <c r="S204" i="8"/>
  <c r="V204" i="8"/>
  <c r="X204" i="8"/>
  <c r="W204" i="8"/>
  <c r="Z204" i="8"/>
  <c r="Y204" i="8"/>
  <c r="AO204" i="8"/>
  <c r="AM204" i="8"/>
  <c r="AN204" i="8"/>
  <c r="T203" i="8"/>
  <c r="U203" i="8"/>
  <c r="S203" i="8"/>
  <c r="V203" i="8"/>
  <c r="X203" i="8"/>
  <c r="W203" i="8"/>
  <c r="Z203" i="8"/>
  <c r="Y203" i="8"/>
  <c r="AO203" i="8"/>
  <c r="AM203" i="8"/>
  <c r="AN203" i="8"/>
  <c r="T196" i="8"/>
  <c r="U196" i="8"/>
  <c r="S196" i="8"/>
  <c r="V196" i="8"/>
  <c r="X196" i="8"/>
  <c r="W196" i="8"/>
  <c r="Z196" i="8"/>
  <c r="Y196" i="8"/>
  <c r="AO196" i="8"/>
  <c r="AM196" i="8"/>
  <c r="AN196" i="8"/>
  <c r="T241" i="8"/>
  <c r="U241" i="8"/>
  <c r="S241" i="8"/>
  <c r="V241" i="8"/>
  <c r="X241" i="8"/>
  <c r="W241" i="8"/>
  <c r="Z241" i="8"/>
  <c r="Y241" i="8"/>
  <c r="AO241" i="8"/>
  <c r="AM241" i="8"/>
  <c r="AN241" i="8"/>
  <c r="T226" i="8"/>
  <c r="U226" i="8"/>
  <c r="S226" i="8"/>
  <c r="V226" i="8"/>
  <c r="X226" i="8"/>
  <c r="W226" i="8"/>
  <c r="Z226" i="8"/>
  <c r="Y226" i="8"/>
  <c r="AO226" i="8"/>
  <c r="AM226" i="8"/>
  <c r="AN226" i="8"/>
  <c r="T232" i="8"/>
  <c r="U232" i="8"/>
  <c r="S232" i="8"/>
  <c r="V232" i="8"/>
  <c r="X232" i="8"/>
  <c r="W232" i="8"/>
  <c r="Z232" i="8"/>
  <c r="Y232" i="8"/>
  <c r="AO232" i="8"/>
  <c r="AM232" i="8"/>
  <c r="AN232" i="8"/>
  <c r="T149" i="8"/>
  <c r="U149" i="8"/>
  <c r="S149" i="8"/>
  <c r="V149" i="8"/>
  <c r="X149" i="8"/>
  <c r="W149" i="8"/>
  <c r="Z149" i="8"/>
  <c r="Y149" i="8"/>
  <c r="AO149" i="8"/>
  <c r="AM149" i="8"/>
  <c r="AN149" i="8"/>
  <c r="T291" i="8"/>
  <c r="U291" i="8"/>
  <c r="S291" i="8"/>
  <c r="V291" i="8"/>
  <c r="X291" i="8"/>
  <c r="W291" i="8"/>
  <c r="Z291" i="8"/>
  <c r="Y291" i="8"/>
  <c r="AO291" i="8"/>
  <c r="AM291" i="8"/>
  <c r="AN291" i="8"/>
  <c r="T290" i="8"/>
  <c r="U290" i="8"/>
  <c r="S290" i="8"/>
  <c r="V290" i="8"/>
  <c r="X290" i="8"/>
  <c r="W290" i="8"/>
  <c r="Z290" i="8"/>
  <c r="Y290" i="8"/>
  <c r="AO290" i="8"/>
  <c r="AM290" i="8"/>
  <c r="AN290" i="8"/>
  <c r="T289" i="8"/>
  <c r="U289" i="8"/>
  <c r="S289" i="8"/>
  <c r="V289" i="8"/>
  <c r="X289" i="8"/>
  <c r="W289" i="8"/>
  <c r="Z289" i="8"/>
  <c r="Y289" i="8"/>
  <c r="AO289" i="8"/>
  <c r="AM289" i="8"/>
  <c r="AN289" i="8"/>
  <c r="T288" i="8"/>
  <c r="U288" i="8"/>
  <c r="S288" i="8"/>
  <c r="V288" i="8"/>
  <c r="X288" i="8"/>
  <c r="W288" i="8"/>
  <c r="Z288" i="8"/>
  <c r="Y288" i="8"/>
  <c r="AO288" i="8"/>
  <c r="AM288" i="8"/>
  <c r="AN288" i="8"/>
  <c r="T287" i="8"/>
  <c r="U287" i="8"/>
  <c r="S287" i="8"/>
  <c r="V287" i="8"/>
  <c r="X287" i="8"/>
  <c r="W287" i="8"/>
  <c r="Z287" i="8"/>
  <c r="Y287" i="8"/>
  <c r="AO287" i="8"/>
  <c r="AM287" i="8"/>
  <c r="AN287" i="8"/>
  <c r="T285" i="8"/>
  <c r="U285" i="8"/>
  <c r="S285" i="8"/>
  <c r="V285" i="8"/>
  <c r="X285" i="8"/>
  <c r="W285" i="8"/>
  <c r="Z285" i="8"/>
  <c r="Y285" i="8"/>
  <c r="AO285" i="8"/>
  <c r="AM285" i="8"/>
  <c r="AN285" i="8"/>
  <c r="T286" i="8"/>
  <c r="U286" i="8"/>
  <c r="S286" i="8"/>
  <c r="V286" i="8"/>
  <c r="X286" i="8"/>
  <c r="W286" i="8"/>
  <c r="Z286" i="8"/>
  <c r="Y286" i="8"/>
  <c r="AO286" i="8"/>
  <c r="AM286" i="8"/>
  <c r="AN286" i="8"/>
  <c r="T284" i="8"/>
  <c r="U284" i="8"/>
  <c r="S284" i="8"/>
  <c r="V284" i="8"/>
  <c r="X284" i="8"/>
  <c r="W284" i="8"/>
  <c r="Z284" i="8"/>
  <c r="Y284" i="8"/>
  <c r="AO284" i="8"/>
  <c r="AM284" i="8"/>
  <c r="AN284" i="8"/>
  <c r="T283" i="8"/>
  <c r="U283" i="8"/>
  <c r="S283" i="8"/>
  <c r="V283" i="8"/>
  <c r="X283" i="8"/>
  <c r="W283" i="8"/>
  <c r="Z283" i="8"/>
  <c r="Y283" i="8"/>
  <c r="AO283" i="8"/>
  <c r="AM283" i="8"/>
  <c r="AN283" i="8"/>
  <c r="T280" i="8"/>
  <c r="U280" i="8"/>
  <c r="S280" i="8"/>
  <c r="V280" i="8"/>
  <c r="X280" i="8"/>
  <c r="W280" i="8"/>
  <c r="Z280" i="8"/>
  <c r="Y280" i="8"/>
  <c r="AO280" i="8"/>
  <c r="AM280" i="8"/>
  <c r="AN280" i="8"/>
  <c r="T282" i="8"/>
  <c r="U282" i="8"/>
  <c r="S282" i="8"/>
  <c r="V282" i="8"/>
  <c r="X282" i="8"/>
  <c r="W282" i="8"/>
  <c r="Z282" i="8"/>
  <c r="Y282" i="8"/>
  <c r="AO282" i="8"/>
  <c r="AM282" i="8"/>
  <c r="AN282" i="8"/>
  <c r="T281" i="8"/>
  <c r="U281" i="8"/>
  <c r="S281" i="8"/>
  <c r="V281" i="8"/>
  <c r="X281" i="8"/>
  <c r="W281" i="8"/>
  <c r="Z281" i="8"/>
  <c r="Y281" i="8"/>
  <c r="AO281" i="8"/>
  <c r="AM281" i="8"/>
  <c r="AN281" i="8"/>
  <c r="T279" i="8"/>
  <c r="U279" i="8"/>
  <c r="S279" i="8"/>
  <c r="V279" i="8"/>
  <c r="X279" i="8"/>
  <c r="W279" i="8"/>
  <c r="Z279" i="8"/>
  <c r="Y279" i="8"/>
  <c r="AO279" i="8"/>
  <c r="AM279" i="8"/>
  <c r="AN279" i="8"/>
  <c r="T278" i="8"/>
  <c r="U278" i="8"/>
  <c r="S278" i="8"/>
  <c r="V278" i="8"/>
  <c r="X278" i="8"/>
  <c r="W278" i="8"/>
  <c r="Z278" i="8"/>
  <c r="Y278" i="8"/>
  <c r="AO278" i="8"/>
  <c r="AM278" i="8"/>
  <c r="AN278" i="8"/>
  <c r="T273" i="8"/>
  <c r="U273" i="8"/>
  <c r="S273" i="8"/>
  <c r="V273" i="8"/>
  <c r="X273" i="8"/>
  <c r="W273" i="8"/>
  <c r="Z273" i="8"/>
  <c r="Y273" i="8"/>
  <c r="AO273" i="8"/>
  <c r="AM273" i="8"/>
  <c r="AN273" i="8"/>
  <c r="T277" i="8"/>
  <c r="U277" i="8"/>
  <c r="S277" i="8"/>
  <c r="V277" i="8"/>
  <c r="X277" i="8"/>
  <c r="W277" i="8"/>
  <c r="Z277" i="8"/>
  <c r="Y277" i="8"/>
  <c r="AO277" i="8"/>
  <c r="AM277" i="8"/>
  <c r="AN277" i="8"/>
  <c r="T276" i="8"/>
  <c r="U276" i="8"/>
  <c r="S276" i="8"/>
  <c r="V276" i="8"/>
  <c r="X276" i="8"/>
  <c r="W276" i="8"/>
  <c r="Z276" i="8"/>
  <c r="Y276" i="8"/>
  <c r="AO276" i="8"/>
  <c r="AM276" i="8"/>
  <c r="AN276" i="8"/>
  <c r="T275" i="8"/>
  <c r="U275" i="8"/>
  <c r="S275" i="8"/>
  <c r="V275" i="8"/>
  <c r="X275" i="8"/>
  <c r="W275" i="8"/>
  <c r="Z275" i="8"/>
  <c r="Y275" i="8"/>
  <c r="AO275" i="8"/>
  <c r="AM275" i="8"/>
  <c r="AN275" i="8"/>
  <c r="T274" i="8"/>
  <c r="U274" i="8"/>
  <c r="S274" i="8"/>
  <c r="V274" i="8"/>
  <c r="X274" i="8"/>
  <c r="W274" i="8"/>
  <c r="Z274" i="8"/>
  <c r="Y274" i="8"/>
  <c r="AO274" i="8"/>
  <c r="AM274" i="8"/>
  <c r="AN274" i="8"/>
  <c r="T272" i="8"/>
  <c r="U272" i="8"/>
  <c r="S272" i="8"/>
  <c r="V272" i="8"/>
  <c r="X272" i="8"/>
  <c r="W272" i="8"/>
  <c r="Z272" i="8"/>
  <c r="Y272" i="8"/>
  <c r="AO272" i="8"/>
  <c r="AM272" i="8"/>
  <c r="AN272" i="8"/>
  <c r="T271" i="8"/>
  <c r="U271" i="8"/>
  <c r="S271" i="8"/>
  <c r="V271" i="8"/>
  <c r="X271" i="8"/>
  <c r="W271" i="8"/>
  <c r="Z271" i="8"/>
  <c r="Y271" i="8"/>
  <c r="AO271" i="8"/>
  <c r="AM271" i="8"/>
  <c r="AN271" i="8"/>
  <c r="T270" i="8"/>
  <c r="U270" i="8"/>
  <c r="S270" i="8"/>
  <c r="V270" i="8"/>
  <c r="X270" i="8"/>
  <c r="W270" i="8"/>
  <c r="Z270" i="8"/>
  <c r="Y270" i="8"/>
  <c r="AO270" i="8"/>
  <c r="AM270" i="8"/>
  <c r="AN270" i="8"/>
  <c r="T269" i="8"/>
  <c r="U269" i="8"/>
  <c r="S269" i="8"/>
  <c r="V269" i="8"/>
  <c r="X269" i="8"/>
  <c r="W269" i="8"/>
  <c r="Z269" i="8"/>
  <c r="Y269" i="8"/>
  <c r="AO269" i="8"/>
  <c r="AM269" i="8"/>
  <c r="AN269" i="8"/>
  <c r="T268" i="8"/>
  <c r="U268" i="8"/>
  <c r="S268" i="8"/>
  <c r="V268" i="8"/>
  <c r="X268" i="8"/>
  <c r="W268" i="8"/>
  <c r="Z268" i="8"/>
  <c r="Y268" i="8"/>
  <c r="AO268" i="8"/>
  <c r="AM268" i="8"/>
  <c r="AN268" i="8"/>
  <c r="T267" i="8"/>
  <c r="U267" i="8"/>
  <c r="S267" i="8"/>
  <c r="V267" i="8"/>
  <c r="X267" i="8"/>
  <c r="W267" i="8"/>
  <c r="Z267" i="8"/>
  <c r="Y267" i="8"/>
  <c r="AO267" i="8"/>
  <c r="AM267" i="8"/>
  <c r="AN267" i="8"/>
  <c r="T266" i="8"/>
  <c r="U266" i="8"/>
  <c r="S266" i="8"/>
  <c r="V266" i="8"/>
  <c r="X266" i="8"/>
  <c r="W266" i="8"/>
  <c r="Z266" i="8"/>
  <c r="Y266" i="8"/>
  <c r="AO266" i="8"/>
  <c r="AM266" i="8"/>
  <c r="AN266" i="8"/>
  <c r="T265" i="8"/>
  <c r="U265" i="8"/>
  <c r="S265" i="8"/>
  <c r="V265" i="8"/>
  <c r="X265" i="8"/>
  <c r="W265" i="8"/>
  <c r="Z265" i="8"/>
  <c r="Y265" i="8"/>
  <c r="AO265" i="8"/>
  <c r="AM265" i="8"/>
  <c r="AN265" i="8"/>
  <c r="T264" i="8"/>
  <c r="U264" i="8"/>
  <c r="S264" i="8"/>
  <c r="V264" i="8"/>
  <c r="X264" i="8"/>
  <c r="W264" i="8"/>
  <c r="Z264" i="8"/>
  <c r="Y264" i="8"/>
  <c r="AO264" i="8"/>
  <c r="AM264" i="8"/>
  <c r="AN264" i="8"/>
  <c r="T263" i="8"/>
  <c r="U263" i="8"/>
  <c r="S263" i="8"/>
  <c r="V263" i="8"/>
  <c r="X263" i="8"/>
  <c r="W263" i="8"/>
  <c r="Z263" i="8"/>
  <c r="Y263" i="8"/>
  <c r="AO263" i="8"/>
  <c r="AM263" i="8"/>
  <c r="AN263" i="8"/>
  <c r="T262" i="8"/>
  <c r="U262" i="8"/>
  <c r="S262" i="8"/>
  <c r="V262" i="8"/>
  <c r="X262" i="8"/>
  <c r="W262" i="8"/>
  <c r="Z262" i="8"/>
  <c r="Y262" i="8"/>
  <c r="AO262" i="8"/>
  <c r="AM262" i="8"/>
  <c r="AN262" i="8"/>
  <c r="T261" i="8"/>
  <c r="U261" i="8"/>
  <c r="S261" i="8"/>
  <c r="V261" i="8"/>
  <c r="X261" i="8"/>
  <c r="AA261" i="8"/>
  <c r="AB261" i="8"/>
  <c r="W261" i="8"/>
  <c r="Z261" i="8"/>
  <c r="AE261" i="8"/>
  <c r="AC261" i="8"/>
  <c r="AD261" i="8"/>
  <c r="AG261" i="8"/>
  <c r="AR261" i="8"/>
  <c r="Y261" i="8"/>
  <c r="AF261" i="8"/>
  <c r="AQ261" i="8"/>
  <c r="AP261" i="8"/>
  <c r="AO261" i="8"/>
  <c r="AM261" i="8"/>
  <c r="AN261" i="8"/>
  <c r="T260" i="8"/>
  <c r="U260" i="8"/>
  <c r="S260" i="8"/>
  <c r="V260" i="8"/>
  <c r="X260" i="8"/>
  <c r="W260" i="8"/>
  <c r="Z260" i="8"/>
  <c r="Y260" i="8"/>
  <c r="AO260" i="8"/>
  <c r="AM260" i="8"/>
  <c r="AN260" i="8"/>
  <c r="T259" i="8"/>
  <c r="U259" i="8"/>
  <c r="S259" i="8"/>
  <c r="V259" i="8"/>
  <c r="X259" i="8"/>
  <c r="W259" i="8"/>
  <c r="Z259" i="8"/>
  <c r="Y259" i="8"/>
  <c r="AO259" i="8"/>
  <c r="AM259" i="8"/>
  <c r="AN259" i="8"/>
  <c r="T258" i="8"/>
  <c r="U258" i="8"/>
  <c r="S258" i="8"/>
  <c r="V258" i="8"/>
  <c r="X258" i="8"/>
  <c r="W258" i="8"/>
  <c r="Z258" i="8"/>
  <c r="Y258" i="8"/>
  <c r="AO258" i="8"/>
  <c r="AM258" i="8"/>
  <c r="AN258" i="8"/>
  <c r="T256" i="8"/>
  <c r="U256" i="8"/>
  <c r="S256" i="8"/>
  <c r="V256" i="8"/>
  <c r="X256" i="8"/>
  <c r="AA256" i="8"/>
  <c r="AB256" i="8"/>
  <c r="W256" i="8"/>
  <c r="Z256" i="8"/>
  <c r="AE256" i="8"/>
  <c r="AC256" i="8"/>
  <c r="AD256" i="8"/>
  <c r="AG256" i="8"/>
  <c r="AR256" i="8"/>
  <c r="Y256" i="8"/>
  <c r="AF256" i="8"/>
  <c r="AQ256" i="8"/>
  <c r="AP256" i="8"/>
  <c r="AO256" i="8"/>
  <c r="AM256" i="8"/>
  <c r="AN256" i="8"/>
  <c r="T255" i="8"/>
  <c r="U255" i="8"/>
  <c r="S255" i="8"/>
  <c r="V255" i="8"/>
  <c r="X255" i="8"/>
  <c r="W255" i="8"/>
  <c r="Z255" i="8"/>
  <c r="Y255" i="8"/>
  <c r="AO255" i="8"/>
  <c r="AM255" i="8"/>
  <c r="AN255" i="8"/>
  <c r="T254" i="8"/>
  <c r="U254" i="8"/>
  <c r="S254" i="8"/>
  <c r="V254" i="8"/>
  <c r="X254" i="8"/>
  <c r="W254" i="8"/>
  <c r="Z254" i="8"/>
  <c r="Y254" i="8"/>
  <c r="AO254" i="8"/>
  <c r="AM254" i="8"/>
  <c r="AN254" i="8"/>
  <c r="T253" i="8"/>
  <c r="U253" i="8"/>
  <c r="S253" i="8"/>
  <c r="V253" i="8"/>
  <c r="X253" i="8"/>
  <c r="W253" i="8"/>
  <c r="Z253" i="8"/>
  <c r="Y253" i="8"/>
  <c r="AO253" i="8"/>
  <c r="AM253" i="8"/>
  <c r="AN253" i="8"/>
  <c r="T252" i="8"/>
  <c r="U252" i="8"/>
  <c r="S252" i="8"/>
  <c r="V252" i="8"/>
  <c r="X252" i="8"/>
  <c r="W252" i="8"/>
  <c r="Z252" i="8"/>
  <c r="Y252" i="8"/>
  <c r="AO252" i="8"/>
  <c r="AM252" i="8"/>
  <c r="AN252" i="8"/>
  <c r="T251" i="8"/>
  <c r="U251" i="8"/>
  <c r="S251" i="8"/>
  <c r="V251" i="8"/>
  <c r="X251" i="8"/>
  <c r="W251" i="8"/>
  <c r="Z251" i="8"/>
  <c r="Y251" i="8"/>
  <c r="AO251" i="8"/>
  <c r="AM251" i="8"/>
  <c r="AN251" i="8"/>
  <c r="T250" i="8"/>
  <c r="U250" i="8"/>
  <c r="S250" i="8"/>
  <c r="V250" i="8"/>
  <c r="X250" i="8"/>
  <c r="W250" i="8"/>
  <c r="Z250" i="8"/>
  <c r="Y250" i="8"/>
  <c r="AO250" i="8"/>
  <c r="AM250" i="8"/>
  <c r="AN250" i="8"/>
  <c r="T249" i="8"/>
  <c r="U249" i="8"/>
  <c r="S249" i="8"/>
  <c r="V249" i="8"/>
  <c r="X249" i="8"/>
  <c r="W249" i="8"/>
  <c r="Z249" i="8"/>
  <c r="Y249" i="8"/>
  <c r="AO249" i="8"/>
  <c r="AM249" i="8"/>
  <c r="AN249" i="8"/>
  <c r="T248" i="8"/>
  <c r="U248" i="8"/>
  <c r="S248" i="8"/>
  <c r="V248" i="8"/>
  <c r="X248" i="8"/>
  <c r="W248" i="8"/>
  <c r="Z248" i="8"/>
  <c r="Y248" i="8"/>
  <c r="AO248" i="8"/>
  <c r="AM248" i="8"/>
  <c r="AN248" i="8"/>
  <c r="T247" i="8"/>
  <c r="U247" i="8"/>
  <c r="S247" i="8"/>
  <c r="V247" i="8"/>
  <c r="X247" i="8"/>
  <c r="W247" i="8"/>
  <c r="Z247" i="8"/>
  <c r="Y247" i="8"/>
  <c r="AO247" i="8"/>
  <c r="AM247" i="8"/>
  <c r="AN247" i="8"/>
  <c r="T244" i="8"/>
  <c r="U244" i="8"/>
  <c r="S244" i="8"/>
  <c r="V244" i="8"/>
  <c r="X244" i="8"/>
  <c r="AA244" i="8"/>
  <c r="AB244" i="8"/>
  <c r="W244" i="8"/>
  <c r="Z244" i="8"/>
  <c r="AE244" i="8"/>
  <c r="AC244" i="8"/>
  <c r="AD244" i="8"/>
  <c r="AG244" i="8"/>
  <c r="Y244" i="8"/>
  <c r="AF244" i="8"/>
  <c r="AO244" i="8"/>
  <c r="AM244" i="8"/>
  <c r="AN244" i="8"/>
  <c r="T243" i="8"/>
  <c r="U243" i="8"/>
  <c r="S243" i="8"/>
  <c r="V243" i="8"/>
  <c r="X243" i="8"/>
  <c r="W243" i="8"/>
  <c r="Z243" i="8"/>
  <c r="Y243" i="8"/>
  <c r="AO243" i="8"/>
  <c r="AM243" i="8"/>
  <c r="AN243" i="8"/>
  <c r="T242" i="8"/>
  <c r="U242" i="8"/>
  <c r="S242" i="8"/>
  <c r="V242" i="8"/>
  <c r="X242" i="8"/>
  <c r="W242" i="8"/>
  <c r="Z242" i="8"/>
  <c r="Y242" i="8"/>
  <c r="AO242" i="8"/>
  <c r="AM242" i="8"/>
  <c r="AN242" i="8"/>
  <c r="T240" i="8"/>
  <c r="U240" i="8"/>
  <c r="S240" i="8"/>
  <c r="V240" i="8"/>
  <c r="X240" i="8"/>
  <c r="W240" i="8"/>
  <c r="Z240" i="8"/>
  <c r="Y240" i="8"/>
  <c r="AO240" i="8"/>
  <c r="AM240" i="8"/>
  <c r="AN240" i="8"/>
  <c r="T239" i="8"/>
  <c r="U239" i="8"/>
  <c r="S239" i="8"/>
  <c r="V239" i="8"/>
  <c r="X239" i="8"/>
  <c r="W239" i="8"/>
  <c r="Z239" i="8"/>
  <c r="Y239" i="8"/>
  <c r="AO239" i="8"/>
  <c r="AM239" i="8"/>
  <c r="AN239" i="8"/>
  <c r="T238" i="8"/>
  <c r="U238" i="8"/>
  <c r="S238" i="8"/>
  <c r="V238" i="8"/>
  <c r="X238" i="8"/>
  <c r="W238" i="8"/>
  <c r="Z238" i="8"/>
  <c r="Y238" i="8"/>
  <c r="AO238" i="8"/>
  <c r="AM238" i="8"/>
  <c r="AN238" i="8"/>
  <c r="T237" i="8"/>
  <c r="U237" i="8"/>
  <c r="S237" i="8"/>
  <c r="V237" i="8"/>
  <c r="X237" i="8"/>
  <c r="W237" i="8"/>
  <c r="Z237" i="8"/>
  <c r="Y237" i="8"/>
  <c r="AO237" i="8"/>
  <c r="AM237" i="8"/>
  <c r="AN237" i="8"/>
  <c r="T236" i="8"/>
  <c r="U236" i="8"/>
  <c r="S236" i="8"/>
  <c r="V236" i="8"/>
  <c r="X236" i="8"/>
  <c r="W236" i="8"/>
  <c r="Z236" i="8"/>
  <c r="Y236" i="8"/>
  <c r="AO236" i="8"/>
  <c r="AM236" i="8"/>
  <c r="AN236" i="8"/>
  <c r="T235" i="8"/>
  <c r="U235" i="8"/>
  <c r="S235" i="8"/>
  <c r="V235" i="8"/>
  <c r="X235" i="8"/>
  <c r="W235" i="8"/>
  <c r="Z235" i="8"/>
  <c r="Y235" i="8"/>
  <c r="AO235" i="8"/>
  <c r="AM235" i="8"/>
  <c r="AN235" i="8"/>
  <c r="T234" i="8"/>
  <c r="U234" i="8"/>
  <c r="S234" i="8"/>
  <c r="V234" i="8"/>
  <c r="X234" i="8"/>
  <c r="W234" i="8"/>
  <c r="Z234" i="8"/>
  <c r="Y234" i="8"/>
  <c r="AO234" i="8"/>
  <c r="AM234" i="8"/>
  <c r="AN234" i="8"/>
  <c r="T233" i="8"/>
  <c r="U233" i="8"/>
  <c r="S233" i="8"/>
  <c r="V233" i="8"/>
  <c r="X233" i="8"/>
  <c r="W233" i="8"/>
  <c r="Z233" i="8"/>
  <c r="Y233" i="8"/>
  <c r="AO233" i="8"/>
  <c r="AM233" i="8"/>
  <c r="AN233" i="8"/>
  <c r="T231" i="8"/>
  <c r="U231" i="8"/>
  <c r="S231" i="8"/>
  <c r="V231" i="8"/>
  <c r="X231" i="8"/>
  <c r="W231" i="8"/>
  <c r="Z231" i="8"/>
  <c r="Y231" i="8"/>
  <c r="AO231" i="8"/>
  <c r="AM231" i="8"/>
  <c r="AN231" i="8"/>
  <c r="T230" i="8"/>
  <c r="U230" i="8"/>
  <c r="S230" i="8"/>
  <c r="V230" i="8"/>
  <c r="X230" i="8"/>
  <c r="W230" i="8"/>
  <c r="Z230" i="8"/>
  <c r="Y230" i="8"/>
  <c r="AO230" i="8"/>
  <c r="AM230" i="8"/>
  <c r="AN230" i="8"/>
  <c r="T229" i="8"/>
  <c r="U229" i="8"/>
  <c r="S229" i="8"/>
  <c r="V229" i="8"/>
  <c r="X229" i="8"/>
  <c r="W229" i="8"/>
  <c r="Z229" i="8"/>
  <c r="Y229" i="8"/>
  <c r="AO229" i="8"/>
  <c r="AM229" i="8"/>
  <c r="AN229" i="8"/>
  <c r="T228" i="8"/>
  <c r="U228" i="8"/>
  <c r="S228" i="8"/>
  <c r="V228" i="8"/>
  <c r="X228" i="8"/>
  <c r="W228" i="8"/>
  <c r="Z228" i="8"/>
  <c r="Y228" i="8"/>
  <c r="AO228" i="8"/>
  <c r="AM228" i="8"/>
  <c r="AN228" i="8"/>
  <c r="T227" i="8"/>
  <c r="U227" i="8"/>
  <c r="S227" i="8"/>
  <c r="V227" i="8"/>
  <c r="X227" i="8"/>
  <c r="W227" i="8"/>
  <c r="Z227" i="8"/>
  <c r="Y227" i="8"/>
  <c r="AO227" i="8"/>
  <c r="AM227" i="8"/>
  <c r="AN227" i="8"/>
  <c r="T190" i="8"/>
  <c r="U190" i="8"/>
  <c r="S190" i="8"/>
  <c r="V190" i="8"/>
  <c r="X190" i="8"/>
  <c r="W190" i="8"/>
  <c r="Z190" i="8"/>
  <c r="Y190" i="8"/>
  <c r="AO190" i="8"/>
  <c r="AM190" i="8"/>
  <c r="AN190" i="8"/>
  <c r="S191" i="8"/>
  <c r="T191" i="8"/>
  <c r="U191" i="8"/>
  <c r="V191" i="8"/>
  <c r="W191" i="8"/>
  <c r="X191" i="8"/>
  <c r="Y191" i="8"/>
  <c r="Z191" i="8"/>
  <c r="AM191" i="8"/>
  <c r="AN191" i="8"/>
  <c r="AO191" i="8"/>
  <c r="T189" i="8"/>
  <c r="U189" i="8"/>
  <c r="S189" i="8"/>
  <c r="V189" i="8"/>
  <c r="X189" i="8"/>
  <c r="W189" i="8"/>
  <c r="Z189" i="8"/>
  <c r="Y189" i="8"/>
  <c r="AO189" i="8"/>
  <c r="AM189" i="8"/>
  <c r="AN189" i="8"/>
  <c r="T151" i="8"/>
  <c r="U151" i="8"/>
  <c r="S151" i="8"/>
  <c r="V151" i="8"/>
  <c r="X151" i="8"/>
  <c r="W151" i="8"/>
  <c r="Z151" i="8"/>
  <c r="Y151" i="8"/>
  <c r="AO151" i="8"/>
  <c r="AM151" i="8"/>
  <c r="AN151" i="8"/>
  <c r="T150" i="8"/>
  <c r="U150" i="8"/>
  <c r="S150" i="8"/>
  <c r="V150" i="8"/>
  <c r="X150" i="8"/>
  <c r="W150" i="8"/>
  <c r="Z150" i="8"/>
  <c r="Y150" i="8"/>
  <c r="AO150" i="8"/>
  <c r="AM150" i="8"/>
  <c r="AN150" i="8"/>
  <c r="T144" i="8"/>
  <c r="U144" i="8"/>
  <c r="S144" i="8"/>
  <c r="V144" i="8"/>
  <c r="X144" i="8"/>
  <c r="W144" i="8"/>
  <c r="Z144" i="8"/>
  <c r="Y144" i="8"/>
  <c r="AO144" i="8"/>
  <c r="AM144" i="8"/>
  <c r="AN144" i="8"/>
  <c r="T143" i="8"/>
  <c r="U143" i="8"/>
  <c r="S143" i="8"/>
  <c r="V143" i="8"/>
  <c r="X143" i="8"/>
  <c r="W143" i="8"/>
  <c r="Z143" i="8"/>
  <c r="Y143" i="8"/>
  <c r="AO143" i="8"/>
  <c r="T142" i="8"/>
  <c r="U142" i="8"/>
  <c r="S142" i="8"/>
  <c r="V142" i="8"/>
  <c r="X142" i="8"/>
  <c r="W142" i="8"/>
  <c r="Z142" i="8"/>
  <c r="Y142" i="8"/>
  <c r="AO142" i="8"/>
  <c r="AM142" i="8"/>
  <c r="AN142" i="8"/>
  <c r="T141" i="8"/>
  <c r="U141" i="8"/>
  <c r="S141" i="8"/>
  <c r="V141" i="8"/>
  <c r="X141" i="8"/>
  <c r="W141" i="8"/>
  <c r="Z141" i="8"/>
  <c r="Y141" i="8"/>
  <c r="AO141" i="8"/>
  <c r="AM141" i="8"/>
  <c r="AN141" i="8"/>
  <c r="T139" i="8"/>
  <c r="U139" i="8"/>
  <c r="S139" i="8"/>
  <c r="V139" i="8"/>
  <c r="X139" i="8"/>
  <c r="W139" i="8"/>
  <c r="Z139" i="8"/>
  <c r="Y139" i="8"/>
  <c r="AO139" i="8"/>
  <c r="AM139" i="8"/>
  <c r="AN139" i="8"/>
  <c r="S131" i="8"/>
  <c r="T131" i="8"/>
  <c r="U131" i="8"/>
  <c r="V131" i="8"/>
  <c r="W131" i="8"/>
  <c r="X131" i="8"/>
  <c r="Y131" i="8"/>
  <c r="Z131" i="8"/>
  <c r="AM131" i="8"/>
  <c r="AN131" i="8"/>
  <c r="AO131" i="8"/>
  <c r="S132" i="8"/>
  <c r="T132" i="8"/>
  <c r="U132" i="8"/>
  <c r="V132" i="8"/>
  <c r="W132" i="8"/>
  <c r="X132" i="8"/>
  <c r="Y132" i="8"/>
  <c r="Z132" i="8"/>
  <c r="AM132" i="8"/>
  <c r="AN132" i="8"/>
  <c r="AO132" i="8"/>
  <c r="S134" i="8"/>
  <c r="T134" i="8"/>
  <c r="U134" i="8"/>
  <c r="V134" i="8"/>
  <c r="W134" i="8"/>
  <c r="X134" i="8"/>
  <c r="Y134" i="8"/>
  <c r="Z134" i="8"/>
  <c r="AM134" i="8"/>
  <c r="AN134" i="8"/>
  <c r="AO134" i="8"/>
  <c r="S138" i="8"/>
  <c r="T138" i="8"/>
  <c r="U138" i="8"/>
  <c r="V138" i="8"/>
  <c r="W138" i="8"/>
  <c r="X138" i="8"/>
  <c r="Y138" i="8"/>
  <c r="Z138" i="8"/>
  <c r="AM138" i="8"/>
  <c r="AN138" i="8"/>
  <c r="AO138" i="8"/>
  <c r="S136" i="8"/>
  <c r="T136" i="8"/>
  <c r="U136" i="8"/>
  <c r="V136" i="8"/>
  <c r="W136" i="8"/>
  <c r="X136" i="8"/>
  <c r="Y136" i="8"/>
  <c r="Z136" i="8"/>
  <c r="AM136" i="8"/>
  <c r="AN136" i="8"/>
  <c r="AO136" i="8"/>
  <c r="T129" i="8"/>
  <c r="U129" i="8"/>
  <c r="S129" i="8"/>
  <c r="V129" i="8"/>
  <c r="X129" i="8"/>
  <c r="W129" i="8"/>
  <c r="Z129" i="8"/>
  <c r="Y129" i="8"/>
  <c r="AO129" i="8"/>
  <c r="AM129" i="8"/>
  <c r="AN129" i="8"/>
  <c r="T128" i="8"/>
  <c r="U128" i="8"/>
  <c r="S128" i="8"/>
  <c r="V128" i="8"/>
  <c r="X128" i="8"/>
  <c r="W128" i="8"/>
  <c r="Z128" i="8"/>
  <c r="Y128" i="8"/>
  <c r="AO128" i="8"/>
  <c r="AM128" i="8"/>
  <c r="AN128" i="8"/>
  <c r="T126" i="8"/>
  <c r="U126" i="8"/>
  <c r="S126" i="8"/>
  <c r="V126" i="8"/>
  <c r="X126" i="8"/>
  <c r="W126" i="8"/>
  <c r="Z126" i="8"/>
  <c r="Y126" i="8"/>
  <c r="AO126" i="8"/>
  <c r="AM126" i="8"/>
  <c r="AN126" i="8"/>
  <c r="U121" i="8"/>
  <c r="S121" i="8"/>
  <c r="T121" i="8"/>
  <c r="V121" i="8"/>
  <c r="X121" i="8"/>
  <c r="Y121" i="8"/>
  <c r="W121" i="8"/>
  <c r="Z121" i="8"/>
  <c r="T124" i="8"/>
  <c r="U124" i="8"/>
  <c r="S124" i="8"/>
  <c r="V124" i="8"/>
  <c r="X124" i="8"/>
  <c r="W124" i="8"/>
  <c r="Z124" i="8"/>
  <c r="Y124" i="8"/>
  <c r="AO124" i="8"/>
  <c r="AM124" i="8"/>
  <c r="AN124" i="8"/>
  <c r="T123" i="8"/>
  <c r="U123" i="8"/>
  <c r="S123" i="8"/>
  <c r="V123" i="8"/>
  <c r="X123" i="8"/>
  <c r="W123" i="8"/>
  <c r="Z123" i="8"/>
  <c r="Y123" i="8"/>
  <c r="AO123" i="8"/>
  <c r="AM123" i="8"/>
  <c r="AN123" i="8"/>
  <c r="T122" i="8"/>
  <c r="U122" i="8"/>
  <c r="S122" i="8"/>
  <c r="V122" i="8"/>
  <c r="X122" i="8"/>
  <c r="W122" i="8"/>
  <c r="Z122" i="8"/>
  <c r="Y122" i="8"/>
  <c r="AO122" i="8"/>
  <c r="AM122" i="8"/>
  <c r="AN122" i="8"/>
  <c r="AO121" i="8"/>
  <c r="AM121" i="8"/>
  <c r="AN121" i="8"/>
  <c r="T31" i="8"/>
  <c r="U31" i="8"/>
  <c r="S31" i="8"/>
  <c r="V31" i="8"/>
  <c r="X31" i="8"/>
  <c r="W31" i="8"/>
  <c r="Z31" i="8"/>
  <c r="Y31" i="8"/>
  <c r="AO31" i="8"/>
  <c r="AM31" i="8"/>
  <c r="AN31" i="8"/>
  <c r="T30" i="8"/>
  <c r="U30" i="8"/>
  <c r="S30" i="8"/>
  <c r="V30" i="8"/>
  <c r="X30" i="8"/>
  <c r="W30" i="8"/>
  <c r="Z30" i="8"/>
  <c r="Y30" i="8"/>
  <c r="AO30" i="8"/>
  <c r="AM30" i="8"/>
  <c r="AN30" i="8"/>
  <c r="T29" i="8"/>
  <c r="U29" i="8"/>
  <c r="S29" i="8"/>
  <c r="V29" i="8"/>
  <c r="X29" i="8"/>
  <c r="W29" i="8"/>
  <c r="Z29" i="8"/>
  <c r="Y29" i="8"/>
  <c r="AO29" i="8"/>
  <c r="AM29" i="8"/>
  <c r="AN29" i="8"/>
  <c r="U26" i="8"/>
  <c r="S26" i="8"/>
  <c r="T26" i="8"/>
  <c r="V26" i="8"/>
  <c r="X26" i="8"/>
  <c r="W26" i="8"/>
  <c r="Z26" i="8"/>
  <c r="T28" i="8"/>
  <c r="U28" i="8"/>
  <c r="S28" i="8"/>
  <c r="V28" i="8"/>
  <c r="X28" i="8"/>
  <c r="W28" i="8"/>
  <c r="Z28" i="8"/>
  <c r="Y28" i="8"/>
  <c r="AO28" i="8"/>
  <c r="AM28" i="8"/>
  <c r="AN28" i="8"/>
  <c r="T23" i="8"/>
  <c r="U23" i="8"/>
  <c r="S23" i="8"/>
  <c r="V23" i="8"/>
  <c r="X23" i="8"/>
  <c r="W23" i="8"/>
  <c r="Z23" i="8"/>
  <c r="Y23" i="8"/>
  <c r="AO23" i="8"/>
  <c r="AM23" i="8"/>
  <c r="AN23" i="8"/>
  <c r="T22" i="8"/>
  <c r="U22" i="8"/>
  <c r="S22" i="8"/>
  <c r="V22" i="8"/>
  <c r="X22" i="8"/>
  <c r="W22" i="8"/>
  <c r="Z22" i="8"/>
  <c r="Y22" i="8"/>
  <c r="AO22" i="8"/>
  <c r="AM22" i="8"/>
  <c r="AN22" i="8"/>
  <c r="T21" i="8"/>
  <c r="U21" i="8"/>
  <c r="S21" i="8"/>
  <c r="V21" i="8"/>
  <c r="X21" i="8"/>
  <c r="W21" i="8"/>
  <c r="Z21" i="8"/>
  <c r="Y21" i="8"/>
  <c r="AO21" i="8"/>
  <c r="AM21" i="8"/>
  <c r="AN21" i="8"/>
  <c r="T20" i="8"/>
  <c r="U20" i="8"/>
  <c r="S20" i="8"/>
  <c r="V20" i="8"/>
  <c r="X20" i="8"/>
  <c r="W20" i="8"/>
  <c r="Z20" i="8"/>
  <c r="Y20" i="8"/>
  <c r="AO20" i="8"/>
  <c r="AM20" i="8"/>
  <c r="AN20" i="8"/>
  <c r="T19" i="8"/>
  <c r="U19" i="8"/>
  <c r="S19" i="8"/>
  <c r="V19" i="8"/>
  <c r="X19" i="8"/>
  <c r="W19" i="8"/>
  <c r="Z19" i="8"/>
  <c r="Y19" i="8"/>
  <c r="AO19" i="8"/>
  <c r="AM19" i="8"/>
  <c r="AN19" i="8"/>
  <c r="T18" i="8"/>
  <c r="U18" i="8"/>
  <c r="S18" i="8"/>
  <c r="V18" i="8"/>
  <c r="X18" i="8"/>
  <c r="W18" i="8"/>
  <c r="Z18" i="8"/>
  <c r="Y18" i="8"/>
  <c r="AO18" i="8"/>
  <c r="AM18" i="8"/>
  <c r="AN18" i="8"/>
  <c r="T17" i="8"/>
  <c r="U17" i="8"/>
  <c r="S17" i="8"/>
  <c r="V17" i="8"/>
  <c r="X17" i="8"/>
  <c r="W17" i="8"/>
  <c r="Z17" i="8"/>
  <c r="Y17" i="8"/>
  <c r="AO17" i="8"/>
  <c r="AM17" i="8"/>
  <c r="AN17" i="8"/>
  <c r="W16" i="8"/>
  <c r="Z16" i="8"/>
  <c r="Y16" i="8"/>
  <c r="AO16" i="8"/>
  <c r="T15" i="8"/>
  <c r="U15" i="8"/>
  <c r="S15" i="8"/>
  <c r="V15" i="8"/>
  <c r="X15" i="8"/>
  <c r="W15" i="8"/>
  <c r="Z15" i="8"/>
  <c r="Y15" i="8"/>
  <c r="AO15" i="8"/>
  <c r="AM15" i="8"/>
  <c r="AN15" i="8"/>
  <c r="T14" i="8"/>
  <c r="U14" i="8"/>
  <c r="S14" i="8"/>
  <c r="V14" i="8"/>
  <c r="X14" i="8"/>
  <c r="W14" i="8"/>
  <c r="Z14" i="8"/>
  <c r="Y14" i="8"/>
  <c r="AO14" i="8"/>
  <c r="AM14" i="8"/>
  <c r="AN14" i="8"/>
  <c r="T13" i="8"/>
  <c r="U13" i="8"/>
  <c r="S13" i="8"/>
  <c r="V13" i="8"/>
  <c r="X13" i="8"/>
  <c r="W13" i="8"/>
  <c r="Z13" i="8"/>
  <c r="Y13" i="8"/>
  <c r="AO13" i="8"/>
  <c r="AM13" i="8"/>
  <c r="AN13" i="8"/>
  <c r="T12" i="8"/>
  <c r="U12" i="8"/>
  <c r="S12" i="8"/>
  <c r="V12" i="8"/>
  <c r="X12" i="8"/>
  <c r="W12" i="8"/>
  <c r="Z12" i="8"/>
  <c r="Y12" i="8"/>
  <c r="AO12" i="8"/>
  <c r="AM12" i="8"/>
  <c r="AN12" i="8"/>
  <c r="T11" i="8"/>
  <c r="U11" i="8"/>
  <c r="S11" i="8"/>
  <c r="V11" i="8"/>
  <c r="X11" i="8"/>
  <c r="W11" i="8"/>
  <c r="Z11" i="8"/>
  <c r="Y11" i="8"/>
  <c r="AO11" i="8"/>
  <c r="AM11" i="8"/>
  <c r="AN11" i="8"/>
  <c r="T10" i="8"/>
  <c r="U10" i="8"/>
  <c r="S10" i="8"/>
  <c r="V10" i="8"/>
  <c r="X10" i="8"/>
  <c r="W10" i="8"/>
  <c r="Z10" i="8"/>
  <c r="Y10" i="8"/>
  <c r="AO10" i="8"/>
  <c r="AM10" i="8"/>
  <c r="AN10" i="8"/>
  <c r="T8" i="8"/>
  <c r="U8" i="8"/>
  <c r="S8" i="8"/>
  <c r="V8" i="8"/>
  <c r="X8" i="8"/>
  <c r="W8" i="8"/>
  <c r="Z8" i="8"/>
  <c r="Y8" i="8"/>
  <c r="AO8" i="8"/>
  <c r="AM8" i="8"/>
  <c r="AN8" i="8"/>
  <c r="T9" i="8"/>
  <c r="U9" i="8"/>
  <c r="S9" i="8"/>
  <c r="V9" i="8"/>
  <c r="X9" i="8"/>
  <c r="W9" i="8"/>
  <c r="Z9" i="8"/>
  <c r="Y9" i="8"/>
  <c r="AO9" i="8"/>
  <c r="AM9" i="8"/>
  <c r="AN9" i="8"/>
  <c r="T7" i="8"/>
  <c r="U7" i="8"/>
  <c r="S7" i="8"/>
  <c r="V7" i="8"/>
  <c r="X7" i="8"/>
  <c r="W7" i="8"/>
  <c r="Z7" i="8"/>
  <c r="Y7" i="8"/>
  <c r="AO7" i="8"/>
  <c r="AM7" i="8"/>
  <c r="AN7" i="8"/>
  <c r="T6" i="8"/>
  <c r="U6" i="8"/>
  <c r="S6" i="8"/>
  <c r="V6" i="8"/>
  <c r="X6" i="8"/>
  <c r="W6" i="8"/>
  <c r="Z6" i="8"/>
  <c r="Y6" i="8"/>
  <c r="AO6" i="8"/>
  <c r="AM6" i="8"/>
  <c r="AN6" i="8"/>
  <c r="T5" i="8"/>
  <c r="U5" i="8"/>
  <c r="S5" i="8"/>
  <c r="V5" i="8"/>
  <c r="X5" i="8"/>
  <c r="W5" i="8"/>
  <c r="Z5" i="8"/>
  <c r="Y5" i="8"/>
  <c r="AO5" i="8"/>
  <c r="AM5" i="8"/>
  <c r="AN5" i="8"/>
  <c r="T4" i="8"/>
  <c r="U4" i="8"/>
  <c r="S4" i="8"/>
  <c r="V4" i="8"/>
  <c r="X4" i="8"/>
  <c r="W4" i="8"/>
  <c r="Z4" i="8"/>
  <c r="Y4" i="8"/>
  <c r="AO4" i="8"/>
  <c r="AM4" i="8"/>
  <c r="AN4" i="8"/>
  <c r="T89" i="8"/>
  <c r="U89" i="8"/>
  <c r="S89" i="8"/>
  <c r="V89" i="8"/>
  <c r="X89" i="8"/>
  <c r="W89" i="8"/>
  <c r="Z89" i="8"/>
  <c r="Y89" i="8"/>
  <c r="AO89" i="8"/>
  <c r="AM89" i="8"/>
  <c r="AN89" i="8"/>
  <c r="T88" i="8"/>
  <c r="U88" i="8"/>
  <c r="S88" i="8"/>
  <c r="V88" i="8"/>
  <c r="X88" i="8"/>
  <c r="W88" i="8"/>
  <c r="Z88" i="8"/>
  <c r="Y88" i="8"/>
  <c r="AO88" i="8"/>
  <c r="AM88" i="8"/>
  <c r="AN88" i="8"/>
  <c r="T87" i="8"/>
  <c r="U87" i="8"/>
  <c r="S87" i="8"/>
  <c r="V87" i="8"/>
  <c r="X87" i="8"/>
  <c r="W87" i="8"/>
  <c r="Z87" i="8"/>
  <c r="Y87" i="8"/>
  <c r="AO87" i="8"/>
  <c r="AM87" i="8"/>
  <c r="AN87" i="8"/>
  <c r="T86" i="8"/>
  <c r="U86" i="8"/>
  <c r="S86" i="8"/>
  <c r="V86" i="8"/>
  <c r="X86" i="8"/>
  <c r="W86" i="8"/>
  <c r="Z86" i="8"/>
  <c r="Y86" i="8"/>
  <c r="AO86" i="8"/>
  <c r="AM86" i="8"/>
  <c r="AN86" i="8"/>
  <c r="T85" i="8"/>
  <c r="U85" i="8"/>
  <c r="S85" i="8"/>
  <c r="V85" i="8"/>
  <c r="X85" i="8"/>
  <c r="W85" i="8"/>
  <c r="Z85" i="8"/>
  <c r="Y85" i="8"/>
  <c r="AO85" i="8"/>
  <c r="AM85" i="8"/>
  <c r="AN85" i="8"/>
  <c r="T84" i="8"/>
  <c r="U84" i="8"/>
  <c r="S84" i="8"/>
  <c r="V84" i="8"/>
  <c r="X84" i="8"/>
  <c r="W84" i="8"/>
  <c r="Z84" i="8"/>
  <c r="Y84" i="8"/>
  <c r="AO84" i="8"/>
  <c r="AM84" i="8"/>
  <c r="AN84" i="8"/>
  <c r="T83" i="8"/>
  <c r="U83" i="8"/>
  <c r="S83" i="8"/>
  <c r="V83" i="8"/>
  <c r="X83" i="8"/>
  <c r="W83" i="8"/>
  <c r="Z83" i="8"/>
  <c r="Y83" i="8"/>
  <c r="AO83" i="8"/>
  <c r="AM83" i="8"/>
  <c r="AN83" i="8"/>
  <c r="T82" i="8"/>
  <c r="U82" i="8"/>
  <c r="S82" i="8"/>
  <c r="V82" i="8"/>
  <c r="X82" i="8"/>
  <c r="W82" i="8"/>
  <c r="Z82" i="8"/>
  <c r="Y82" i="8"/>
  <c r="AO82" i="8"/>
  <c r="AM82" i="8"/>
  <c r="AN82" i="8"/>
  <c r="T81" i="8"/>
  <c r="U81" i="8"/>
  <c r="S81" i="8"/>
  <c r="V81" i="8"/>
  <c r="X81" i="8"/>
  <c r="W81" i="8"/>
  <c r="Z81" i="8"/>
  <c r="Y81" i="8"/>
  <c r="AO81" i="8"/>
  <c r="AM81" i="8"/>
  <c r="AN81" i="8"/>
  <c r="T80" i="8"/>
  <c r="U80" i="8"/>
  <c r="S80" i="8"/>
  <c r="V80" i="8"/>
  <c r="X80" i="8"/>
  <c r="W80" i="8"/>
  <c r="Z80" i="8"/>
  <c r="Y80" i="8"/>
  <c r="AO80" i="8"/>
  <c r="AM80" i="8"/>
  <c r="AN80" i="8"/>
  <c r="T79" i="8"/>
  <c r="U79" i="8"/>
  <c r="S79" i="8"/>
  <c r="V79" i="8"/>
  <c r="X79" i="8"/>
  <c r="W79" i="8"/>
  <c r="Z79" i="8"/>
  <c r="Y79" i="8"/>
  <c r="AO79" i="8"/>
  <c r="AM79" i="8"/>
  <c r="AN79" i="8"/>
  <c r="AO78" i="8"/>
  <c r="AM78" i="8"/>
  <c r="AN78" i="8"/>
  <c r="T77" i="8"/>
  <c r="U77" i="8"/>
  <c r="S77" i="8"/>
  <c r="V77" i="8"/>
  <c r="X77" i="8"/>
  <c r="W77" i="8"/>
  <c r="Z77" i="8"/>
  <c r="Y77" i="8"/>
  <c r="AO77" i="8"/>
  <c r="AM77" i="8"/>
  <c r="AN77" i="8"/>
  <c r="T76" i="8"/>
  <c r="U76" i="8"/>
  <c r="S76" i="8"/>
  <c r="V76" i="8"/>
  <c r="X76" i="8"/>
  <c r="W76" i="8"/>
  <c r="Z76" i="8"/>
  <c r="Y76" i="8"/>
  <c r="AO76" i="8"/>
  <c r="AM76" i="8"/>
  <c r="AN76" i="8"/>
  <c r="T75" i="8"/>
  <c r="U75" i="8"/>
  <c r="S75" i="8"/>
  <c r="V75" i="8"/>
  <c r="X75" i="8"/>
  <c r="W75" i="8"/>
  <c r="Z75" i="8"/>
  <c r="Y75" i="8"/>
  <c r="AO75" i="8"/>
  <c r="AM75" i="8"/>
  <c r="AN75" i="8"/>
  <c r="T74" i="8"/>
  <c r="U74" i="8"/>
  <c r="S74" i="8"/>
  <c r="V74" i="8"/>
  <c r="X74" i="8"/>
  <c r="W74" i="8"/>
  <c r="Z74" i="8"/>
  <c r="Y74" i="8"/>
  <c r="AO74" i="8"/>
  <c r="AM74" i="8"/>
  <c r="AN74" i="8"/>
  <c r="T73" i="8"/>
  <c r="U73" i="8"/>
  <c r="S73" i="8"/>
  <c r="V73" i="8"/>
  <c r="X73" i="8"/>
  <c r="W73" i="8"/>
  <c r="Z73" i="8"/>
  <c r="Y73" i="8"/>
  <c r="AO73" i="8"/>
  <c r="AM73" i="8"/>
  <c r="AN73" i="8"/>
  <c r="T72" i="8"/>
  <c r="U72" i="8"/>
  <c r="S72" i="8"/>
  <c r="V72" i="8"/>
  <c r="X72" i="8"/>
  <c r="W72" i="8"/>
  <c r="Z72" i="8"/>
  <c r="Y72" i="8"/>
  <c r="AO72" i="8"/>
  <c r="AM72" i="8"/>
  <c r="AN72" i="8"/>
  <c r="T71" i="8"/>
  <c r="U71" i="8"/>
  <c r="S71" i="8"/>
  <c r="V71" i="8"/>
  <c r="X71" i="8"/>
  <c r="W71" i="8"/>
  <c r="Z71" i="8"/>
  <c r="Y71" i="8"/>
  <c r="AO71" i="8"/>
  <c r="AM71" i="8"/>
  <c r="AN71" i="8"/>
  <c r="T69" i="8"/>
  <c r="U69" i="8"/>
  <c r="S69" i="8"/>
  <c r="V69" i="8"/>
  <c r="X69" i="8"/>
  <c r="W69" i="8"/>
  <c r="Z69" i="8"/>
  <c r="Y69" i="8"/>
  <c r="AO69" i="8"/>
  <c r="AM69" i="8"/>
  <c r="AN69" i="8"/>
  <c r="T68" i="8"/>
  <c r="U68" i="8"/>
  <c r="S68" i="8"/>
  <c r="V68" i="8"/>
  <c r="X68" i="8"/>
  <c r="W68" i="8"/>
  <c r="Z68" i="8"/>
  <c r="Y68" i="8"/>
  <c r="AO68" i="8"/>
  <c r="AM68" i="8"/>
  <c r="AN68" i="8"/>
  <c r="T70" i="8"/>
  <c r="U70" i="8"/>
  <c r="S70" i="8"/>
  <c r="V70" i="8"/>
  <c r="X70" i="8"/>
  <c r="W70" i="8"/>
  <c r="Z70" i="8"/>
  <c r="Y70" i="8"/>
  <c r="AO70" i="8"/>
  <c r="AM70" i="8"/>
  <c r="AN70" i="8"/>
  <c r="T62" i="8"/>
  <c r="U62" i="8"/>
  <c r="S62" i="8"/>
  <c r="V62" i="8"/>
  <c r="X62" i="8"/>
  <c r="W62" i="8"/>
  <c r="Z62" i="8"/>
  <c r="Y62" i="8"/>
  <c r="AO62" i="8"/>
  <c r="AM62" i="8"/>
  <c r="AN62" i="8"/>
  <c r="T63" i="8"/>
  <c r="U63" i="8"/>
  <c r="S63" i="8"/>
  <c r="V63" i="8"/>
  <c r="X63" i="8"/>
  <c r="W63" i="8"/>
  <c r="Z63" i="8"/>
  <c r="Y63" i="8"/>
  <c r="AO63" i="8"/>
  <c r="AM63" i="8"/>
  <c r="AN63" i="8"/>
  <c r="T67" i="8"/>
  <c r="U67" i="8"/>
  <c r="S67" i="8"/>
  <c r="V67" i="8"/>
  <c r="X67" i="8"/>
  <c r="W67" i="8"/>
  <c r="Z67" i="8"/>
  <c r="Y67" i="8"/>
  <c r="AO67" i="8"/>
  <c r="AM67" i="8"/>
  <c r="AN67" i="8"/>
  <c r="T66" i="8"/>
  <c r="U66" i="8"/>
  <c r="S66" i="8"/>
  <c r="V66" i="8"/>
  <c r="X66" i="8"/>
  <c r="W66" i="8"/>
  <c r="Z66" i="8"/>
  <c r="Y66" i="8"/>
  <c r="AO66" i="8"/>
  <c r="AM66" i="8"/>
  <c r="AN66" i="8"/>
  <c r="T64" i="8"/>
  <c r="U64" i="8"/>
  <c r="S64" i="8"/>
  <c r="V64" i="8"/>
  <c r="X64" i="8"/>
  <c r="W64" i="8"/>
  <c r="Z64" i="8"/>
  <c r="Y64" i="8"/>
  <c r="AO64" i="8"/>
  <c r="AM64" i="8"/>
  <c r="AN64" i="8"/>
  <c r="T65" i="8"/>
  <c r="U65" i="8"/>
  <c r="S65" i="8"/>
  <c r="V65" i="8"/>
  <c r="X65" i="8"/>
  <c r="W65" i="8"/>
  <c r="Z65" i="8"/>
  <c r="Y65" i="8"/>
  <c r="AO65" i="8"/>
  <c r="AM65" i="8"/>
  <c r="AN65" i="8"/>
  <c r="T61" i="8"/>
  <c r="U61" i="8"/>
  <c r="S61" i="8"/>
  <c r="V61" i="8"/>
  <c r="X61" i="8"/>
  <c r="W61" i="8"/>
  <c r="Z61" i="8"/>
  <c r="Y61" i="8"/>
  <c r="AO61" i="8"/>
  <c r="AM61" i="8"/>
  <c r="AN61" i="8"/>
  <c r="T52" i="8"/>
  <c r="U52" i="8"/>
  <c r="S52" i="8"/>
  <c r="V52" i="8"/>
  <c r="X52" i="8"/>
  <c r="W52" i="8"/>
  <c r="Z52" i="8"/>
  <c r="Y52" i="8"/>
  <c r="AO52" i="8"/>
  <c r="AM52" i="8"/>
  <c r="AN52" i="8"/>
  <c r="T51" i="8"/>
  <c r="U51" i="8"/>
  <c r="S51" i="8"/>
  <c r="V51" i="8"/>
  <c r="X51" i="8"/>
  <c r="W51" i="8"/>
  <c r="Z51" i="8"/>
  <c r="Y51" i="8"/>
  <c r="AO51" i="8"/>
  <c r="AM51" i="8"/>
  <c r="AN51" i="8"/>
  <c r="T50" i="8"/>
  <c r="U50" i="8"/>
  <c r="S50" i="8"/>
  <c r="V50" i="8"/>
  <c r="X50" i="8"/>
  <c r="W50" i="8"/>
  <c r="Z50" i="8"/>
  <c r="Y50" i="8"/>
  <c r="AO50" i="8"/>
  <c r="AM50" i="8"/>
  <c r="AN50" i="8"/>
  <c r="T49" i="8"/>
  <c r="U49" i="8"/>
  <c r="S49" i="8"/>
  <c r="V49" i="8"/>
  <c r="X49" i="8"/>
  <c r="W49" i="8"/>
  <c r="Z49" i="8"/>
  <c r="Y49" i="8"/>
  <c r="AO49" i="8"/>
  <c r="AM49" i="8"/>
  <c r="AN49" i="8"/>
  <c r="T48" i="8"/>
  <c r="U48" i="8"/>
  <c r="S48" i="8"/>
  <c r="V48" i="8"/>
  <c r="X48" i="8"/>
  <c r="W48" i="8"/>
  <c r="Z48" i="8"/>
  <c r="Y48" i="8"/>
  <c r="AO48" i="8"/>
  <c r="AM48" i="8"/>
  <c r="AN48" i="8"/>
  <c r="T47" i="8"/>
  <c r="U47" i="8"/>
  <c r="S47" i="8"/>
  <c r="V47" i="8"/>
  <c r="X47" i="8"/>
  <c r="W47" i="8"/>
  <c r="Z47" i="8"/>
  <c r="Y47" i="8"/>
  <c r="AO47" i="8"/>
  <c r="AM47" i="8"/>
  <c r="AN47" i="8"/>
  <c r="T46" i="8"/>
  <c r="U46" i="8"/>
  <c r="S46" i="8"/>
  <c r="V46" i="8"/>
  <c r="X46" i="8"/>
  <c r="W46" i="8"/>
  <c r="Z46" i="8"/>
  <c r="Y46" i="8"/>
  <c r="AO46" i="8"/>
  <c r="AM46" i="8"/>
  <c r="AN46" i="8"/>
  <c r="T45" i="8"/>
  <c r="U45" i="8"/>
  <c r="S45" i="8"/>
  <c r="V45" i="8"/>
  <c r="X45" i="8"/>
  <c r="W45" i="8"/>
  <c r="Z45" i="8"/>
  <c r="Y45" i="8"/>
  <c r="AO45" i="8"/>
  <c r="AM45" i="8"/>
  <c r="AN45" i="8"/>
  <c r="T44" i="8"/>
  <c r="U44" i="8"/>
  <c r="S44" i="8"/>
  <c r="V44" i="8"/>
  <c r="X44" i="8"/>
  <c r="W44" i="8"/>
  <c r="Z44" i="8"/>
  <c r="Y44" i="8"/>
  <c r="AO44" i="8"/>
  <c r="AM44" i="8"/>
  <c r="AN44" i="8"/>
  <c r="T43" i="8"/>
  <c r="U43" i="8"/>
  <c r="S43" i="8"/>
  <c r="V43" i="8"/>
  <c r="X43" i="8"/>
  <c r="W43" i="8"/>
  <c r="Z43" i="8"/>
  <c r="Y43" i="8"/>
  <c r="AO43" i="8"/>
  <c r="AM43" i="8"/>
  <c r="AN43" i="8"/>
  <c r="T42" i="8"/>
  <c r="U42" i="8"/>
  <c r="S42" i="8"/>
  <c r="V42" i="8"/>
  <c r="X42" i="8"/>
  <c r="W42" i="8"/>
  <c r="Z42" i="8"/>
  <c r="Y42" i="8"/>
  <c r="AO42" i="8"/>
  <c r="AM42" i="8"/>
  <c r="AN42" i="8"/>
  <c r="T41" i="8"/>
  <c r="U41" i="8"/>
  <c r="S41" i="8"/>
  <c r="V41" i="8"/>
  <c r="X41" i="8"/>
  <c r="W41" i="8"/>
  <c r="Z41" i="8"/>
  <c r="Y41" i="8"/>
  <c r="AO41" i="8"/>
  <c r="AM41" i="8"/>
  <c r="AN41" i="8"/>
  <c r="T40" i="8"/>
  <c r="U40" i="8"/>
  <c r="S40" i="8"/>
  <c r="V40" i="8"/>
  <c r="X40" i="8"/>
  <c r="W40" i="8"/>
  <c r="Z40" i="8"/>
  <c r="Y40" i="8"/>
  <c r="AO40" i="8"/>
  <c r="AM40" i="8"/>
  <c r="AN40" i="8"/>
  <c r="T39" i="8"/>
  <c r="U39" i="8"/>
  <c r="S39" i="8"/>
  <c r="V39" i="8"/>
  <c r="X39" i="8"/>
  <c r="W39" i="8"/>
  <c r="Z39" i="8"/>
  <c r="Y39" i="8"/>
  <c r="AO39" i="8"/>
  <c r="AM39" i="8"/>
  <c r="AN39" i="8"/>
  <c r="T38" i="8"/>
  <c r="U38" i="8"/>
  <c r="S38" i="8"/>
  <c r="V38" i="8"/>
  <c r="X38" i="8"/>
  <c r="W38" i="8"/>
  <c r="Z38" i="8"/>
  <c r="Y38" i="8"/>
  <c r="AO38" i="8"/>
  <c r="AM38" i="8"/>
  <c r="AN38" i="8"/>
  <c r="T37" i="8"/>
  <c r="U37" i="8"/>
  <c r="S37" i="8"/>
  <c r="V37" i="8"/>
  <c r="X37" i="8"/>
  <c r="W37" i="8"/>
  <c r="Z37" i="8"/>
  <c r="Y37" i="8"/>
  <c r="AO37" i="8"/>
  <c r="AM37" i="8"/>
  <c r="AN37" i="8"/>
  <c r="T36" i="8"/>
  <c r="U36" i="8"/>
  <c r="S36" i="8"/>
  <c r="V36" i="8"/>
  <c r="X36" i="8"/>
  <c r="W36" i="8"/>
  <c r="Z36" i="8"/>
  <c r="Y36" i="8"/>
  <c r="AO36" i="8"/>
  <c r="AM36" i="8"/>
  <c r="AN36" i="8"/>
  <c r="T35" i="8"/>
  <c r="U35" i="8"/>
  <c r="S35" i="8"/>
  <c r="V35" i="8"/>
  <c r="X35" i="8"/>
  <c r="W35" i="8"/>
  <c r="Z35" i="8"/>
  <c r="Y35" i="8"/>
  <c r="AO35" i="8"/>
  <c r="AM35" i="8"/>
  <c r="AN35" i="8"/>
  <c r="T34" i="8"/>
  <c r="U34" i="8"/>
  <c r="S34" i="8"/>
  <c r="V34" i="8"/>
  <c r="X34" i="8"/>
  <c r="W34" i="8"/>
  <c r="Z34" i="8"/>
  <c r="Y34" i="8"/>
  <c r="AO34" i="8"/>
  <c r="AM34" i="8"/>
  <c r="AN34" i="8"/>
  <c r="T33" i="8"/>
  <c r="U33" i="8"/>
  <c r="S33" i="8"/>
  <c r="V33" i="8"/>
  <c r="X33" i="8"/>
  <c r="W33" i="8"/>
  <c r="Z33" i="8"/>
  <c r="Y33" i="8"/>
  <c r="AO33" i="8"/>
  <c r="AM33" i="8"/>
  <c r="AN33" i="8"/>
  <c r="T32" i="8"/>
  <c r="U32" i="8"/>
  <c r="S32" i="8"/>
  <c r="V32" i="8"/>
  <c r="X32" i="8"/>
  <c r="W32" i="8"/>
  <c r="Z32" i="8"/>
  <c r="Y32" i="8"/>
  <c r="AO32" i="8"/>
  <c r="AM32" i="8"/>
  <c r="AN32" i="8"/>
  <c r="T27" i="8"/>
  <c r="U27" i="8"/>
  <c r="S27" i="8"/>
  <c r="V27" i="8"/>
  <c r="X27" i="8"/>
  <c r="W27" i="8"/>
  <c r="Z27" i="8"/>
  <c r="Y27" i="8"/>
  <c r="AO27" i="8"/>
  <c r="AM27" i="8"/>
  <c r="AN27" i="8"/>
  <c r="Y26" i="8"/>
  <c r="AO26" i="8"/>
  <c r="AM26" i="8"/>
  <c r="AN26" i="8"/>
  <c r="T25" i="8"/>
  <c r="U25" i="8"/>
  <c r="S25" i="8"/>
  <c r="V25" i="8"/>
  <c r="X25" i="8"/>
  <c r="W25" i="8"/>
  <c r="Z25" i="8"/>
  <c r="Y25" i="8"/>
  <c r="AO25" i="8"/>
  <c r="AM25" i="8"/>
  <c r="AN25" i="8"/>
  <c r="T24" i="8"/>
  <c r="U24" i="8"/>
  <c r="S24" i="8"/>
  <c r="V24" i="8"/>
  <c r="X24" i="8"/>
  <c r="W24" i="8"/>
  <c r="Z24" i="8"/>
  <c r="Y24" i="8"/>
  <c r="AO24" i="8"/>
  <c r="AM24" i="8"/>
  <c r="AN24" i="8"/>
  <c r="T104" i="8"/>
  <c r="U104" i="8"/>
  <c r="S104" i="8"/>
  <c r="V104" i="8"/>
  <c r="X104" i="8"/>
  <c r="W104" i="8"/>
  <c r="Z104" i="8"/>
  <c r="Y104" i="8"/>
  <c r="AO104" i="8"/>
  <c r="AM104" i="8"/>
  <c r="AN104" i="8"/>
  <c r="T103" i="8"/>
  <c r="U103" i="8"/>
  <c r="S103" i="8"/>
  <c r="V103" i="8"/>
  <c r="X103" i="8"/>
  <c r="W103" i="8"/>
  <c r="Z103" i="8"/>
  <c r="Y103" i="8"/>
  <c r="AO103" i="8"/>
  <c r="AM103" i="8"/>
  <c r="AN103" i="8"/>
  <c r="T102" i="8"/>
  <c r="U102" i="8"/>
  <c r="S102" i="8"/>
  <c r="V102" i="8"/>
  <c r="X102" i="8"/>
  <c r="W102" i="8"/>
  <c r="Z102" i="8"/>
  <c r="Y102" i="8"/>
  <c r="AO102" i="8"/>
  <c r="AM102" i="8"/>
  <c r="AN102" i="8"/>
  <c r="T101" i="8"/>
  <c r="U101" i="8"/>
  <c r="S101" i="8"/>
  <c r="V101" i="8"/>
  <c r="X101" i="8"/>
  <c r="W101" i="8"/>
  <c r="Z101" i="8"/>
  <c r="Y101" i="8"/>
  <c r="AO101" i="8"/>
  <c r="AM101" i="8"/>
  <c r="AN101" i="8"/>
  <c r="T100" i="8"/>
  <c r="U100" i="8"/>
  <c r="S100" i="8"/>
  <c r="V100" i="8"/>
  <c r="X100" i="8"/>
  <c r="W100" i="8"/>
  <c r="Z100" i="8"/>
  <c r="Y100" i="8"/>
  <c r="AO100" i="8"/>
  <c r="AM100" i="8"/>
  <c r="AN100" i="8"/>
  <c r="T99" i="8"/>
  <c r="U99" i="8"/>
  <c r="S99" i="8"/>
  <c r="V99" i="8"/>
  <c r="X99" i="8"/>
  <c r="W99" i="8"/>
  <c r="Z99" i="8"/>
  <c r="Y99" i="8"/>
  <c r="AO99" i="8"/>
  <c r="AM99" i="8"/>
  <c r="AN99" i="8"/>
  <c r="T98" i="8"/>
  <c r="U98" i="8"/>
  <c r="S98" i="8"/>
  <c r="V98" i="8"/>
  <c r="X98" i="8"/>
  <c r="W98" i="8"/>
  <c r="Z98" i="8"/>
  <c r="Y98" i="8"/>
  <c r="AO98" i="8"/>
  <c r="AM98" i="8"/>
  <c r="AN98" i="8"/>
  <c r="T97" i="8"/>
  <c r="U97" i="8"/>
  <c r="S97" i="8"/>
  <c r="V97" i="8"/>
  <c r="X97" i="8"/>
  <c r="W97" i="8"/>
  <c r="Z97" i="8"/>
  <c r="Y97" i="8"/>
  <c r="AO97" i="8"/>
  <c r="AM97" i="8"/>
  <c r="AN97" i="8"/>
  <c r="T96" i="8"/>
  <c r="U96" i="8"/>
  <c r="S96" i="8"/>
  <c r="V96" i="8"/>
  <c r="X96" i="8"/>
  <c r="W96" i="8"/>
  <c r="Z96" i="8"/>
  <c r="Y96" i="8"/>
  <c r="AO96" i="8"/>
  <c r="AM96" i="8"/>
  <c r="AN96" i="8"/>
  <c r="T95" i="8"/>
  <c r="U95" i="8"/>
  <c r="S95" i="8"/>
  <c r="V95" i="8"/>
  <c r="X95" i="8"/>
  <c r="W95" i="8"/>
  <c r="Z95" i="8"/>
  <c r="Y95" i="8"/>
  <c r="AO95" i="8"/>
  <c r="AM95" i="8"/>
  <c r="AN95" i="8"/>
  <c r="T94" i="8"/>
  <c r="U94" i="8"/>
  <c r="S94" i="8"/>
  <c r="V94" i="8"/>
  <c r="X94" i="8"/>
  <c r="W94" i="8"/>
  <c r="Z94" i="8"/>
  <c r="Y94" i="8"/>
  <c r="AO94" i="8"/>
  <c r="AM94" i="8"/>
  <c r="AN94" i="8"/>
  <c r="T93" i="8"/>
  <c r="U93" i="8"/>
  <c r="S93" i="8"/>
  <c r="V93" i="8"/>
  <c r="X93" i="8"/>
  <c r="W93" i="8"/>
  <c r="Z93" i="8"/>
  <c r="Y93" i="8"/>
  <c r="AO93" i="8"/>
  <c r="AM93" i="8"/>
  <c r="AN93" i="8"/>
  <c r="T92" i="8"/>
  <c r="U92" i="8"/>
  <c r="S92" i="8"/>
  <c r="V92" i="8"/>
  <c r="X92" i="8"/>
  <c r="W92" i="8"/>
  <c r="Z92" i="8"/>
  <c r="Y92" i="8"/>
  <c r="AO92" i="8"/>
  <c r="AM92" i="8"/>
  <c r="AN92" i="8"/>
  <c r="T91" i="8"/>
  <c r="U91" i="8"/>
  <c r="S91" i="8"/>
  <c r="V91" i="8"/>
  <c r="X91" i="8"/>
  <c r="W91" i="8"/>
  <c r="Z91" i="8"/>
  <c r="Y91" i="8"/>
  <c r="AO91" i="8"/>
  <c r="AM91" i="8"/>
  <c r="AN91" i="8"/>
  <c r="T90" i="8"/>
  <c r="U90" i="8"/>
  <c r="S90" i="8"/>
  <c r="V90" i="8"/>
  <c r="X90" i="8"/>
  <c r="W90" i="8"/>
  <c r="Z90" i="8"/>
  <c r="Y90" i="8"/>
  <c r="AO90" i="8"/>
  <c r="AM90" i="8"/>
  <c r="AN90" i="8"/>
  <c r="T119" i="8"/>
  <c r="U119" i="8"/>
  <c r="S119" i="8"/>
  <c r="V119" i="8"/>
  <c r="X119" i="8"/>
  <c r="W119" i="8"/>
  <c r="Z119" i="8"/>
  <c r="Y119" i="8"/>
  <c r="AO119" i="8"/>
  <c r="AM119" i="8"/>
  <c r="AN119" i="8"/>
  <c r="T118" i="8"/>
  <c r="U118" i="8"/>
  <c r="S118" i="8"/>
  <c r="V118" i="8"/>
  <c r="X118" i="8"/>
  <c r="W118" i="8"/>
  <c r="Z118" i="8"/>
  <c r="Y118" i="8"/>
  <c r="AO118" i="8"/>
  <c r="AM118" i="8"/>
  <c r="AN118" i="8"/>
  <c r="T116" i="8"/>
  <c r="U116" i="8"/>
  <c r="S116" i="8"/>
  <c r="V116" i="8"/>
  <c r="X116" i="8"/>
  <c r="W116" i="8"/>
  <c r="Z116" i="8"/>
  <c r="Y116" i="8"/>
  <c r="AO116" i="8"/>
  <c r="AM116" i="8"/>
  <c r="AN116" i="8"/>
  <c r="T117" i="8"/>
  <c r="U117" i="8"/>
  <c r="S117" i="8"/>
  <c r="V117" i="8"/>
  <c r="X117" i="8"/>
  <c r="W117" i="8"/>
  <c r="Z117" i="8"/>
  <c r="Y117" i="8"/>
  <c r="AO117" i="8"/>
  <c r="AM117" i="8"/>
  <c r="AN117" i="8"/>
  <c r="T115" i="8"/>
  <c r="U115" i="8"/>
  <c r="S115" i="8"/>
  <c r="V115" i="8"/>
  <c r="X115" i="8"/>
  <c r="W115" i="8"/>
  <c r="Z115" i="8"/>
  <c r="Y115" i="8"/>
  <c r="AO115" i="8"/>
  <c r="AM115" i="8"/>
  <c r="AN115" i="8"/>
  <c r="T113" i="8"/>
  <c r="U113" i="8"/>
  <c r="S113" i="8"/>
  <c r="V113" i="8"/>
  <c r="X113" i="8"/>
  <c r="W113" i="8"/>
  <c r="Z113" i="8"/>
  <c r="Y113" i="8"/>
  <c r="AO113" i="8"/>
  <c r="AM113" i="8"/>
  <c r="AN113" i="8"/>
  <c r="T114" i="8"/>
  <c r="U114" i="8"/>
  <c r="S114" i="8"/>
  <c r="V114" i="8"/>
  <c r="X114" i="8"/>
  <c r="W114" i="8"/>
  <c r="Z114" i="8"/>
  <c r="Y114" i="8"/>
  <c r="AO114" i="8"/>
  <c r="AM114" i="8"/>
  <c r="AN114" i="8"/>
  <c r="T112" i="8"/>
  <c r="U112" i="8"/>
  <c r="S112" i="8"/>
  <c r="V112" i="8"/>
  <c r="X112" i="8"/>
  <c r="W112" i="8"/>
  <c r="Z112" i="8"/>
  <c r="Y112" i="8"/>
  <c r="AO112" i="8"/>
  <c r="AM112" i="8"/>
  <c r="AN112" i="8"/>
  <c r="T111" i="8"/>
  <c r="U111" i="8"/>
  <c r="S111" i="8"/>
  <c r="V111" i="8"/>
  <c r="X111" i="8"/>
  <c r="W111" i="8"/>
  <c r="Z111" i="8"/>
  <c r="Y111" i="8"/>
  <c r="AO111" i="8"/>
  <c r="AM111" i="8"/>
  <c r="AN111" i="8"/>
  <c r="T110" i="8"/>
  <c r="U110" i="8"/>
  <c r="S110" i="8"/>
  <c r="V110" i="8"/>
  <c r="X110" i="8"/>
  <c r="W110" i="8"/>
  <c r="Z110" i="8"/>
  <c r="Y110" i="8"/>
  <c r="AO110" i="8"/>
  <c r="AM110" i="8"/>
  <c r="AN110" i="8"/>
  <c r="T109" i="8"/>
  <c r="U109" i="8"/>
  <c r="S109" i="8"/>
  <c r="V109" i="8"/>
  <c r="X109" i="8"/>
  <c r="W109" i="8"/>
  <c r="Z109" i="8"/>
  <c r="Y109" i="8"/>
  <c r="AO109" i="8"/>
  <c r="AM109" i="8"/>
  <c r="AN109" i="8"/>
  <c r="T107" i="8"/>
  <c r="U107" i="8"/>
  <c r="S107" i="8"/>
  <c r="V107" i="8"/>
  <c r="X107" i="8"/>
  <c r="W107" i="8"/>
  <c r="Z107" i="8"/>
  <c r="Y107" i="8"/>
  <c r="AO107" i="8"/>
  <c r="AM107" i="8"/>
  <c r="AN107" i="8"/>
  <c r="T108" i="8"/>
  <c r="U108" i="8"/>
  <c r="S108" i="8"/>
  <c r="V108" i="8"/>
  <c r="X108" i="8"/>
  <c r="W108" i="8"/>
  <c r="Z108" i="8"/>
  <c r="Y108" i="8"/>
  <c r="AO108" i="8"/>
  <c r="AM108" i="8"/>
  <c r="AN108" i="8"/>
  <c r="T106" i="8"/>
  <c r="U106" i="8"/>
  <c r="S106" i="8"/>
  <c r="V106" i="8"/>
  <c r="X106" i="8"/>
  <c r="W106" i="8"/>
  <c r="Z106" i="8"/>
  <c r="Y106" i="8"/>
  <c r="AO106" i="8"/>
  <c r="AM106" i="8"/>
  <c r="AN106" i="8"/>
  <c r="T105" i="8"/>
  <c r="U105" i="8"/>
  <c r="S105" i="8"/>
  <c r="V105" i="8"/>
  <c r="X105" i="8"/>
  <c r="W105" i="8"/>
  <c r="Z105" i="8"/>
  <c r="Y105" i="8"/>
  <c r="AO105" i="8"/>
  <c r="AM105" i="8"/>
  <c r="AN105" i="8"/>
  <c r="T154" i="8"/>
  <c r="U154" i="8"/>
  <c r="S154" i="8"/>
  <c r="V154" i="8"/>
  <c r="X154" i="8"/>
  <c r="W154" i="8"/>
  <c r="Z154" i="8"/>
  <c r="Y154" i="8"/>
  <c r="AO154" i="8"/>
  <c r="AM154" i="8"/>
  <c r="AN154" i="8"/>
  <c r="T153" i="8"/>
  <c r="U153" i="8"/>
  <c r="S153" i="8"/>
  <c r="V153" i="8"/>
  <c r="X153" i="8"/>
  <c r="W153" i="8"/>
  <c r="Z153" i="8"/>
  <c r="Y153" i="8"/>
  <c r="AO153" i="8"/>
  <c r="AM153" i="8"/>
  <c r="AN153" i="8"/>
  <c r="T152" i="8"/>
  <c r="U152" i="8"/>
  <c r="S152" i="8"/>
  <c r="V152" i="8"/>
  <c r="X152" i="8"/>
  <c r="W152" i="8"/>
  <c r="Z152" i="8"/>
  <c r="Y152" i="8"/>
  <c r="AO152" i="8"/>
  <c r="AM152" i="8"/>
  <c r="AN152" i="8"/>
  <c r="T148" i="8"/>
  <c r="U148" i="8"/>
  <c r="S148" i="8"/>
  <c r="V148" i="8"/>
  <c r="X148" i="8"/>
  <c r="W148" i="8"/>
  <c r="Z148" i="8"/>
  <c r="Y148" i="8"/>
  <c r="AO148" i="8"/>
  <c r="AM148" i="8"/>
  <c r="AN148" i="8"/>
  <c r="T147" i="8"/>
  <c r="U147" i="8"/>
  <c r="S147" i="8"/>
  <c r="V147" i="8"/>
  <c r="X147" i="8"/>
  <c r="W147" i="8"/>
  <c r="Z147" i="8"/>
  <c r="Y147" i="8"/>
  <c r="AO147" i="8"/>
  <c r="AM147" i="8"/>
  <c r="AN147" i="8"/>
  <c r="T146" i="8"/>
  <c r="U146" i="8"/>
  <c r="S146" i="8"/>
  <c r="V146" i="8"/>
  <c r="X146" i="8"/>
  <c r="W146" i="8"/>
  <c r="Z146" i="8"/>
  <c r="Y146" i="8"/>
  <c r="AO146" i="8"/>
  <c r="AM146" i="8"/>
  <c r="AN146" i="8"/>
  <c r="T145" i="8"/>
  <c r="U145" i="8"/>
  <c r="S145" i="8"/>
  <c r="V145" i="8"/>
  <c r="X145" i="8"/>
  <c r="W145" i="8"/>
  <c r="Z145" i="8"/>
  <c r="Y145" i="8"/>
  <c r="AO145" i="8"/>
  <c r="AM145" i="8"/>
  <c r="AN145" i="8"/>
  <c r="T137" i="8"/>
  <c r="U137" i="8"/>
  <c r="S137" i="8"/>
  <c r="V137" i="8"/>
  <c r="X137" i="8"/>
  <c r="W137" i="8"/>
  <c r="Z137" i="8"/>
  <c r="Y137" i="8"/>
  <c r="AO137" i="8"/>
  <c r="AM137" i="8"/>
  <c r="AN137" i="8"/>
  <c r="T140" i="8"/>
  <c r="U140" i="8"/>
  <c r="S140" i="8"/>
  <c r="V140" i="8"/>
  <c r="X140" i="8"/>
  <c r="W140" i="8"/>
  <c r="Z140" i="8"/>
  <c r="Y140" i="8"/>
  <c r="AO140" i="8"/>
  <c r="AM140" i="8"/>
  <c r="AN140" i="8"/>
  <c r="T135" i="8"/>
  <c r="U135" i="8"/>
  <c r="S135" i="8"/>
  <c r="V135" i="8"/>
  <c r="X135" i="8"/>
  <c r="W135" i="8"/>
  <c r="Z135" i="8"/>
  <c r="Y135" i="8"/>
  <c r="AO135" i="8"/>
  <c r="AM135" i="8"/>
  <c r="AN135" i="8"/>
  <c r="T133" i="8"/>
  <c r="U133" i="8"/>
  <c r="S133" i="8"/>
  <c r="V133" i="8"/>
  <c r="X133" i="8"/>
  <c r="W133" i="8"/>
  <c r="Z133" i="8"/>
  <c r="Y133" i="8"/>
  <c r="AO133" i="8"/>
  <c r="AM133" i="8"/>
  <c r="AN133" i="8"/>
  <c r="T130" i="8"/>
  <c r="U130" i="8"/>
  <c r="S130" i="8"/>
  <c r="V130" i="8"/>
  <c r="X130" i="8"/>
  <c r="W130" i="8"/>
  <c r="Z130" i="8"/>
  <c r="Y130" i="8"/>
  <c r="AO130" i="8"/>
  <c r="AM130" i="8"/>
  <c r="AN130" i="8"/>
  <c r="T127" i="8"/>
  <c r="U127" i="8"/>
  <c r="S127" i="8"/>
  <c r="V127" i="8"/>
  <c r="X127" i="8"/>
  <c r="W127" i="8"/>
  <c r="Z127" i="8"/>
  <c r="Y127" i="8"/>
  <c r="AO127" i="8"/>
  <c r="AM127" i="8"/>
  <c r="AN127" i="8"/>
  <c r="T125" i="8"/>
  <c r="U125" i="8"/>
  <c r="S125" i="8"/>
  <c r="V125" i="8"/>
  <c r="X125" i="8"/>
  <c r="W125" i="8"/>
  <c r="Z125" i="8"/>
  <c r="Y125" i="8"/>
  <c r="AO125" i="8"/>
  <c r="AM125" i="8"/>
  <c r="AN125" i="8"/>
  <c r="T120" i="8"/>
  <c r="U120" i="8"/>
  <c r="S120" i="8"/>
  <c r="V120" i="8"/>
  <c r="X120" i="8"/>
  <c r="W120" i="8"/>
  <c r="Z120" i="8"/>
  <c r="Y120" i="8"/>
  <c r="AO120" i="8"/>
  <c r="AM120" i="8"/>
  <c r="AN120" i="8"/>
  <c r="T169" i="8"/>
  <c r="U169" i="8"/>
  <c r="S169" i="8"/>
  <c r="V169" i="8"/>
  <c r="X169" i="8"/>
  <c r="W169" i="8"/>
  <c r="Z169" i="8"/>
  <c r="Y169" i="8"/>
  <c r="AO169" i="8"/>
  <c r="AM169" i="8"/>
  <c r="AN169" i="8"/>
  <c r="T167" i="8"/>
  <c r="U167" i="8"/>
  <c r="S167" i="8"/>
  <c r="V167" i="8"/>
  <c r="X167" i="8"/>
  <c r="W167" i="8"/>
  <c r="Z167" i="8"/>
  <c r="Y167" i="8"/>
  <c r="AO167" i="8"/>
  <c r="AM167" i="8"/>
  <c r="AN167" i="8"/>
  <c r="T166" i="8"/>
  <c r="U166" i="8"/>
  <c r="S166" i="8"/>
  <c r="V166" i="8"/>
  <c r="X166" i="8"/>
  <c r="W166" i="8"/>
  <c r="Z166" i="8"/>
  <c r="Y166" i="8"/>
  <c r="AO166" i="8"/>
  <c r="AM166" i="8"/>
  <c r="AN166" i="8"/>
  <c r="T168" i="8"/>
  <c r="U168" i="8"/>
  <c r="S168" i="8"/>
  <c r="V168" i="8"/>
  <c r="X168" i="8"/>
  <c r="W168" i="8"/>
  <c r="Z168" i="8"/>
  <c r="Y168" i="8"/>
  <c r="AO168" i="8"/>
  <c r="AM168" i="8"/>
  <c r="AN168" i="8"/>
  <c r="T165" i="8"/>
  <c r="U165" i="8"/>
  <c r="S165" i="8"/>
  <c r="V165" i="8"/>
  <c r="X165" i="8"/>
  <c r="W165" i="8"/>
  <c r="Z165" i="8"/>
  <c r="Y165" i="8"/>
  <c r="AO165" i="8"/>
  <c r="AM165" i="8"/>
  <c r="AN165" i="8"/>
  <c r="T164" i="8"/>
  <c r="U164" i="8"/>
  <c r="S164" i="8"/>
  <c r="V164" i="8"/>
  <c r="X164" i="8"/>
  <c r="W164" i="8"/>
  <c r="Z164" i="8"/>
  <c r="Y164" i="8"/>
  <c r="AO164" i="8"/>
  <c r="AM164" i="8"/>
  <c r="AN164" i="8"/>
  <c r="T163" i="8"/>
  <c r="U163" i="8"/>
  <c r="S163" i="8"/>
  <c r="V163" i="8"/>
  <c r="X163" i="8"/>
  <c r="W163" i="8"/>
  <c r="Z163" i="8"/>
  <c r="Y163" i="8"/>
  <c r="AO163" i="8"/>
  <c r="AM163" i="8"/>
  <c r="AN163" i="8"/>
  <c r="T162" i="8"/>
  <c r="U162" i="8"/>
  <c r="S162" i="8"/>
  <c r="V162" i="8"/>
  <c r="X162" i="8"/>
  <c r="W162" i="8"/>
  <c r="Z162" i="8"/>
  <c r="Y162" i="8"/>
  <c r="AO162" i="8"/>
  <c r="AM162" i="8"/>
  <c r="AN162" i="8"/>
  <c r="T160" i="8"/>
  <c r="U160" i="8"/>
  <c r="S160" i="8"/>
  <c r="V160" i="8"/>
  <c r="X160" i="8"/>
  <c r="W160" i="8"/>
  <c r="Z160" i="8"/>
  <c r="Y160" i="8"/>
  <c r="AO160" i="8"/>
  <c r="AM160" i="8"/>
  <c r="AN160" i="8"/>
  <c r="T161" i="8"/>
  <c r="U161" i="8"/>
  <c r="S161" i="8"/>
  <c r="V161" i="8"/>
  <c r="X161" i="8"/>
  <c r="W161" i="8"/>
  <c r="Z161" i="8"/>
  <c r="Y161" i="8"/>
  <c r="AO161" i="8"/>
  <c r="AM161" i="8"/>
  <c r="AN161" i="8"/>
  <c r="T159" i="8"/>
  <c r="U159" i="8"/>
  <c r="S159" i="8"/>
  <c r="V159" i="8"/>
  <c r="X159" i="8"/>
  <c r="W159" i="8"/>
  <c r="Z159" i="8"/>
  <c r="Y159" i="8"/>
  <c r="AO159" i="8"/>
  <c r="AM159" i="8"/>
  <c r="AN159" i="8"/>
  <c r="T158" i="8"/>
  <c r="U158" i="8"/>
  <c r="S158" i="8"/>
  <c r="V158" i="8"/>
  <c r="X158" i="8"/>
  <c r="W158" i="8"/>
  <c r="Z158" i="8"/>
  <c r="Y158" i="8"/>
  <c r="AO158" i="8"/>
  <c r="AM158" i="8"/>
  <c r="AN158" i="8"/>
  <c r="T157" i="8"/>
  <c r="U157" i="8"/>
  <c r="S157" i="8"/>
  <c r="V157" i="8"/>
  <c r="X157" i="8"/>
  <c r="W157" i="8"/>
  <c r="Z157" i="8"/>
  <c r="Y157" i="8"/>
  <c r="AO157" i="8"/>
  <c r="AM157" i="8"/>
  <c r="AN157" i="8"/>
  <c r="T156" i="8"/>
  <c r="U156" i="8"/>
  <c r="S156" i="8"/>
  <c r="V156" i="8"/>
  <c r="X156" i="8"/>
  <c r="W156" i="8"/>
  <c r="Z156" i="8"/>
  <c r="Y156" i="8"/>
  <c r="AO156" i="8"/>
  <c r="AM156" i="8"/>
  <c r="AN156" i="8"/>
  <c r="T155" i="8"/>
  <c r="U155" i="8"/>
  <c r="S155" i="8"/>
  <c r="V155" i="8"/>
  <c r="X155" i="8"/>
  <c r="AA155" i="8"/>
  <c r="AB155" i="8"/>
  <c r="W155" i="8"/>
  <c r="Z155" i="8"/>
  <c r="AE155" i="8"/>
  <c r="AC155" i="8"/>
  <c r="AD155" i="8"/>
  <c r="AG155" i="8"/>
  <c r="AR155" i="8"/>
  <c r="Y155" i="8"/>
  <c r="AF155" i="8"/>
  <c r="AQ155" i="8"/>
  <c r="AP155" i="8"/>
  <c r="AO155" i="8"/>
  <c r="AM155" i="8"/>
  <c r="AN155" i="8"/>
  <c r="T181" i="8"/>
  <c r="U181" i="8"/>
  <c r="S181" i="8"/>
  <c r="V181" i="8"/>
  <c r="X181" i="8"/>
  <c r="W181" i="8"/>
  <c r="Z181" i="8"/>
  <c r="Y181" i="8"/>
  <c r="AO181" i="8"/>
  <c r="AM181" i="8"/>
  <c r="AN181" i="8"/>
  <c r="T180" i="8"/>
  <c r="U180" i="8"/>
  <c r="S180" i="8"/>
  <c r="V180" i="8"/>
  <c r="X180" i="8"/>
  <c r="W180" i="8"/>
  <c r="Z180" i="8"/>
  <c r="Y180" i="8"/>
  <c r="AO180" i="8"/>
  <c r="AM180" i="8"/>
  <c r="AN180" i="8"/>
  <c r="T179" i="8"/>
  <c r="U179" i="8"/>
  <c r="S179" i="8"/>
  <c r="V179" i="8"/>
  <c r="X179" i="8"/>
  <c r="W179" i="8"/>
  <c r="Z179" i="8"/>
  <c r="Y179" i="8"/>
  <c r="AO179" i="8"/>
  <c r="AM179" i="8"/>
  <c r="AN179" i="8"/>
  <c r="T178" i="8"/>
  <c r="U178" i="8"/>
  <c r="S178" i="8"/>
  <c r="V178" i="8"/>
  <c r="X178" i="8"/>
  <c r="W178" i="8"/>
  <c r="Z178" i="8"/>
  <c r="Y178" i="8"/>
  <c r="AO178" i="8"/>
  <c r="AM178" i="8"/>
  <c r="AN178" i="8"/>
  <c r="T177" i="8"/>
  <c r="U177" i="8"/>
  <c r="S177" i="8"/>
  <c r="V177" i="8"/>
  <c r="X177" i="8"/>
  <c r="W177" i="8"/>
  <c r="Z177" i="8"/>
  <c r="Y177" i="8"/>
  <c r="AO177" i="8"/>
  <c r="AM177" i="8"/>
  <c r="AN177" i="8"/>
  <c r="T176" i="8"/>
  <c r="U176" i="8"/>
  <c r="S176" i="8"/>
  <c r="V176" i="8"/>
  <c r="X176" i="8"/>
  <c r="W176" i="8"/>
  <c r="Z176" i="8"/>
  <c r="Y176" i="8"/>
  <c r="AO176" i="8"/>
  <c r="AM176" i="8"/>
  <c r="AN176" i="8"/>
  <c r="T175" i="8"/>
  <c r="U175" i="8"/>
  <c r="S175" i="8"/>
  <c r="V175" i="8"/>
  <c r="X175" i="8"/>
  <c r="W175" i="8"/>
  <c r="Z175" i="8"/>
  <c r="Y175" i="8"/>
  <c r="AO175" i="8"/>
  <c r="AM175" i="8"/>
  <c r="AN175" i="8"/>
  <c r="T174" i="8"/>
  <c r="U174" i="8"/>
  <c r="S174" i="8"/>
  <c r="V174" i="8"/>
  <c r="X174" i="8"/>
  <c r="W174" i="8"/>
  <c r="Z174" i="8"/>
  <c r="Y174" i="8"/>
  <c r="AO174" i="8"/>
  <c r="AM174" i="8"/>
  <c r="AN174" i="8"/>
  <c r="T173" i="8"/>
  <c r="U173" i="8"/>
  <c r="S173" i="8"/>
  <c r="V173" i="8"/>
  <c r="X173" i="8"/>
  <c r="W173" i="8"/>
  <c r="Z173" i="8"/>
  <c r="Y173" i="8"/>
  <c r="AO173" i="8"/>
  <c r="AM173" i="8"/>
  <c r="AN173" i="8"/>
  <c r="T186" i="8"/>
  <c r="U186" i="8"/>
  <c r="S186" i="8"/>
  <c r="V186" i="8"/>
  <c r="X186" i="8"/>
  <c r="W186" i="8"/>
  <c r="Z186" i="8"/>
  <c r="Y186" i="8"/>
  <c r="AO186" i="8"/>
  <c r="AM186" i="8"/>
  <c r="AN186" i="8"/>
  <c r="T185" i="8"/>
  <c r="U185" i="8"/>
  <c r="S185" i="8"/>
  <c r="V185" i="8"/>
  <c r="X185" i="8"/>
  <c r="W185" i="8"/>
  <c r="Z185" i="8"/>
  <c r="Y185" i="8"/>
  <c r="AO185" i="8"/>
  <c r="AM185" i="8"/>
  <c r="AN185" i="8"/>
  <c r="T184" i="8"/>
  <c r="U184" i="8"/>
  <c r="S184" i="8"/>
  <c r="V184" i="8"/>
  <c r="X184" i="8"/>
  <c r="W184" i="8"/>
  <c r="Z184" i="8"/>
  <c r="Y184" i="8"/>
  <c r="AO184" i="8"/>
  <c r="AM184" i="8"/>
  <c r="AN184" i="8"/>
  <c r="T172" i="8"/>
  <c r="U172" i="8"/>
  <c r="S172" i="8"/>
  <c r="V172" i="8"/>
  <c r="X172" i="8"/>
  <c r="W172" i="8"/>
  <c r="Z172" i="8"/>
  <c r="Y172" i="8"/>
  <c r="AO172" i="8"/>
  <c r="AM172" i="8"/>
  <c r="AN172" i="8"/>
  <c r="T171" i="8"/>
  <c r="U171" i="8"/>
  <c r="S171" i="8"/>
  <c r="V171" i="8"/>
  <c r="X171" i="8"/>
  <c r="W171" i="8"/>
  <c r="Z171" i="8"/>
  <c r="Y171" i="8"/>
  <c r="AO171" i="8"/>
  <c r="AM171" i="8"/>
  <c r="AN171" i="8"/>
  <c r="T170" i="8"/>
  <c r="U170" i="8"/>
  <c r="S170" i="8"/>
  <c r="V170" i="8"/>
  <c r="X170" i="8"/>
  <c r="W170" i="8"/>
  <c r="Z170" i="8"/>
  <c r="Y170" i="8"/>
  <c r="AO170" i="8"/>
  <c r="AM170" i="8"/>
  <c r="AN170" i="8"/>
  <c r="T201" i="8"/>
  <c r="U201" i="8"/>
  <c r="S201" i="8"/>
  <c r="V201" i="8"/>
  <c r="X201" i="8"/>
  <c r="W201" i="8"/>
  <c r="Z201" i="8"/>
  <c r="Y201" i="8"/>
  <c r="AO201" i="8"/>
  <c r="AM201" i="8"/>
  <c r="AN201" i="8"/>
  <c r="T199" i="8"/>
  <c r="U199" i="8"/>
  <c r="S199" i="8"/>
  <c r="V199" i="8"/>
  <c r="X199" i="8"/>
  <c r="W199" i="8"/>
  <c r="Z199" i="8"/>
  <c r="Y199" i="8"/>
  <c r="AO199" i="8"/>
  <c r="AM199" i="8"/>
  <c r="AN199" i="8"/>
  <c r="T198" i="8"/>
  <c r="U198" i="8"/>
  <c r="S198" i="8"/>
  <c r="V198" i="8"/>
  <c r="X198" i="8"/>
  <c r="W198" i="8"/>
  <c r="Z198" i="8"/>
  <c r="Y198" i="8"/>
  <c r="AO198" i="8"/>
  <c r="AM198" i="8"/>
  <c r="AN198" i="8"/>
  <c r="T197" i="8"/>
  <c r="U197" i="8"/>
  <c r="S197" i="8"/>
  <c r="V197" i="8"/>
  <c r="X197" i="8"/>
  <c r="W197" i="8"/>
  <c r="Z197" i="8"/>
  <c r="Y197" i="8"/>
  <c r="AO197" i="8"/>
  <c r="AM197" i="8"/>
  <c r="AN197" i="8"/>
  <c r="T195" i="8"/>
  <c r="U195" i="8"/>
  <c r="S195" i="8"/>
  <c r="V195" i="8"/>
  <c r="X195" i="8"/>
  <c r="W195" i="8"/>
  <c r="Z195" i="8"/>
  <c r="Y195" i="8"/>
  <c r="AO195" i="8"/>
  <c r="AM195" i="8"/>
  <c r="AN195" i="8"/>
  <c r="T194" i="8"/>
  <c r="U194" i="8"/>
  <c r="S194" i="8"/>
  <c r="V194" i="8"/>
  <c r="X194" i="8"/>
  <c r="W194" i="8"/>
  <c r="Z194" i="8"/>
  <c r="Y194" i="8"/>
  <c r="AO194" i="8"/>
  <c r="AM194" i="8"/>
  <c r="AN194" i="8"/>
  <c r="T193" i="8"/>
  <c r="U193" i="8"/>
  <c r="S193" i="8"/>
  <c r="V193" i="8"/>
  <c r="X193" i="8"/>
  <c r="W193" i="8"/>
  <c r="Z193" i="8"/>
  <c r="Y193" i="8"/>
  <c r="AO193" i="8"/>
  <c r="AM193" i="8"/>
  <c r="AN193" i="8"/>
  <c r="T192" i="8"/>
  <c r="U192" i="8"/>
  <c r="S192" i="8"/>
  <c r="V192" i="8"/>
  <c r="X192" i="8"/>
  <c r="W192" i="8"/>
  <c r="Z192" i="8"/>
  <c r="Y192" i="8"/>
  <c r="AO192" i="8"/>
  <c r="AM192" i="8"/>
  <c r="AN192" i="8"/>
  <c r="T188" i="8"/>
  <c r="U188" i="8"/>
  <c r="S188" i="8"/>
  <c r="V188" i="8"/>
  <c r="X188" i="8"/>
  <c r="W188" i="8"/>
  <c r="Z188" i="8"/>
  <c r="Y188" i="8"/>
  <c r="AO188" i="8"/>
  <c r="AM188" i="8"/>
  <c r="AN188" i="8"/>
  <c r="T182" i="8"/>
  <c r="U182" i="8"/>
  <c r="S182" i="8"/>
  <c r="V182" i="8"/>
  <c r="X182" i="8"/>
  <c r="W182" i="8"/>
  <c r="Z182" i="8"/>
  <c r="Y182" i="8"/>
  <c r="AO182" i="8"/>
  <c r="AM182" i="8"/>
  <c r="AN182" i="8"/>
  <c r="T187" i="8"/>
  <c r="U187" i="8"/>
  <c r="S187" i="8"/>
  <c r="V187" i="8"/>
  <c r="X187" i="8"/>
  <c r="W187" i="8"/>
  <c r="Z187" i="8"/>
  <c r="Y187" i="8"/>
  <c r="AO187" i="8"/>
  <c r="AM187" i="8"/>
  <c r="AN187" i="8"/>
  <c r="T183" i="8"/>
  <c r="U183" i="8"/>
  <c r="S183" i="8"/>
  <c r="V183" i="8"/>
  <c r="X183" i="8"/>
  <c r="W183" i="8"/>
  <c r="Z183" i="8"/>
  <c r="Y183" i="8"/>
  <c r="AO183" i="8"/>
  <c r="AM183" i="8"/>
  <c r="AN183" i="8"/>
  <c r="T213" i="8"/>
  <c r="U213" i="8"/>
  <c r="S213" i="8"/>
  <c r="V213" i="8"/>
  <c r="X213" i="8"/>
  <c r="W213" i="8"/>
  <c r="Z213" i="8"/>
  <c r="Y213" i="8"/>
  <c r="AO213" i="8"/>
  <c r="AM213" i="8"/>
  <c r="AN213" i="8"/>
  <c r="T208" i="8"/>
  <c r="U208" i="8"/>
  <c r="S208" i="8"/>
  <c r="V208" i="8"/>
  <c r="X208" i="8"/>
  <c r="W208" i="8"/>
  <c r="Z208" i="8"/>
  <c r="Y208" i="8"/>
  <c r="AO208" i="8"/>
  <c r="AM208" i="8"/>
  <c r="AN208" i="8"/>
  <c r="T209" i="8"/>
  <c r="U209" i="8"/>
  <c r="S209" i="8"/>
  <c r="V209" i="8"/>
  <c r="X209" i="8"/>
  <c r="W209" i="8"/>
  <c r="Z209" i="8"/>
  <c r="Y209" i="8"/>
  <c r="AO209" i="8"/>
  <c r="AM209" i="8"/>
  <c r="AN209" i="8"/>
  <c r="T207" i="8"/>
  <c r="U207" i="8"/>
  <c r="S207" i="8"/>
  <c r="V207" i="8"/>
  <c r="X207" i="8"/>
  <c r="W207" i="8"/>
  <c r="Z207" i="8"/>
  <c r="Y207" i="8"/>
  <c r="AO207" i="8"/>
  <c r="AM207" i="8"/>
  <c r="AN207" i="8"/>
  <c r="T206" i="8"/>
  <c r="U206" i="8"/>
  <c r="S206" i="8"/>
  <c r="V206" i="8"/>
  <c r="X206" i="8"/>
  <c r="W206" i="8"/>
  <c r="Z206" i="8"/>
  <c r="Y206" i="8"/>
  <c r="AO206" i="8"/>
  <c r="AM206" i="8"/>
  <c r="AN206" i="8"/>
  <c r="T215" i="8"/>
  <c r="U215" i="8"/>
  <c r="S215" i="8"/>
  <c r="V215" i="8"/>
  <c r="X215" i="8"/>
  <c r="W215" i="8"/>
  <c r="Z215" i="8"/>
  <c r="Y215" i="8"/>
  <c r="AO215" i="8"/>
  <c r="AM215" i="8"/>
  <c r="AN215" i="8"/>
  <c r="T214" i="8"/>
  <c r="U214" i="8"/>
  <c r="S214" i="8"/>
  <c r="V214" i="8"/>
  <c r="X214" i="8"/>
  <c r="W214" i="8"/>
  <c r="Z214" i="8"/>
  <c r="Y214" i="8"/>
  <c r="AO214" i="8"/>
  <c r="AM214" i="8"/>
  <c r="AN214" i="8"/>
  <c r="T219" i="8"/>
  <c r="U219" i="8"/>
  <c r="S219" i="8"/>
  <c r="V219" i="8"/>
  <c r="X219" i="8"/>
  <c r="W219" i="8"/>
  <c r="Z219" i="8"/>
  <c r="Y219" i="8"/>
  <c r="AO219" i="8"/>
  <c r="AM219" i="8"/>
  <c r="AN219" i="8"/>
  <c r="T218" i="8"/>
  <c r="U218" i="8"/>
  <c r="S218" i="8"/>
  <c r="V218" i="8"/>
  <c r="X218" i="8"/>
  <c r="W218" i="8"/>
  <c r="Z218" i="8"/>
  <c r="Y218" i="8"/>
  <c r="AO218" i="8"/>
  <c r="AM218" i="8"/>
  <c r="AN218" i="8"/>
  <c r="T217" i="8"/>
  <c r="U217" i="8"/>
  <c r="S217" i="8"/>
  <c r="V217" i="8"/>
  <c r="X217" i="8"/>
  <c r="W217" i="8"/>
  <c r="Z217" i="8"/>
  <c r="Y217" i="8"/>
  <c r="AO217" i="8"/>
  <c r="AM217" i="8"/>
  <c r="AN217" i="8"/>
  <c r="T216" i="8"/>
  <c r="U216" i="8"/>
  <c r="S216" i="8"/>
  <c r="V216" i="8"/>
  <c r="X216" i="8"/>
  <c r="W216" i="8"/>
  <c r="Z216" i="8"/>
  <c r="Y216" i="8"/>
  <c r="AO216" i="8"/>
  <c r="AM216" i="8"/>
  <c r="AN216" i="8"/>
  <c r="T223" i="8"/>
  <c r="U223" i="8"/>
  <c r="S223" i="8"/>
  <c r="V223" i="8"/>
  <c r="X223" i="8"/>
  <c r="W223" i="8"/>
  <c r="Z223" i="8"/>
  <c r="Y223" i="8"/>
  <c r="AO223" i="8"/>
  <c r="AM223" i="8"/>
  <c r="AN223" i="8"/>
  <c r="T222" i="8"/>
  <c r="U222" i="8"/>
  <c r="S222" i="8"/>
  <c r="V222" i="8"/>
  <c r="X222" i="8"/>
  <c r="W222" i="8"/>
  <c r="Z222" i="8"/>
  <c r="Y222" i="8"/>
  <c r="AO222" i="8"/>
  <c r="AM222" i="8"/>
  <c r="AN222" i="8"/>
  <c r="T221" i="8"/>
  <c r="U221" i="8"/>
  <c r="S221" i="8"/>
  <c r="V221" i="8"/>
  <c r="X221" i="8"/>
  <c r="W221" i="8"/>
  <c r="Z221" i="8"/>
  <c r="Y221" i="8"/>
  <c r="AO221" i="8"/>
  <c r="AM221" i="8"/>
  <c r="AN221" i="8"/>
  <c r="T220" i="8"/>
  <c r="U220" i="8"/>
  <c r="S220" i="8"/>
  <c r="V220" i="8"/>
  <c r="X220" i="8"/>
  <c r="W220" i="8"/>
  <c r="Z220" i="8"/>
  <c r="Y220" i="8"/>
  <c r="AO220" i="8"/>
  <c r="AM220" i="8"/>
  <c r="AN220" i="8"/>
  <c r="T225" i="8"/>
  <c r="U225" i="8"/>
  <c r="S225" i="8"/>
  <c r="V225" i="8"/>
  <c r="X225" i="8"/>
  <c r="W225" i="8"/>
  <c r="Z225" i="8"/>
  <c r="Y225" i="8"/>
  <c r="AO225" i="8"/>
  <c r="AM225" i="8"/>
  <c r="AN225" i="8"/>
  <c r="T224" i="8"/>
  <c r="U224" i="8"/>
  <c r="S224" i="8"/>
  <c r="V224" i="8"/>
  <c r="X224" i="8"/>
  <c r="W224" i="8"/>
  <c r="Z224" i="8"/>
  <c r="Y224" i="8"/>
  <c r="AO224" i="8"/>
  <c r="AM224" i="8"/>
  <c r="AN224" i="8"/>
  <c r="AN16" i="8"/>
</calcChain>
</file>

<file path=xl/sharedStrings.xml><?xml version="1.0" encoding="utf-8"?>
<sst xmlns="http://schemas.openxmlformats.org/spreadsheetml/2006/main" count="3763" uniqueCount="371">
  <si>
    <t>l</t>
    <phoneticPr fontId="2"/>
  </si>
  <si>
    <t>m</t>
    <phoneticPr fontId="2"/>
  </si>
  <si>
    <t>n</t>
    <phoneticPr fontId="2"/>
  </si>
  <si>
    <t>striation</t>
    <phoneticPr fontId="2"/>
  </si>
  <si>
    <t>rake</t>
    <phoneticPr fontId="2"/>
  </si>
  <si>
    <t>trend</t>
    <phoneticPr fontId="2"/>
  </si>
  <si>
    <t>plunge</t>
    <phoneticPr fontId="2"/>
  </si>
  <si>
    <t>dip dir</t>
  </si>
  <si>
    <t>dip</t>
  </si>
  <si>
    <t>Site</t>
  </si>
  <si>
    <t>core face app. dip</t>
  </si>
  <si>
    <t>±1, 90 or 270</t>
  </si>
  <si>
    <t>top-&gt;"1"</t>
  </si>
  <si>
    <t>bottom-&gt;"-1"</t>
  </si>
  <si>
    <t>Remarks</t>
    <phoneticPr fontId="2"/>
  </si>
  <si>
    <t>≤90</t>
  </si>
  <si>
    <t>P-mag pole</t>
  </si>
  <si>
    <t>top of struct</t>
  </si>
  <si>
    <t xml:space="preserve">bottom of struct </t>
  </si>
  <si>
    <t>2nd app. dip</t>
  </si>
  <si>
    <t>Dec</t>
  </si>
  <si>
    <t>Inc</t>
  </si>
  <si>
    <t>top</t>
  </si>
  <si>
    <t>bottom</t>
  </si>
  <si>
    <t>hole</t>
  </si>
  <si>
    <t>core</t>
  </si>
  <si>
    <t>Red means inverse polarity P-mag</t>
  </si>
  <si>
    <t>sect</t>
    <phoneticPr fontId="2"/>
  </si>
  <si>
    <t>striation on surface</t>
    <phoneticPr fontId="2"/>
  </si>
  <si>
    <t xml:space="preserve"> plane orientation (RHR)</t>
    <phoneticPr fontId="2"/>
  </si>
  <si>
    <t>corrected orientation (RHR)</t>
    <phoneticPr fontId="2"/>
  </si>
  <si>
    <t>az</t>
    <phoneticPr fontId="2"/>
  </si>
  <si>
    <t>rake</t>
    <phoneticPr fontId="2"/>
  </si>
  <si>
    <t>from</t>
    <phoneticPr fontId="2"/>
  </si>
  <si>
    <t>l</t>
    <phoneticPr fontId="2"/>
  </si>
  <si>
    <t>m</t>
    <phoneticPr fontId="2"/>
  </si>
  <si>
    <t>n</t>
    <phoneticPr fontId="2"/>
  </si>
  <si>
    <t>az</t>
    <phoneticPr fontId="2"/>
  </si>
  <si>
    <t>strike</t>
    <phoneticPr fontId="2"/>
  </si>
  <si>
    <t>csf rake</t>
    <phoneticPr fontId="2"/>
  </si>
  <si>
    <t>str rake</t>
    <phoneticPr fontId="2"/>
  </si>
  <si>
    <t>slip sense</t>
    <phoneticPr fontId="2"/>
  </si>
  <si>
    <t>striation</t>
    <phoneticPr fontId="2"/>
  </si>
  <si>
    <t>R</t>
  </si>
  <si>
    <t>dipβ2</t>
    <phoneticPr fontId="2"/>
  </si>
  <si>
    <t>dipβ1</t>
    <phoneticPr fontId="2"/>
  </si>
  <si>
    <t>C0002</t>
    <phoneticPr fontId="2"/>
  </si>
  <si>
    <t>H</t>
    <phoneticPr fontId="2"/>
  </si>
  <si>
    <t>1R</t>
    <phoneticPr fontId="2"/>
  </si>
  <si>
    <t>bedding</t>
    <phoneticPr fontId="2"/>
  </si>
  <si>
    <t>fault</t>
    <phoneticPr fontId="2"/>
  </si>
  <si>
    <t>joint</t>
    <phoneticPr fontId="2"/>
  </si>
  <si>
    <t>shear fracture</t>
    <phoneticPr fontId="2"/>
  </si>
  <si>
    <t>bedding</t>
    <phoneticPr fontId="2"/>
  </si>
  <si>
    <t>fault</t>
    <phoneticPr fontId="2"/>
  </si>
  <si>
    <t>fault(?)</t>
    <phoneticPr fontId="2"/>
  </si>
  <si>
    <t>coherent interval (for P-mag)</t>
    <phoneticPr fontId="2"/>
  </si>
  <si>
    <t>shiny and faintly striated</t>
    <phoneticPr fontId="2"/>
  </si>
  <si>
    <t>joint</t>
    <phoneticPr fontId="2"/>
  </si>
  <si>
    <t>@80cm, shiny surface, no offset across it</t>
    <phoneticPr fontId="2"/>
  </si>
  <si>
    <t>@74cm, shiny surface, no offset across it</t>
    <phoneticPr fontId="2"/>
  </si>
  <si>
    <t>reverse sense?</t>
    <phoneticPr fontId="2"/>
  </si>
  <si>
    <t>N</t>
  </si>
  <si>
    <t>bedding(?)</t>
    <phoneticPr fontId="2"/>
  </si>
  <si>
    <t>C0002</t>
    <phoneticPr fontId="2"/>
  </si>
  <si>
    <t>fracture zone</t>
    <phoneticPr fontId="2"/>
  </si>
  <si>
    <t>parallel to bedding, brecciated@49-51cm</t>
    <phoneticPr fontId="2"/>
  </si>
  <si>
    <t>sand layer</t>
    <phoneticPr fontId="2"/>
  </si>
  <si>
    <t>network of fracture w/ slickenside</t>
    <phoneticPr fontId="2"/>
  </si>
  <si>
    <r>
      <t>Tren</t>
    </r>
    <r>
      <rPr>
        <sz val="10"/>
        <rFont val="Verdana"/>
        <family val="2"/>
      </rPr>
      <t>d</t>
    </r>
    <phoneticPr fontId="2"/>
  </si>
  <si>
    <t>0-360°</t>
    <phoneticPr fontId="2"/>
  </si>
  <si>
    <t>structure ID</t>
    <phoneticPr fontId="2"/>
  </si>
  <si>
    <t>average depth</t>
    <phoneticPr fontId="2"/>
  </si>
  <si>
    <t>2R</t>
    <phoneticPr fontId="2"/>
  </si>
  <si>
    <t>fault</t>
    <phoneticPr fontId="2"/>
  </si>
  <si>
    <t>Bedding</t>
    <phoneticPr fontId="2"/>
  </si>
  <si>
    <t>F6, from CT-image analysis (by OF)</t>
    <phoneticPr fontId="2"/>
  </si>
  <si>
    <t>F3, apparent dip separation=3cm (by OF)</t>
    <phoneticPr fontId="2"/>
  </si>
  <si>
    <t>F4, from CT-image analysis (by OF)</t>
    <phoneticPr fontId="2"/>
  </si>
  <si>
    <t>F5, from CT-image analysis, anastomosed fault (by OF)</t>
    <phoneticPr fontId="2"/>
  </si>
  <si>
    <t>F1, from CT-image analysis (by YS)</t>
    <phoneticPr fontId="2"/>
  </si>
  <si>
    <t>F5, from CT-image analysis (by YS)</t>
    <phoneticPr fontId="2"/>
  </si>
  <si>
    <t>F7, from CT-image analysis (by YS)</t>
    <phoneticPr fontId="2"/>
  </si>
  <si>
    <t>F8, from CT-image analysis (by YS)</t>
    <phoneticPr fontId="2"/>
  </si>
  <si>
    <t>F9, from CT-image analysis (by YS)</t>
    <phoneticPr fontId="2"/>
  </si>
  <si>
    <t>B1, from CT-image analysis (by YS)</t>
    <phoneticPr fontId="2"/>
  </si>
  <si>
    <t>B2, from CT-image analysis (by YS)</t>
    <phoneticPr fontId="2"/>
  </si>
  <si>
    <t>B3, from CT-image analysis (by YS)</t>
    <phoneticPr fontId="2"/>
  </si>
  <si>
    <t>F4, from CT-image analysis (by YS)</t>
    <phoneticPr fontId="2"/>
  </si>
  <si>
    <t>J</t>
    <phoneticPr fontId="2"/>
  </si>
  <si>
    <t>&lt;0.05</t>
    <phoneticPr fontId="2"/>
  </si>
  <si>
    <t>deformation band</t>
    <phoneticPr fontId="2"/>
  </si>
  <si>
    <t>?</t>
    <phoneticPr fontId="2"/>
  </si>
  <si>
    <t>vein</t>
    <phoneticPr fontId="2"/>
  </si>
  <si>
    <t>&lt;0.1</t>
    <phoneticPr fontId="2"/>
  </si>
  <si>
    <t>&lt;0.01</t>
    <phoneticPr fontId="2"/>
  </si>
  <si>
    <t>vein structure</t>
    <phoneticPr fontId="2"/>
  </si>
  <si>
    <t>2R</t>
    <phoneticPr fontId="2"/>
  </si>
  <si>
    <t>&lt;0.001</t>
    <phoneticPr fontId="2"/>
  </si>
  <si>
    <t>3R</t>
    <phoneticPr fontId="2"/>
  </si>
  <si>
    <t>D.B.3</t>
    <phoneticPr fontId="2"/>
  </si>
  <si>
    <t>D.B.1</t>
    <phoneticPr fontId="2"/>
  </si>
  <si>
    <t>fine sand layer</t>
    <phoneticPr fontId="2"/>
  </si>
  <si>
    <t>shiney surface&amp;striation, striation towards almost 0 degree</t>
    <phoneticPr fontId="2"/>
  </si>
  <si>
    <t>4R</t>
    <phoneticPr fontId="2"/>
  </si>
  <si>
    <t>5R</t>
    <phoneticPr fontId="2"/>
  </si>
  <si>
    <t>sigmoidal shape</t>
    <phoneticPr fontId="2"/>
  </si>
  <si>
    <t>probably normal fault</t>
    <phoneticPr fontId="2"/>
  </si>
  <si>
    <t>unsmooth contact</t>
    <phoneticPr fontId="2"/>
  </si>
  <si>
    <t>7R</t>
    <phoneticPr fontId="2"/>
  </si>
  <si>
    <t>breccia</t>
    <phoneticPr fontId="2"/>
  </si>
  <si>
    <t>reverse sence of displacement</t>
    <phoneticPr fontId="2"/>
  </si>
  <si>
    <t>dark fracture with non plane trace</t>
    <phoneticPr fontId="2"/>
  </si>
  <si>
    <t>1.6cm offset in split surface, normal sence of displacement</t>
    <phoneticPr fontId="2"/>
  </si>
  <si>
    <t>1.8cm offset in split surface, normal sence of displacement</t>
    <phoneticPr fontId="2"/>
  </si>
  <si>
    <t>looks like deformation band</t>
    <phoneticPr fontId="2"/>
  </si>
  <si>
    <t>shear zone</t>
    <phoneticPr fontId="2"/>
  </si>
  <si>
    <t>1–3mm thick</t>
    <phoneticPr fontId="2"/>
  </si>
  <si>
    <t>2–10mm thick</t>
    <phoneticPr fontId="2"/>
  </si>
  <si>
    <t>separate into two subzones, seems parallel to bedding</t>
    <phoneticPr fontId="2"/>
  </si>
  <si>
    <t>shiny surface</t>
    <phoneticPr fontId="2"/>
  </si>
  <si>
    <t>apparent reverse sense of displacement</t>
    <phoneticPr fontId="2"/>
  </si>
  <si>
    <t>apparent normal offset of 1.2cm</t>
    <phoneticPr fontId="2"/>
  </si>
  <si>
    <t>apparent normal offset of 1.6cm</t>
    <phoneticPr fontId="2"/>
  </si>
  <si>
    <t>apparent normal offset, faint striation</t>
    <phoneticPr fontId="2"/>
  </si>
  <si>
    <t>normal displacement component,</t>
    <phoneticPr fontId="2"/>
  </si>
  <si>
    <t>reverse slip sense</t>
    <phoneticPr fontId="2"/>
  </si>
  <si>
    <t>seems to normal sense</t>
    <phoneticPr fontId="2"/>
  </si>
  <si>
    <t>normal displacement component, offset of 8mm</t>
    <phoneticPr fontId="2"/>
  </si>
  <si>
    <t>calcite-cemented breccia of mudstone, seems to not related to faulting</t>
    <phoneticPr fontId="2"/>
  </si>
  <si>
    <t>might be a layer-parallel fault, faintly striated</t>
    <phoneticPr fontId="2"/>
  </si>
  <si>
    <t>bedding-parallel laminae</t>
    <phoneticPr fontId="2"/>
  </si>
  <si>
    <t>K</t>
    <phoneticPr fontId="2"/>
  </si>
  <si>
    <t>1H</t>
    <phoneticPr fontId="2"/>
  </si>
  <si>
    <t>fissility</t>
    <phoneticPr fontId="2"/>
  </si>
  <si>
    <t>strong fissility is marked from 70-100cm</t>
    <phoneticPr fontId="2"/>
  </si>
  <si>
    <t>3T</t>
    <phoneticPr fontId="2"/>
  </si>
  <si>
    <t>CC</t>
    <phoneticPr fontId="2"/>
  </si>
  <si>
    <t>4T</t>
    <phoneticPr fontId="2"/>
  </si>
  <si>
    <t>5T</t>
    <phoneticPr fontId="2"/>
  </si>
  <si>
    <t>6T</t>
    <phoneticPr fontId="2"/>
  </si>
  <si>
    <t>8X</t>
    <phoneticPr fontId="2"/>
  </si>
  <si>
    <t>unclear</t>
    <phoneticPr fontId="2"/>
  </si>
  <si>
    <t>9X</t>
    <phoneticPr fontId="2"/>
  </si>
  <si>
    <t>bedding</t>
  </si>
  <si>
    <t>10X</t>
    <phoneticPr fontId="2"/>
  </si>
  <si>
    <t>11X</t>
    <phoneticPr fontId="2"/>
  </si>
  <si>
    <t>L</t>
    <phoneticPr fontId="2"/>
  </si>
  <si>
    <t>1X</t>
    <phoneticPr fontId="2"/>
  </si>
  <si>
    <t>CC</t>
  </si>
  <si>
    <t>2X</t>
    <phoneticPr fontId="2"/>
  </si>
  <si>
    <t>3X</t>
    <phoneticPr fontId="2"/>
  </si>
  <si>
    <t>4X</t>
    <phoneticPr fontId="2"/>
  </si>
  <si>
    <t>fracture</t>
    <phoneticPr fontId="2"/>
  </si>
  <si>
    <t>from X-CT image, open, seems to offset a burrow subparallel to the core axis.</t>
    <phoneticPr fontId="2"/>
  </si>
  <si>
    <t>from X-CT image</t>
    <phoneticPr fontId="2"/>
  </si>
  <si>
    <t>from X-CT image, normal fault</t>
    <phoneticPr fontId="2"/>
  </si>
  <si>
    <t xml:space="preserve"> plane-normal orientation</t>
    <phoneticPr fontId="2"/>
  </si>
  <si>
    <t>7X</t>
    <phoneticPr fontId="2"/>
  </si>
  <si>
    <t>C0002</t>
  </si>
  <si>
    <t>K</t>
  </si>
  <si>
    <t>5X</t>
    <phoneticPr fontId="2"/>
  </si>
  <si>
    <t>6X</t>
    <phoneticPr fontId="2"/>
  </si>
  <si>
    <t>local "steep" dip angle</t>
    <phoneticPr fontId="2"/>
  </si>
  <si>
    <t>slump zone</t>
    <phoneticPr fontId="2"/>
  </si>
  <si>
    <t>soupy or biscuting appearance</t>
    <phoneticPr fontId="2"/>
  </si>
  <si>
    <t>12X</t>
    <phoneticPr fontId="2"/>
  </si>
  <si>
    <t>13X</t>
    <phoneticPr fontId="2"/>
  </si>
  <si>
    <t>doubtful(drilling disturbance?)</t>
    <phoneticPr fontId="2"/>
  </si>
  <si>
    <t>14X</t>
    <phoneticPr fontId="2"/>
  </si>
  <si>
    <t>15X</t>
    <phoneticPr fontId="2"/>
  </si>
  <si>
    <t>16X</t>
    <phoneticPr fontId="2"/>
  </si>
  <si>
    <t>fault with normal offset, dip separation 9mm.</t>
    <phoneticPr fontId="2"/>
  </si>
  <si>
    <t>17X</t>
    <phoneticPr fontId="2"/>
  </si>
  <si>
    <t>18X</t>
    <phoneticPr fontId="2"/>
  </si>
  <si>
    <t>19X</t>
    <phoneticPr fontId="2"/>
  </si>
  <si>
    <t>20X</t>
  </si>
  <si>
    <t>21X</t>
    <phoneticPr fontId="2"/>
  </si>
  <si>
    <t>23X</t>
    <phoneticPr fontId="2"/>
  </si>
  <si>
    <t>24X</t>
    <phoneticPr fontId="2"/>
  </si>
  <si>
    <t>thickness (cm)</t>
    <phoneticPr fontId="2"/>
  </si>
  <si>
    <t>Depth[mbsf]</t>
    <phoneticPr fontId="2"/>
  </si>
  <si>
    <t>22X</t>
    <phoneticPr fontId="2"/>
  </si>
  <si>
    <t>R</t>
    <phoneticPr fontId="2"/>
  </si>
  <si>
    <t>N</t>
    <phoneticPr fontId="2"/>
  </si>
  <si>
    <t>C0022</t>
    <phoneticPr fontId="2"/>
  </si>
  <si>
    <t>B</t>
    <phoneticPr fontId="2"/>
  </si>
  <si>
    <t>CC</t>
    <phoneticPr fontId="2"/>
  </si>
  <si>
    <t>fault</t>
    <phoneticPr fontId="2"/>
  </si>
  <si>
    <t>?</t>
    <phoneticPr fontId="2"/>
  </si>
  <si>
    <t>impossible to measure on 2nd plane</t>
    <phoneticPr fontId="2"/>
  </si>
  <si>
    <t>bedding</t>
    <phoneticPr fontId="2"/>
  </si>
  <si>
    <t>~0.02</t>
    <phoneticPr fontId="2"/>
  </si>
  <si>
    <t>&lt;0.05</t>
    <phoneticPr fontId="2"/>
  </si>
  <si>
    <t>offset 16mm</t>
    <phoneticPr fontId="2"/>
  </si>
  <si>
    <t>normal offset=1.5cm</t>
    <phoneticPr fontId="2"/>
  </si>
  <si>
    <t>offset=5.6cm</t>
    <phoneticPr fontId="2"/>
  </si>
  <si>
    <t>from X-CT</t>
    <phoneticPr fontId="2"/>
  </si>
  <si>
    <t>normal offset ≈6cm, from X-CT</t>
    <phoneticPr fontId="2"/>
  </si>
  <si>
    <t>offset &gt;21cm, from X-CT</t>
    <phoneticPr fontId="2"/>
  </si>
  <si>
    <t>normal offset=0.8cm, from X-CT</t>
    <phoneticPr fontId="2"/>
  </si>
  <si>
    <t>bedding</t>
    <phoneticPr fontId="2"/>
  </si>
  <si>
    <t>bedding</t>
    <phoneticPr fontId="2"/>
  </si>
  <si>
    <t>deformation band</t>
  </si>
  <si>
    <t>deformation band</t>
    <phoneticPr fontId="2"/>
  </si>
  <si>
    <t>bedding</t>
    <phoneticPr fontId="2"/>
  </si>
  <si>
    <t>Reliable? Drilling induced?</t>
    <phoneticPr fontId="2"/>
  </si>
  <si>
    <t>Reliable?</t>
    <phoneticPr fontId="2"/>
  </si>
  <si>
    <t>CC</t>
    <phoneticPr fontId="2"/>
  </si>
  <si>
    <t>bedding</t>
    <phoneticPr fontId="2"/>
  </si>
  <si>
    <t>CC</t>
    <phoneticPr fontId="2"/>
  </si>
  <si>
    <t>fault</t>
    <phoneticPr fontId="2"/>
  </si>
  <si>
    <t>Possible fault but drilling induced fracture cannot be excluded</t>
    <phoneticPr fontId="2"/>
  </si>
  <si>
    <t>bedding</t>
    <phoneticPr fontId="2"/>
  </si>
  <si>
    <t>CC</t>
    <phoneticPr fontId="2"/>
  </si>
  <si>
    <t>&lt;0.05</t>
    <phoneticPr fontId="2"/>
  </si>
  <si>
    <t>deformation band</t>
    <phoneticPr fontId="2"/>
  </si>
  <si>
    <t>&lt;0.05</t>
    <phoneticPr fontId="2"/>
  </si>
  <si>
    <t>0.2-0.5</t>
    <phoneticPr fontId="2"/>
  </si>
  <si>
    <t>bedding</t>
    <phoneticPr fontId="2"/>
  </si>
  <si>
    <t>~0.1</t>
    <phoneticPr fontId="2"/>
  </si>
  <si>
    <t>from CT-image</t>
  </si>
  <si>
    <t>from CT-image</t>
    <phoneticPr fontId="2"/>
  </si>
  <si>
    <t>pumice concentrated, mixed with sands and muds</t>
    <phoneticPr fontId="2"/>
  </si>
  <si>
    <t>bedding</t>
    <phoneticPr fontId="2"/>
  </si>
  <si>
    <t>deformation band</t>
    <phoneticPr fontId="2"/>
  </si>
  <si>
    <t>0.1-0.2</t>
    <phoneticPr fontId="2"/>
  </si>
  <si>
    <t>&lt;0.05</t>
    <phoneticPr fontId="2"/>
  </si>
  <si>
    <t>&lt;0.05</t>
    <phoneticPr fontId="2"/>
  </si>
  <si>
    <t>fault</t>
    <phoneticPr fontId="2"/>
  </si>
  <si>
    <t>&lt;0.1</t>
    <phoneticPr fontId="2"/>
  </si>
  <si>
    <t>&lt;0.05</t>
    <phoneticPr fontId="2"/>
  </si>
  <si>
    <t>Joint</t>
    <phoneticPr fontId="2"/>
  </si>
  <si>
    <t>&lt;0.05</t>
    <phoneticPr fontId="2"/>
  </si>
  <si>
    <t>&lt;0.05</t>
    <phoneticPr fontId="2"/>
  </si>
  <si>
    <t>0.3-0.6</t>
    <phoneticPr fontId="2"/>
  </si>
  <si>
    <t>&lt;0.1</t>
    <phoneticPr fontId="2"/>
  </si>
  <si>
    <t>deformation band</t>
    <phoneticPr fontId="2"/>
  </si>
  <si>
    <t>bedding</t>
    <phoneticPr fontId="2"/>
  </si>
  <si>
    <t>CC</t>
    <phoneticPr fontId="2"/>
  </si>
  <si>
    <t>CC</t>
    <phoneticPr fontId="2"/>
  </si>
  <si>
    <t>Top depth of section[m CSF-A]</t>
    <phoneticPr fontId="2"/>
  </si>
  <si>
    <t>bedding(?)</t>
    <phoneticPr fontId="2"/>
  </si>
  <si>
    <t>slip surface (?)</t>
    <phoneticPr fontId="2"/>
  </si>
  <si>
    <t>gouge zone</t>
    <phoneticPr fontId="2"/>
  </si>
  <si>
    <t>foiated gouge zone</t>
    <phoneticPr fontId="2"/>
  </si>
  <si>
    <t>Tentative</t>
    <phoneticPr fontId="2"/>
  </si>
  <si>
    <t>CC</t>
    <phoneticPr fontId="2"/>
  </si>
  <si>
    <t>riedel shear</t>
    <phoneticPr fontId="2"/>
  </si>
  <si>
    <t>planar fabric</t>
    <phoneticPr fontId="2"/>
  </si>
  <si>
    <t>from CT image</t>
  </si>
  <si>
    <t>scaly fabric</t>
  </si>
  <si>
    <t>strike</t>
  </si>
  <si>
    <t>C0022</t>
  </si>
  <si>
    <t>C0021</t>
  </si>
  <si>
    <t>2H</t>
  </si>
  <si>
    <t>3H</t>
  </si>
  <si>
    <t>4H</t>
  </si>
  <si>
    <t>5H</t>
  </si>
  <si>
    <t>6H</t>
  </si>
  <si>
    <t>7H</t>
  </si>
  <si>
    <t>8H</t>
  </si>
  <si>
    <t>9T</t>
  </si>
  <si>
    <t>10T</t>
  </si>
  <si>
    <t>11T</t>
  </si>
  <si>
    <t>13X</t>
  </si>
  <si>
    <t>14X</t>
  </si>
  <si>
    <t>15X</t>
  </si>
  <si>
    <t>16X</t>
  </si>
  <si>
    <t>17X</t>
  </si>
  <si>
    <t>18X</t>
  </si>
  <si>
    <t>19X</t>
  </si>
  <si>
    <t>21X</t>
  </si>
  <si>
    <t>22X</t>
  </si>
  <si>
    <t>23X</t>
  </si>
  <si>
    <t>24X</t>
  </si>
  <si>
    <t>25X</t>
  </si>
  <si>
    <t>26X</t>
  </si>
  <si>
    <t>27X</t>
  </si>
  <si>
    <t>28X</t>
  </si>
  <si>
    <t>29X</t>
  </si>
  <si>
    <t>30X</t>
  </si>
  <si>
    <t>31X</t>
  </si>
  <si>
    <t>33X</t>
  </si>
  <si>
    <t>34X</t>
  </si>
  <si>
    <t>35X</t>
  </si>
  <si>
    <t>36X</t>
  </si>
  <si>
    <t>37X</t>
  </si>
  <si>
    <t>38X</t>
  </si>
  <si>
    <t>39X</t>
  </si>
  <si>
    <t>40X</t>
  </si>
  <si>
    <t>41X</t>
  </si>
  <si>
    <t>bedding (?)</t>
  </si>
  <si>
    <t>lot of fissility</t>
  </si>
  <si>
    <t>offset (see CT image)</t>
  </si>
  <si>
    <t>?</t>
  </si>
  <si>
    <t>Black (organic material) seam layer</t>
  </si>
  <si>
    <t>F2 (F6 by OF), from CT-image analysis (by YS)</t>
  </si>
  <si>
    <t>F3 (F4 by OF), from CT-image analysis (by YS)</t>
  </si>
  <si>
    <t>F6 (F5 by OF), from CT-image analysis (by YS)</t>
  </si>
  <si>
    <t>B</t>
    <phoneticPr fontId="2"/>
  </si>
  <si>
    <t>bedding</t>
    <phoneticPr fontId="2"/>
  </si>
  <si>
    <t>fault</t>
    <phoneticPr fontId="2"/>
  </si>
  <si>
    <t>13T</t>
    <phoneticPr fontId="2"/>
  </si>
  <si>
    <t>from CT image, normal slip component, offset=3.7cm</t>
    <phoneticPr fontId="2"/>
  </si>
  <si>
    <t>14T</t>
    <phoneticPr fontId="2"/>
  </si>
  <si>
    <t>B</t>
    <phoneticPr fontId="2"/>
  </si>
  <si>
    <t>bedding</t>
    <phoneticPr fontId="2"/>
  </si>
  <si>
    <t>?</t>
    <phoneticPr fontId="2"/>
  </si>
  <si>
    <t>shear zone</t>
    <phoneticPr fontId="2"/>
  </si>
  <si>
    <t>&lt;0.1</t>
    <phoneticPr fontId="2"/>
  </si>
  <si>
    <t>from CT image</t>
    <phoneticPr fontId="2"/>
  </si>
  <si>
    <t>bedding?</t>
    <phoneticPr fontId="2"/>
  </si>
  <si>
    <t>Shear zone</t>
    <phoneticPr fontId="2"/>
  </si>
  <si>
    <t>fault</t>
    <phoneticPr fontId="2"/>
  </si>
  <si>
    <t>B</t>
    <phoneticPr fontId="2"/>
  </si>
  <si>
    <t>13T</t>
    <phoneticPr fontId="2"/>
  </si>
  <si>
    <t>fault</t>
    <phoneticPr fontId="2"/>
  </si>
  <si>
    <t>bedding</t>
    <phoneticPr fontId="2"/>
  </si>
  <si>
    <t>C0021</t>
    <phoneticPr fontId="2"/>
  </si>
  <si>
    <t>B</t>
    <phoneticPr fontId="2"/>
  </si>
  <si>
    <t>2H</t>
    <phoneticPr fontId="2"/>
  </si>
  <si>
    <t>bedding</t>
    <phoneticPr fontId="2"/>
  </si>
  <si>
    <t>C0021</t>
    <phoneticPr fontId="2"/>
  </si>
  <si>
    <t>2H</t>
    <phoneticPr fontId="2"/>
  </si>
  <si>
    <t>not measurable</t>
    <phoneticPr fontId="2"/>
  </si>
  <si>
    <t>3H</t>
    <phoneticPr fontId="2"/>
  </si>
  <si>
    <t>from CT image, Fault clearly post-date MTD.</t>
    <phoneticPr fontId="2"/>
  </si>
  <si>
    <t>4H</t>
    <phoneticPr fontId="2"/>
  </si>
  <si>
    <t>wavy surface, possibly related to flow structure</t>
    <phoneticPr fontId="2"/>
  </si>
  <si>
    <t>0.3-0.5</t>
    <phoneticPr fontId="2"/>
  </si>
  <si>
    <t>0.2-0.3</t>
    <phoneticPr fontId="2"/>
  </si>
  <si>
    <t>0.2-0.5</t>
    <phoneticPr fontId="2"/>
  </si>
  <si>
    <t>5H</t>
    <phoneticPr fontId="2"/>
  </si>
  <si>
    <t>with striated surface</t>
    <phoneticPr fontId="2"/>
  </si>
  <si>
    <t>shear zone?</t>
    <phoneticPr fontId="2"/>
  </si>
  <si>
    <t>B</t>
    <phoneticPr fontId="2"/>
  </si>
  <si>
    <t>6H</t>
    <phoneticPr fontId="2"/>
  </si>
  <si>
    <t>bedding</t>
    <phoneticPr fontId="2"/>
  </si>
  <si>
    <t>?</t>
    <phoneticPr fontId="2"/>
  </si>
  <si>
    <t>shear zone</t>
    <phoneticPr fontId="2"/>
  </si>
  <si>
    <t>&lt;0.1</t>
    <phoneticPr fontId="2"/>
  </si>
  <si>
    <t>from CT image</t>
    <phoneticPr fontId="2"/>
  </si>
  <si>
    <t>bedding?</t>
    <phoneticPr fontId="2"/>
  </si>
  <si>
    <t>7H</t>
    <phoneticPr fontId="2"/>
  </si>
  <si>
    <t>Shear zone</t>
    <phoneticPr fontId="2"/>
  </si>
  <si>
    <t>fault</t>
    <phoneticPr fontId="2"/>
  </si>
  <si>
    <t>measured on core, possible reverse fault</t>
    <phoneticPr fontId="2"/>
  </si>
  <si>
    <t>7H</t>
    <phoneticPr fontId="2"/>
  </si>
  <si>
    <t>from CT image</t>
    <phoneticPr fontId="2"/>
  </si>
  <si>
    <t>measured on core</t>
    <phoneticPr fontId="2"/>
  </si>
  <si>
    <t>bedding?</t>
    <phoneticPr fontId="2"/>
  </si>
  <si>
    <t>8H</t>
    <phoneticPr fontId="2"/>
  </si>
  <si>
    <t>fissility</t>
    <phoneticPr fontId="2"/>
  </si>
  <si>
    <t>weakly developed</t>
    <phoneticPr fontId="2"/>
  </si>
  <si>
    <t>9H</t>
    <phoneticPr fontId="2"/>
  </si>
  <si>
    <t>Shear zone</t>
    <phoneticPr fontId="2"/>
  </si>
  <si>
    <t>0.2-0.3</t>
    <phoneticPr fontId="2"/>
  </si>
  <si>
    <t>from CT image, no clear striation on the surface</t>
    <phoneticPr fontId="2"/>
  </si>
  <si>
    <t>shear zone?</t>
    <phoneticPr fontId="2"/>
  </si>
  <si>
    <t>shear zone</t>
    <phoneticPr fontId="2"/>
  </si>
  <si>
    <t>?</t>
    <phoneticPr fontId="2"/>
  </si>
  <si>
    <t>faintly developed</t>
    <phoneticPr fontId="2"/>
  </si>
  <si>
    <t>10H</t>
    <phoneticPr fontId="2"/>
  </si>
  <si>
    <t>from CT image, normal fault component, offset 6mm</t>
    <phoneticPr fontId="2"/>
  </si>
  <si>
    <t>subhorizontal, faintly developed</t>
    <phoneticPr fontId="2"/>
  </si>
  <si>
    <t>en echelon-type, from CT image and VCD</t>
    <phoneticPr fontId="2"/>
  </si>
  <si>
    <t>11H</t>
    <phoneticPr fontId="2"/>
  </si>
  <si>
    <t>12H</t>
    <phoneticPr fontId="2"/>
  </si>
  <si>
    <t>from CT image, shear zone A</t>
    <phoneticPr fontId="2"/>
  </si>
  <si>
    <t>from CT image, shear zone B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</si>
</sst>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0.0_ "/>
    <numFmt numFmtId="178" formatCode="0.00_ "/>
    <numFmt numFmtId="179" formatCode="0.00_);[Red]\(0.00\)"/>
    <numFmt numFmtId="180" formatCode="0_ "/>
    <numFmt numFmtId="181" formatCode="0_);[Red]\(0\)"/>
  </numFmts>
  <fonts count="14" x14ac:knownFonts="1">
    <font>
      <sz val="10"/>
      <name val="Verdana"/>
    </font>
    <font>
      <sz val="10"/>
      <name val="Verdana"/>
      <family val="2"/>
    </font>
    <font>
      <sz val="6"/>
      <name val="ＭＳ Ｐゴシック"/>
      <family val="3"/>
      <charset val="128"/>
    </font>
    <font>
      <sz val="10"/>
      <color indexed="10"/>
      <name val="Verdana"/>
      <family val="2"/>
    </font>
    <font>
      <sz val="10"/>
      <color indexed="17"/>
      <name val="Verdana"/>
      <family val="2"/>
    </font>
    <font>
      <sz val="10"/>
      <color indexed="21"/>
      <name val="Verdana"/>
      <family val="2"/>
    </font>
    <font>
      <sz val="10"/>
      <name val="Verdana"/>
      <family val="2"/>
    </font>
    <font>
      <sz val="12"/>
      <color theme="1"/>
      <name val="ＭＳ Ｐゴシック"/>
      <family val="2"/>
      <charset val="128"/>
      <scheme val="minor"/>
    </font>
    <font>
      <sz val="10"/>
      <color rgb="FFFF000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2"/>
      <color rgb="FF00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228">
    <xf numFmtId="0" fontId="0" fillId="0" borderId="0"/>
    <xf numFmtId="0" fontId="7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Fill="1" applyBorder="1"/>
    <xf numFmtId="176" fontId="0" fillId="0" borderId="0" xfId="0" applyNumberFormat="1" applyBorder="1"/>
    <xf numFmtId="177" fontId="0" fillId="0" borderId="0" xfId="0" applyNumberFormat="1" applyBorder="1"/>
    <xf numFmtId="1" fontId="0" fillId="0" borderId="0" xfId="0" applyNumberFormat="1" applyFill="1" applyBorder="1"/>
    <xf numFmtId="1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" fontId="3" fillId="0" borderId="0" xfId="0" applyNumberFormat="1" applyFont="1" applyFill="1" applyBorder="1"/>
    <xf numFmtId="0" fontId="0" fillId="0" borderId="0" xfId="0" applyFill="1"/>
    <xf numFmtId="0" fontId="0" fillId="0" borderId="1" xfId="0" applyFill="1" applyBorder="1"/>
    <xf numFmtId="1" fontId="1" fillId="0" borderId="2" xfId="0" applyNumberFormat="1" applyFont="1" applyFill="1" applyBorder="1" applyAlignment="1">
      <alignment horizontal="center"/>
    </xf>
    <xf numFmtId="178" fontId="0" fillId="0" borderId="0" xfId="0" applyNumberFormat="1" applyFill="1" applyBorder="1"/>
    <xf numFmtId="0" fontId="0" fillId="0" borderId="2" xfId="0" applyFill="1" applyBorder="1" applyAlignment="1"/>
    <xf numFmtId="181" fontId="0" fillId="0" borderId="0" xfId="0" applyNumberFormat="1" applyFill="1" applyBorder="1"/>
    <xf numFmtId="181" fontId="0" fillId="0" borderId="0" xfId="0" applyNumberForma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81" fontId="1" fillId="0" borderId="0" xfId="0" applyNumberFormat="1" applyFont="1" applyFill="1" applyBorder="1" applyAlignment="1">
      <alignment horizontal="right"/>
    </xf>
    <xf numFmtId="181" fontId="1" fillId="0" borderId="0" xfId="0" applyNumberFormat="1" applyFont="1" applyFill="1" applyBorder="1" applyAlignment="1"/>
    <xf numFmtId="1" fontId="1" fillId="0" borderId="0" xfId="0" applyNumberFormat="1" applyFont="1" applyFill="1" applyBorder="1"/>
    <xf numFmtId="178" fontId="1" fillId="0" borderId="0" xfId="0" applyNumberFormat="1" applyFont="1" applyFill="1" applyBorder="1" applyAlignment="1">
      <alignment horizontal="right"/>
    </xf>
    <xf numFmtId="178" fontId="1" fillId="0" borderId="0" xfId="0" applyNumberFormat="1" applyFont="1" applyFill="1" applyBorder="1" applyAlignment="1"/>
    <xf numFmtId="0" fontId="0" fillId="0" borderId="8" xfId="0" applyBorder="1"/>
    <xf numFmtId="0" fontId="0" fillId="0" borderId="2" xfId="0" applyBorder="1"/>
    <xf numFmtId="0" fontId="0" fillId="0" borderId="2" xfId="0" applyFill="1" applyBorder="1"/>
    <xf numFmtId="0" fontId="0" fillId="0" borderId="4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" fontId="0" fillId="2" borderId="1" xfId="0" applyNumberFormat="1" applyFill="1" applyBorder="1"/>
    <xf numFmtId="1" fontId="0" fillId="2" borderId="0" xfId="0" applyNumberFormat="1" applyFill="1" applyBorder="1"/>
    <xf numFmtId="1" fontId="0" fillId="2" borderId="2" xfId="0" applyNumberFormat="1" applyFill="1" applyBorder="1"/>
    <xf numFmtId="0" fontId="0" fillId="2" borderId="0" xfId="0" applyFill="1"/>
    <xf numFmtId="0" fontId="0" fillId="2" borderId="5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80" fontId="1" fillId="2" borderId="0" xfId="0" applyNumberFormat="1" applyFont="1" applyFill="1" applyBorder="1" applyAlignment="1">
      <alignment horizontal="right"/>
    </xf>
    <xf numFmtId="181" fontId="1" fillId="2" borderId="0" xfId="0" applyNumberFormat="1" applyFont="1" applyFill="1" applyBorder="1" applyAlignment="1">
      <alignment horizontal="right"/>
    </xf>
    <xf numFmtId="180" fontId="1" fillId="2" borderId="0" xfId="0" applyNumberFormat="1" applyFont="1" applyFill="1" applyBorder="1" applyAlignment="1"/>
    <xf numFmtId="181" fontId="1" fillId="2" borderId="0" xfId="0" applyNumberFormat="1" applyFont="1" applyFill="1" applyBorder="1" applyAlignment="1"/>
    <xf numFmtId="1" fontId="3" fillId="2" borderId="0" xfId="0" applyNumberFormat="1" applyFont="1" applyFill="1" applyBorder="1"/>
    <xf numFmtId="0" fontId="0" fillId="3" borderId="12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" fontId="0" fillId="3" borderId="13" xfId="0" applyNumberFormat="1" applyFill="1" applyBorder="1"/>
    <xf numFmtId="1" fontId="0" fillId="3" borderId="0" xfId="0" applyNumberFormat="1" applyFill="1" applyBorder="1"/>
    <xf numFmtId="181" fontId="0" fillId="3" borderId="0" xfId="0" applyNumberFormat="1" applyFill="1" applyBorder="1"/>
    <xf numFmtId="180" fontId="1" fillId="3" borderId="0" xfId="0" applyNumberFormat="1" applyFont="1" applyFill="1" applyBorder="1" applyAlignment="1">
      <alignment horizontal="right"/>
    </xf>
    <xf numFmtId="1" fontId="0" fillId="3" borderId="1" xfId="0" applyNumberFormat="1" applyFill="1" applyBorder="1"/>
    <xf numFmtId="0" fontId="0" fillId="3" borderId="0" xfId="0" applyFill="1" applyBorder="1"/>
    <xf numFmtId="1" fontId="1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1" xfId="0" applyFont="1" applyFill="1" applyBorder="1"/>
    <xf numFmtId="0" fontId="0" fillId="0" borderId="2" xfId="0" applyBorder="1" applyAlignment="1"/>
    <xf numFmtId="178" fontId="1" fillId="3" borderId="0" xfId="0" applyNumberFormat="1" applyFont="1" applyFill="1" applyBorder="1" applyAlignment="1">
      <alignment horizontal="right"/>
    </xf>
    <xf numFmtId="179" fontId="0" fillId="0" borderId="2" xfId="0" applyNumberFormat="1" applyBorder="1"/>
    <xf numFmtId="0" fontId="0" fillId="0" borderId="11" xfId="0" applyBorder="1" applyAlignment="1">
      <alignment horizontal="center" vertical="center"/>
    </xf>
    <xf numFmtId="0" fontId="0" fillId="2" borderId="1" xfId="0" applyFill="1" applyBorder="1"/>
    <xf numFmtId="0" fontId="0" fillId="2" borderId="0" xfId="0" applyFill="1" applyBorder="1"/>
    <xf numFmtId="0" fontId="0" fillId="2" borderId="2" xfId="0" applyFill="1" applyBorder="1"/>
    <xf numFmtId="0" fontId="0" fillId="3" borderId="1" xfId="0" applyFill="1" applyBorder="1"/>
    <xf numFmtId="0" fontId="0" fillId="3" borderId="11" xfId="0" applyFill="1" applyBorder="1" applyAlignment="1">
      <alignment horizontal="center" vertical="center"/>
    </xf>
    <xf numFmtId="1" fontId="0" fillId="3" borderId="14" xfId="0" applyNumberFormat="1" applyFill="1" applyBorder="1"/>
    <xf numFmtId="0" fontId="0" fillId="3" borderId="14" xfId="0" applyFill="1" applyBorder="1"/>
    <xf numFmtId="49" fontId="0" fillId="0" borderId="15" xfId="0" applyNumberFormat="1" applyBorder="1"/>
    <xf numFmtId="49" fontId="0" fillId="0" borderId="15" xfId="0" applyNumberFormat="1" applyFont="1" applyBorder="1"/>
    <xf numFmtId="49" fontId="8" fillId="0" borderId="15" xfId="0" applyNumberFormat="1" applyFont="1" applyBorder="1"/>
    <xf numFmtId="49" fontId="0" fillId="0" borderId="15" xfId="0" applyNumberFormat="1" applyFill="1" applyBorder="1"/>
    <xf numFmtId="0" fontId="0" fillId="0" borderId="15" xfId="0" applyBorder="1"/>
    <xf numFmtId="0" fontId="0" fillId="0" borderId="0" xfId="0" applyNumberFormat="1" applyFill="1" applyBorder="1"/>
    <xf numFmtId="0" fontId="0" fillId="0" borderId="2" xfId="0" applyNumberFormat="1" applyFill="1" applyBorder="1" applyAlignment="1"/>
    <xf numFmtId="0" fontId="0" fillId="0" borderId="1" xfId="0" applyNumberFormat="1" applyFill="1" applyBorder="1"/>
    <xf numFmtId="176" fontId="0" fillId="0" borderId="0" xfId="0" applyNumberFormat="1" applyFill="1" applyBorder="1"/>
    <xf numFmtId="0" fontId="0" fillId="0" borderId="0" xfId="0" applyFont="1"/>
    <xf numFmtId="2" fontId="11" fillId="0" borderId="0" xfId="1" applyNumberFormat="1" applyFont="1"/>
    <xf numFmtId="0" fontId="0" fillId="0" borderId="0" xfId="0" applyFont="1" applyFill="1"/>
    <xf numFmtId="176" fontId="0" fillId="0" borderId="0" xfId="0" applyNumberFormat="1"/>
    <xf numFmtId="0" fontId="0" fillId="0" borderId="0" xfId="0" applyNumberFormat="1" applyFont="1" applyFill="1" applyBorder="1"/>
    <xf numFmtId="0" fontId="0" fillId="0" borderId="0" xfId="0" applyNumberFormat="1"/>
    <xf numFmtId="0" fontId="0" fillId="0" borderId="1" xfId="0" applyNumberFormat="1" applyBorder="1"/>
    <xf numFmtId="0" fontId="11" fillId="0" borderId="0" xfId="1" applyFont="1" applyFill="1"/>
    <xf numFmtId="0" fontId="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2" fontId="0" fillId="0" borderId="0" xfId="0" applyNumberFormat="1" applyBorder="1"/>
    <xf numFmtId="177" fontId="0" fillId="0" borderId="0" xfId="0" applyNumberFormat="1"/>
    <xf numFmtId="179" fontId="0" fillId="0" borderId="2" xfId="0" applyNumberFormat="1" applyFill="1" applyBorder="1"/>
    <xf numFmtId="0" fontId="0" fillId="2" borderId="7" xfId="0" applyFill="1" applyBorder="1" applyAlignment="1">
      <alignment horizontal="center" vertical="center"/>
    </xf>
    <xf numFmtId="0" fontId="8" fillId="2" borderId="0" xfId="0" applyFont="1" applyFill="1" applyBorder="1"/>
    <xf numFmtId="0" fontId="0" fillId="2" borderId="0" xfId="0" applyFont="1" applyFill="1" applyBorder="1"/>
    <xf numFmtId="0" fontId="6" fillId="2" borderId="0" xfId="0" applyFont="1" applyFill="1" applyBorder="1"/>
    <xf numFmtId="0" fontId="8" fillId="2" borderId="0" xfId="0" applyFont="1" applyFill="1"/>
    <xf numFmtId="0" fontId="13" fillId="2" borderId="0" xfId="0" applyFont="1" applyFill="1"/>
    <xf numFmtId="177" fontId="5" fillId="2" borderId="0" xfId="0" applyNumberFormat="1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176" fontId="0" fillId="0" borderId="0" xfId="0" applyNumberFormat="1" applyFont="1" applyBorder="1"/>
    <xf numFmtId="177" fontId="0" fillId="0" borderId="0" xfId="0" applyNumberFormat="1" applyFill="1" applyBorder="1"/>
    <xf numFmtId="0" fontId="0" fillId="0" borderId="15" xfId="0" applyFill="1" applyBorder="1"/>
    <xf numFmtId="0" fontId="0" fillId="0" borderId="2" xfId="0" applyBorder="1" applyAlignment="1"/>
    <xf numFmtId="0" fontId="0" fillId="0" borderId="3" xfId="0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80" fontId="0" fillId="2" borderId="0" xfId="0" applyNumberFormat="1" applyFill="1"/>
    <xf numFmtId="180" fontId="5" fillId="2" borderId="0" xfId="0" applyNumberFormat="1" applyFont="1" applyFill="1" applyBorder="1"/>
    <xf numFmtId="0" fontId="0" fillId="0" borderId="28" xfId="0" applyBorder="1"/>
    <xf numFmtId="180" fontId="8" fillId="2" borderId="0" xfId="0" applyNumberFormat="1" applyFont="1" applyFill="1"/>
    <xf numFmtId="0" fontId="1" fillId="0" borderId="2" xfId="0" applyFont="1" applyFill="1" applyBorder="1"/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6" xfId="0" applyFont="1" applyBorder="1" applyAlignment="1">
      <alignment horizontal="center" vertical="center"/>
    </xf>
    <xf numFmtId="0" fontId="1" fillId="0" borderId="2" xfId="0" applyFont="1" applyBorder="1"/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5" xfId="0" applyFill="1" applyBorder="1" applyAlignment="1"/>
    <xf numFmtId="0" fontId="0" fillId="0" borderId="21" xfId="0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79" fontId="0" fillId="0" borderId="22" xfId="0" applyNumberFormat="1" applyBorder="1" applyAlignment="1">
      <alignment horizontal="center" vertical="center" wrapText="1"/>
    </xf>
    <xf numFmtId="179" fontId="0" fillId="0" borderId="6" xfId="0" applyNumberFormat="1" applyBorder="1" applyAlignment="1">
      <alignment vertical="center"/>
    </xf>
    <xf numFmtId="0" fontId="0" fillId="0" borderId="23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0" xfId="0" applyBorder="1" applyAlignment="1">
      <alignment horizontal="center" vertical="center" wrapText="1"/>
    </xf>
    <xf numFmtId="0" fontId="0" fillId="0" borderId="9" xfId="0" applyBorder="1" applyAlignment="1">
      <alignment textRotation="90"/>
    </xf>
    <xf numFmtId="0" fontId="0" fillId="0" borderId="0" xfId="0" applyBorder="1" applyAlignment="1"/>
    <xf numFmtId="0" fontId="0" fillId="0" borderId="10" xfId="0" applyBorder="1" applyAlignment="1">
      <alignment textRotation="90"/>
    </xf>
    <xf numFmtId="0" fontId="0" fillId="0" borderId="2" xfId="0" applyBorder="1" applyAlignment="1"/>
    <xf numFmtId="0" fontId="0" fillId="0" borderId="2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21" xfId="0" applyNumberFormat="1" applyBorder="1" applyAlignment="1">
      <alignment horizontal="center" vertical="center" wrapText="1"/>
    </xf>
    <xf numFmtId="176" fontId="0" fillId="0" borderId="4" xfId="0" applyNumberFormat="1" applyBorder="1" applyAlignment="1">
      <alignment vertical="center"/>
    </xf>
    <xf numFmtId="177" fontId="0" fillId="0" borderId="21" xfId="0" applyNumberFormat="1" applyBorder="1" applyAlignment="1">
      <alignment horizontal="center" vertical="center" wrapText="1"/>
    </xf>
    <xf numFmtId="177" fontId="0" fillId="0" borderId="4" xfId="0" applyNumberFormat="1" applyBorder="1" applyAlignment="1">
      <alignment vertical="center"/>
    </xf>
  </cellXfs>
  <cellStyles count="2228">
    <cellStyle name="ハイパーリンク" xfId="2" builtinId="8" hidden="1"/>
    <cellStyle name="ハイパーリンク" xfId="4" builtinId="8" hidden="1"/>
    <cellStyle name="ハイパーリンク" xfId="6" builtinId="8" hidden="1"/>
    <cellStyle name="ハイパーリンク" xfId="8" builtinId="8" hidden="1"/>
    <cellStyle name="ハイパーリンク" xfId="10" builtinId="8" hidden="1"/>
    <cellStyle name="ハイパーリンク" xfId="12" builtinId="8" hidden="1"/>
    <cellStyle name="ハイパーリンク" xfId="14" builtinId="8" hidden="1"/>
    <cellStyle name="ハイパーリンク" xfId="16" builtinId="8" hidden="1"/>
    <cellStyle name="ハイパーリンク" xfId="18" builtinId="8" hidden="1"/>
    <cellStyle name="ハイパーリンク" xfId="20" builtinId="8" hidden="1"/>
    <cellStyle name="ハイパーリンク" xfId="22" builtinId="8" hidden="1"/>
    <cellStyle name="ハイパーリンク" xfId="24" builtinId="8" hidden="1"/>
    <cellStyle name="ハイパーリンク" xfId="26" builtinId="8" hidden="1"/>
    <cellStyle name="ハイパーリンク" xfId="28" builtinId="8" hidden="1"/>
    <cellStyle name="ハイパーリンク" xfId="30" builtinId="8" hidden="1"/>
    <cellStyle name="ハイパーリンク" xfId="32" builtinId="8" hidden="1"/>
    <cellStyle name="ハイパーリンク" xfId="34" builtinId="8" hidden="1"/>
    <cellStyle name="ハイパーリンク" xfId="36" builtinId="8" hidden="1"/>
    <cellStyle name="ハイパーリンク" xfId="38" builtinId="8" hidden="1"/>
    <cellStyle name="ハイパーリンク" xfId="40" builtinId="8" hidde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ハイパーリンク" xfId="52" builtinId="8" hidden="1"/>
    <cellStyle name="ハイパーリンク" xfId="54" builtinId="8" hidden="1"/>
    <cellStyle name="ハイパーリンク" xfId="56" builtinId="8" hidden="1"/>
    <cellStyle name="ハイパーリンク" xfId="58" builtinId="8" hidden="1"/>
    <cellStyle name="ハイパーリンク" xfId="60" builtinId="8" hidden="1"/>
    <cellStyle name="ハイパーリンク" xfId="62" builtinId="8" hidden="1"/>
    <cellStyle name="ハイパーリンク" xfId="64" builtinId="8" hidden="1"/>
    <cellStyle name="ハイパーリンク" xfId="66" builtinId="8" hidden="1"/>
    <cellStyle name="ハイパーリンク" xfId="68" builtinId="8" hidden="1"/>
    <cellStyle name="ハイパーリンク" xfId="70" builtinId="8" hidden="1"/>
    <cellStyle name="ハイパーリンク" xfId="72" builtinId="8" hidden="1"/>
    <cellStyle name="ハイパーリンク" xfId="74" builtinId="8" hidden="1"/>
    <cellStyle name="ハイパーリンク" xfId="76" builtinId="8" hidden="1"/>
    <cellStyle name="ハイパーリンク" xfId="78" builtinId="8" hidden="1"/>
    <cellStyle name="ハイパーリンク" xfId="80" builtinId="8" hidden="1"/>
    <cellStyle name="ハイパーリンク" xfId="82" builtinId="8" hidden="1"/>
    <cellStyle name="ハイパーリンク" xfId="84" builtinId="8" hidden="1"/>
    <cellStyle name="ハイパーリンク" xfId="86" builtinId="8" hidden="1"/>
    <cellStyle name="ハイパーリンク" xfId="88" builtinId="8" hidden="1"/>
    <cellStyle name="ハイパーリンク" xfId="90" builtinId="8" hidden="1"/>
    <cellStyle name="ハイパーリンク" xfId="92" builtinId="8" hidden="1"/>
    <cellStyle name="ハイパーリンク" xfId="94" builtinId="8" hidden="1"/>
    <cellStyle name="ハイパーリンク" xfId="96" builtinId="8" hidden="1"/>
    <cellStyle name="ハイパーリンク" xfId="98" builtinId="8" hidden="1"/>
    <cellStyle name="ハイパーリンク" xfId="100" builtinId="8" hidden="1"/>
    <cellStyle name="ハイパーリンク" xfId="102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4" builtinId="8" hidden="1"/>
    <cellStyle name="ハイパーリンク" xfId="196" builtinId="8" hidden="1"/>
    <cellStyle name="ハイパーリンク" xfId="198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2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284" builtinId="8" hidden="1"/>
    <cellStyle name="ハイパーリンク" xfId="286" builtinId="8" hidden="1"/>
    <cellStyle name="ハイパーリンク" xfId="288" builtinId="8" hidden="1"/>
    <cellStyle name="ハイパーリンク" xfId="290" builtinId="8" hidden="1"/>
    <cellStyle name="ハイパーリンク" xfId="292" builtinId="8" hidden="1"/>
    <cellStyle name="ハイパーリンク" xfId="294" builtinId="8" hidden="1"/>
    <cellStyle name="ハイパーリンク" xfId="296" builtinId="8" hidden="1"/>
    <cellStyle name="ハイパーリンク" xfId="298" builtinId="8" hidden="1"/>
    <cellStyle name="ハイパーリンク" xfId="300" builtinId="8" hidden="1"/>
    <cellStyle name="ハイパーリンク" xfId="302" builtinId="8" hidden="1"/>
    <cellStyle name="ハイパーリンク" xfId="304" builtinId="8" hidden="1"/>
    <cellStyle name="ハイパーリンク" xfId="306" builtinId="8" hidden="1"/>
    <cellStyle name="ハイパーリンク" xfId="308" builtinId="8" hidden="1"/>
    <cellStyle name="ハイパーリンク" xfId="310" builtinId="8" hidden="1"/>
    <cellStyle name="ハイパーリンク" xfId="312" builtinId="8" hidden="1"/>
    <cellStyle name="ハイパーリンク" xfId="314" builtinId="8" hidden="1"/>
    <cellStyle name="ハイパーリンク" xfId="316" builtinId="8" hidden="1"/>
    <cellStyle name="ハイパーリンク" xfId="318" builtinId="8" hidden="1"/>
    <cellStyle name="ハイパーリンク" xfId="320" builtinId="8" hidden="1"/>
    <cellStyle name="ハイパーリンク" xfId="322" builtinId="8" hidden="1"/>
    <cellStyle name="ハイパーリンク" xfId="324" builtinId="8" hidden="1"/>
    <cellStyle name="ハイパーリンク" xfId="326" builtinId="8" hidden="1"/>
    <cellStyle name="ハイパーリンク" xfId="328" builtinId="8" hidden="1"/>
    <cellStyle name="ハイパーリンク" xfId="330" builtinId="8" hidden="1"/>
    <cellStyle name="ハイパーリンク" xfId="332" builtinId="8" hidden="1"/>
    <cellStyle name="ハイパーリンク" xfId="334" builtinId="8" hidden="1"/>
    <cellStyle name="ハイパーリンク" xfId="336" builtinId="8" hidden="1"/>
    <cellStyle name="ハイパーリンク" xfId="338" builtinId="8" hidden="1"/>
    <cellStyle name="ハイパーリンク" xfId="340" builtinId="8" hidden="1"/>
    <cellStyle name="ハイパーリンク" xfId="342" builtinId="8" hidden="1"/>
    <cellStyle name="ハイパーリンク" xfId="344" builtinId="8" hidden="1"/>
    <cellStyle name="ハイパーリンク" xfId="346" builtinId="8" hidden="1"/>
    <cellStyle name="ハイパーリンク" xfId="348" builtinId="8" hidden="1"/>
    <cellStyle name="ハイパーリンク" xfId="350" builtinId="8" hidden="1"/>
    <cellStyle name="ハイパーリンク" xfId="352" builtinId="8" hidden="1"/>
    <cellStyle name="ハイパーリンク" xfId="354" builtinId="8" hidden="1"/>
    <cellStyle name="ハイパーリンク" xfId="356" builtinId="8" hidden="1"/>
    <cellStyle name="ハイパーリンク" xfId="358" builtinId="8" hidden="1"/>
    <cellStyle name="ハイパーリンク" xfId="360" builtinId="8" hidden="1"/>
    <cellStyle name="ハイパーリンク" xfId="362" builtinId="8" hidden="1"/>
    <cellStyle name="ハイパーリンク" xfId="364" builtinId="8" hidden="1"/>
    <cellStyle name="ハイパーリンク" xfId="366" builtinId="8" hidden="1"/>
    <cellStyle name="ハイパーリンク" xfId="368" builtinId="8" hidden="1"/>
    <cellStyle name="ハイパーリンク" xfId="370" builtinId="8" hidden="1"/>
    <cellStyle name="ハイパーリンク" xfId="372" builtinId="8" hidden="1"/>
    <cellStyle name="ハイパーリンク" xfId="374" builtinId="8" hidden="1"/>
    <cellStyle name="ハイパーリンク" xfId="376" builtinId="8" hidden="1"/>
    <cellStyle name="ハイパーリンク" xfId="378" builtinId="8" hidden="1"/>
    <cellStyle name="ハイパーリンク" xfId="380" builtinId="8" hidden="1"/>
    <cellStyle name="ハイパーリンク" xfId="382" builtinId="8" hidden="1"/>
    <cellStyle name="ハイパーリンク" xfId="384" builtinId="8" hidden="1"/>
    <cellStyle name="ハイパーリンク" xfId="386" builtinId="8" hidden="1"/>
    <cellStyle name="ハイパーリンク" xfId="388" builtinId="8" hidden="1"/>
    <cellStyle name="ハイパーリンク" xfId="390" builtinId="8" hidden="1"/>
    <cellStyle name="ハイパーリンク" xfId="392" builtinId="8" hidden="1"/>
    <cellStyle name="ハイパーリンク" xfId="394" builtinId="8" hidden="1"/>
    <cellStyle name="ハイパーリンク" xfId="396" builtinId="8" hidden="1"/>
    <cellStyle name="ハイパーリンク" xfId="398" builtinId="8" hidden="1"/>
    <cellStyle name="ハイパーリンク" xfId="400" builtinId="8" hidden="1"/>
    <cellStyle name="ハイパーリンク" xfId="402" builtinId="8" hidden="1"/>
    <cellStyle name="ハイパーリンク" xfId="404" builtinId="8" hidden="1"/>
    <cellStyle name="ハイパーリンク" xfId="406" builtinId="8" hidden="1"/>
    <cellStyle name="ハイパーリンク" xfId="408" builtinId="8" hidden="1"/>
    <cellStyle name="ハイパーリンク" xfId="410" builtinId="8" hidden="1"/>
    <cellStyle name="ハイパーリンク" xfId="412" builtinId="8" hidden="1"/>
    <cellStyle name="ハイパーリンク" xfId="414" builtinId="8" hidden="1"/>
    <cellStyle name="ハイパーリンク" xfId="416" builtinId="8" hidden="1"/>
    <cellStyle name="ハイパーリンク" xfId="418" builtinId="8" hidden="1"/>
    <cellStyle name="ハイパーリンク" xfId="420" builtinId="8" hidden="1"/>
    <cellStyle name="ハイパーリンク" xfId="422" builtinId="8" hidden="1"/>
    <cellStyle name="ハイパーリンク" xfId="424" builtinId="8" hidden="1"/>
    <cellStyle name="ハイパーリンク" xfId="426" builtinId="8" hidden="1"/>
    <cellStyle name="ハイパーリンク" xfId="428" builtinId="8" hidden="1"/>
    <cellStyle name="ハイパーリンク" xfId="430" builtinId="8" hidden="1"/>
    <cellStyle name="ハイパーリンク" xfId="432" builtinId="8" hidden="1"/>
    <cellStyle name="ハイパーリンク" xfId="434" builtinId="8" hidden="1"/>
    <cellStyle name="ハイパーリンク" xfId="436" builtinId="8" hidden="1"/>
    <cellStyle name="ハイパーリンク" xfId="438" builtinId="8" hidden="1"/>
    <cellStyle name="ハイパーリンク" xfId="440" builtinId="8" hidden="1"/>
    <cellStyle name="ハイパーリンク" xfId="442" builtinId="8" hidden="1"/>
    <cellStyle name="ハイパーリンク" xfId="444" builtinId="8" hidden="1"/>
    <cellStyle name="ハイパーリンク" xfId="446" builtinId="8" hidden="1"/>
    <cellStyle name="ハイパーリンク" xfId="448" builtinId="8" hidden="1"/>
    <cellStyle name="ハイパーリンク" xfId="450" builtinId="8" hidden="1"/>
    <cellStyle name="ハイパーリンク" xfId="452" builtinId="8" hidden="1"/>
    <cellStyle name="ハイパーリンク" xfId="454" builtinId="8" hidden="1"/>
    <cellStyle name="ハイパーリンク" xfId="456" builtinId="8" hidden="1"/>
    <cellStyle name="ハイパーリンク" xfId="458" builtinId="8" hidden="1"/>
    <cellStyle name="ハイパーリンク" xfId="460" builtinId="8" hidden="1"/>
    <cellStyle name="ハイパーリンク" xfId="462" builtinId="8" hidden="1"/>
    <cellStyle name="ハイパーリンク" xfId="464" builtinId="8" hidden="1"/>
    <cellStyle name="ハイパーリンク" xfId="466" builtinId="8" hidden="1"/>
    <cellStyle name="ハイパーリンク" xfId="468" builtinId="8" hidden="1"/>
    <cellStyle name="ハイパーリンク" xfId="470" builtinId="8" hidden="1"/>
    <cellStyle name="ハイパーリンク" xfId="472" builtinId="8" hidden="1"/>
    <cellStyle name="ハイパーリンク" xfId="474" builtinId="8" hidden="1"/>
    <cellStyle name="ハイパーリンク" xfId="476" builtinId="8" hidden="1"/>
    <cellStyle name="ハイパーリンク" xfId="478" builtinId="8" hidden="1"/>
    <cellStyle name="ハイパーリンク" xfId="480" builtinId="8" hidden="1"/>
    <cellStyle name="ハイパーリンク" xfId="482" builtinId="8" hidden="1"/>
    <cellStyle name="ハイパーリンク" xfId="484" builtinId="8" hidden="1"/>
    <cellStyle name="ハイパーリンク" xfId="486" builtinId="8" hidden="1"/>
    <cellStyle name="ハイパーリンク" xfId="488" builtinId="8" hidden="1"/>
    <cellStyle name="ハイパーリンク" xfId="490" builtinId="8" hidden="1"/>
    <cellStyle name="ハイパーリンク" xfId="492" builtinId="8" hidden="1"/>
    <cellStyle name="ハイパーリンク" xfId="494" builtinId="8" hidden="1"/>
    <cellStyle name="ハイパーリンク" xfId="496" builtinId="8" hidden="1"/>
    <cellStyle name="ハイパーリンク" xfId="498" builtinId="8" hidden="1"/>
    <cellStyle name="ハイパーリンク" xfId="500" builtinId="8" hidden="1"/>
    <cellStyle name="ハイパーリンク" xfId="502" builtinId="8" hidden="1"/>
    <cellStyle name="ハイパーリンク" xfId="504" builtinId="8" hidden="1"/>
    <cellStyle name="ハイパーリンク" xfId="506" builtinId="8" hidden="1"/>
    <cellStyle name="ハイパーリンク" xfId="508" builtinId="8" hidden="1"/>
    <cellStyle name="ハイパーリンク" xfId="510" builtinId="8" hidden="1"/>
    <cellStyle name="ハイパーリンク" xfId="512" builtinId="8" hidden="1"/>
    <cellStyle name="ハイパーリンク" xfId="514" builtinId="8" hidden="1"/>
    <cellStyle name="ハイパーリンク" xfId="516" builtinId="8" hidden="1"/>
    <cellStyle name="ハイパーリンク" xfId="518" builtinId="8" hidden="1"/>
    <cellStyle name="ハイパーリンク" xfId="520" builtinId="8" hidden="1"/>
    <cellStyle name="ハイパーリンク" xfId="522" builtinId="8" hidden="1"/>
    <cellStyle name="ハイパーリンク" xfId="524" builtinId="8" hidden="1"/>
    <cellStyle name="ハイパーリンク" xfId="526" builtinId="8" hidden="1"/>
    <cellStyle name="ハイパーリンク" xfId="528" builtinId="8" hidden="1"/>
    <cellStyle name="ハイパーリンク" xfId="530" builtinId="8" hidden="1"/>
    <cellStyle name="ハイパーリンク" xfId="532" builtinId="8" hidden="1"/>
    <cellStyle name="ハイパーリンク" xfId="534" builtinId="8" hidden="1"/>
    <cellStyle name="ハイパーリンク" xfId="536" builtinId="8" hidden="1"/>
    <cellStyle name="ハイパーリンク" xfId="538" builtinId="8" hidden="1"/>
    <cellStyle name="ハイパーリンク" xfId="540" builtinId="8" hidden="1"/>
    <cellStyle name="ハイパーリンク" xfId="542" builtinId="8" hidden="1"/>
    <cellStyle name="ハイパーリンク" xfId="544" builtinId="8" hidden="1"/>
    <cellStyle name="ハイパーリンク" xfId="546" builtinId="8" hidden="1"/>
    <cellStyle name="ハイパーリンク" xfId="548" builtinId="8" hidden="1"/>
    <cellStyle name="ハイパーリンク" xfId="550" builtinId="8" hidden="1"/>
    <cellStyle name="ハイパーリンク" xfId="552" builtinId="8" hidden="1"/>
    <cellStyle name="ハイパーリンク" xfId="554" builtinId="8" hidden="1"/>
    <cellStyle name="ハイパーリンク" xfId="556" builtinId="8" hidden="1"/>
    <cellStyle name="ハイパーリンク" xfId="558" builtinId="8" hidden="1"/>
    <cellStyle name="ハイパーリンク" xfId="560" builtinId="8" hidden="1"/>
    <cellStyle name="ハイパーリンク" xfId="562" builtinId="8" hidden="1"/>
    <cellStyle name="ハイパーリンク" xfId="564" builtinId="8" hidden="1"/>
    <cellStyle name="ハイパーリンク" xfId="566" builtinId="8" hidden="1"/>
    <cellStyle name="ハイパーリンク" xfId="568" builtinId="8" hidden="1"/>
    <cellStyle name="ハイパーリンク" xfId="570" builtinId="8" hidden="1"/>
    <cellStyle name="ハイパーリンク" xfId="572" builtinId="8" hidden="1"/>
    <cellStyle name="ハイパーリンク" xfId="574" builtinId="8" hidden="1"/>
    <cellStyle name="ハイパーリンク" xfId="576" builtinId="8" hidden="1"/>
    <cellStyle name="ハイパーリンク" xfId="578" builtinId="8" hidden="1"/>
    <cellStyle name="ハイパーリンク" xfId="580" builtinId="8" hidden="1"/>
    <cellStyle name="ハイパーリンク" xfId="582" builtinId="8" hidden="1"/>
    <cellStyle name="ハイパーリンク" xfId="584" builtinId="8" hidden="1"/>
    <cellStyle name="ハイパーリンク" xfId="586" builtinId="8" hidden="1"/>
    <cellStyle name="ハイパーリンク" xfId="588" builtinId="8" hidden="1"/>
    <cellStyle name="ハイパーリンク" xfId="590" builtinId="8" hidden="1"/>
    <cellStyle name="ハイパーリンク" xfId="592" builtinId="8" hidden="1"/>
    <cellStyle name="ハイパーリンク" xfId="594" builtinId="8" hidden="1"/>
    <cellStyle name="ハイパーリンク" xfId="596" builtinId="8" hidden="1"/>
    <cellStyle name="ハイパーリンク" xfId="598" builtinId="8" hidden="1"/>
    <cellStyle name="ハイパーリンク" xfId="600" builtinId="8" hidden="1"/>
    <cellStyle name="ハイパーリンク" xfId="602" builtinId="8" hidden="1"/>
    <cellStyle name="ハイパーリンク" xfId="604" builtinId="8" hidden="1"/>
    <cellStyle name="ハイパーリンク" xfId="606" builtinId="8" hidden="1"/>
    <cellStyle name="ハイパーリンク" xfId="608" builtinId="8" hidden="1"/>
    <cellStyle name="ハイパーリンク" xfId="610" builtinId="8" hidden="1"/>
    <cellStyle name="ハイパーリンク" xfId="612" builtinId="8" hidden="1"/>
    <cellStyle name="ハイパーリンク" xfId="614" builtinId="8" hidden="1"/>
    <cellStyle name="ハイパーリンク" xfId="616" builtinId="8" hidden="1"/>
    <cellStyle name="ハイパーリンク" xfId="618" builtinId="8" hidden="1"/>
    <cellStyle name="ハイパーリンク" xfId="620" builtinId="8" hidden="1"/>
    <cellStyle name="ハイパーリンク" xfId="622" builtinId="8" hidden="1"/>
    <cellStyle name="ハイパーリンク" xfId="624" builtinId="8" hidden="1"/>
    <cellStyle name="ハイパーリンク" xfId="626" builtinId="8" hidden="1"/>
    <cellStyle name="ハイパーリンク" xfId="628" builtinId="8" hidden="1"/>
    <cellStyle name="ハイパーリンク" xfId="630" builtinId="8" hidden="1"/>
    <cellStyle name="ハイパーリンク" xfId="632" builtinId="8" hidden="1"/>
    <cellStyle name="ハイパーリンク" xfId="634" builtinId="8" hidden="1"/>
    <cellStyle name="ハイパーリンク" xfId="636" builtinId="8" hidden="1"/>
    <cellStyle name="ハイパーリンク" xfId="638" builtinId="8" hidden="1"/>
    <cellStyle name="ハイパーリンク" xfId="640" builtinId="8" hidden="1"/>
    <cellStyle name="ハイパーリンク" xfId="642" builtinId="8" hidden="1"/>
    <cellStyle name="ハイパーリンク" xfId="644" builtinId="8" hidden="1"/>
    <cellStyle name="ハイパーリンク" xfId="646" builtinId="8" hidden="1"/>
    <cellStyle name="ハイパーリンク" xfId="648" builtinId="8" hidden="1"/>
    <cellStyle name="ハイパーリンク" xfId="650" builtinId="8" hidden="1"/>
    <cellStyle name="ハイパーリンク" xfId="652" builtinId="8" hidden="1"/>
    <cellStyle name="ハイパーリンク" xfId="654" builtinId="8" hidden="1"/>
    <cellStyle name="ハイパーリンク" xfId="656" builtinId="8" hidden="1"/>
    <cellStyle name="ハイパーリンク" xfId="658" builtinId="8" hidden="1"/>
    <cellStyle name="ハイパーリンク" xfId="660" builtinId="8" hidden="1"/>
    <cellStyle name="ハイパーリンク" xfId="662" builtinId="8" hidden="1"/>
    <cellStyle name="ハイパーリンク" xfId="664" builtinId="8" hidden="1"/>
    <cellStyle name="ハイパーリンク" xfId="666" builtinId="8" hidden="1"/>
    <cellStyle name="ハイパーリンク" xfId="668" builtinId="8" hidden="1"/>
    <cellStyle name="ハイパーリンク" xfId="670" builtinId="8" hidden="1"/>
    <cellStyle name="ハイパーリンク" xfId="672" builtinId="8" hidden="1"/>
    <cellStyle name="ハイパーリンク" xfId="674" builtinId="8" hidden="1"/>
    <cellStyle name="ハイパーリンク" xfId="676" builtinId="8" hidden="1"/>
    <cellStyle name="ハイパーリンク" xfId="678" builtinId="8" hidden="1"/>
    <cellStyle name="ハイパーリンク" xfId="680" builtinId="8" hidden="1"/>
    <cellStyle name="ハイパーリンク" xfId="682" builtinId="8" hidden="1"/>
    <cellStyle name="ハイパーリンク" xfId="684" builtinId="8" hidden="1"/>
    <cellStyle name="ハイパーリンク" xfId="686" builtinId="8" hidden="1"/>
    <cellStyle name="ハイパーリンク" xfId="688" builtinId="8" hidden="1"/>
    <cellStyle name="ハイパーリンク" xfId="690" builtinId="8" hidden="1"/>
    <cellStyle name="ハイパーリンク" xfId="692" builtinId="8" hidden="1"/>
    <cellStyle name="ハイパーリンク" xfId="694" builtinId="8" hidden="1"/>
    <cellStyle name="ハイパーリンク" xfId="696" builtinId="8" hidden="1"/>
    <cellStyle name="ハイパーリンク" xfId="698" builtinId="8" hidden="1"/>
    <cellStyle name="ハイパーリンク" xfId="700" builtinId="8" hidden="1"/>
    <cellStyle name="ハイパーリンク" xfId="702" builtinId="8" hidden="1"/>
    <cellStyle name="ハイパーリンク" xfId="704" builtinId="8" hidden="1"/>
    <cellStyle name="ハイパーリンク" xfId="706" builtinId="8" hidden="1"/>
    <cellStyle name="ハイパーリンク" xfId="708" builtinId="8" hidden="1"/>
    <cellStyle name="ハイパーリンク" xfId="710" builtinId="8" hidden="1"/>
    <cellStyle name="ハイパーリンク" xfId="712" builtinId="8" hidden="1"/>
    <cellStyle name="ハイパーリンク" xfId="714" builtinId="8" hidden="1"/>
    <cellStyle name="ハイパーリンク" xfId="716" builtinId="8" hidden="1"/>
    <cellStyle name="ハイパーリンク" xfId="718" builtinId="8" hidden="1"/>
    <cellStyle name="ハイパーリンク" xfId="720" builtinId="8" hidden="1"/>
    <cellStyle name="ハイパーリンク" xfId="722" builtinId="8" hidden="1"/>
    <cellStyle name="ハイパーリンク" xfId="724" builtinId="8" hidden="1"/>
    <cellStyle name="ハイパーリンク" xfId="726" builtinId="8" hidden="1"/>
    <cellStyle name="ハイパーリンク" xfId="728" builtinId="8" hidden="1"/>
    <cellStyle name="ハイパーリンク" xfId="730" builtinId="8" hidden="1"/>
    <cellStyle name="ハイパーリンク" xfId="732" builtinId="8" hidden="1"/>
    <cellStyle name="ハイパーリンク" xfId="734" builtinId="8" hidden="1"/>
    <cellStyle name="ハイパーリンク" xfId="736" builtinId="8" hidden="1"/>
    <cellStyle name="ハイパーリンク" xfId="738" builtinId="8" hidden="1"/>
    <cellStyle name="ハイパーリンク" xfId="740" builtinId="8" hidden="1"/>
    <cellStyle name="ハイパーリンク" xfId="742" builtinId="8" hidden="1"/>
    <cellStyle name="ハイパーリンク" xfId="744" builtinId="8" hidden="1"/>
    <cellStyle name="ハイパーリンク" xfId="746" builtinId="8" hidden="1"/>
    <cellStyle name="ハイパーリンク" xfId="748" builtinId="8" hidden="1"/>
    <cellStyle name="ハイパーリンク" xfId="750" builtinId="8" hidden="1"/>
    <cellStyle name="ハイパーリンク" xfId="752" builtinId="8" hidden="1"/>
    <cellStyle name="ハイパーリンク" xfId="754" builtinId="8" hidden="1"/>
    <cellStyle name="ハイパーリンク" xfId="756" builtinId="8" hidden="1"/>
    <cellStyle name="ハイパーリンク" xfId="758" builtinId="8" hidden="1"/>
    <cellStyle name="ハイパーリンク" xfId="760" builtinId="8" hidden="1"/>
    <cellStyle name="ハイパーリンク" xfId="762" builtinId="8" hidden="1"/>
    <cellStyle name="ハイパーリンク" xfId="764" builtinId="8" hidden="1"/>
    <cellStyle name="ハイパーリンク" xfId="766" builtinId="8" hidden="1"/>
    <cellStyle name="ハイパーリンク" xfId="768" builtinId="8" hidden="1"/>
    <cellStyle name="ハイパーリンク" xfId="770" builtinId="8" hidden="1"/>
    <cellStyle name="ハイパーリンク" xfId="772" builtinId="8" hidden="1"/>
    <cellStyle name="ハイパーリンク" xfId="774" builtinId="8" hidden="1"/>
    <cellStyle name="ハイパーリンク" xfId="776" builtinId="8" hidden="1"/>
    <cellStyle name="ハイパーリンク" xfId="778" builtinId="8" hidden="1"/>
    <cellStyle name="ハイパーリンク" xfId="780" builtinId="8" hidden="1"/>
    <cellStyle name="ハイパーリンク" xfId="782" builtinId="8" hidden="1"/>
    <cellStyle name="ハイパーリンク" xfId="784" builtinId="8" hidden="1"/>
    <cellStyle name="ハイパーリンク" xfId="786" builtinId="8" hidden="1"/>
    <cellStyle name="ハイパーリンク" xfId="788" builtinId="8" hidden="1"/>
    <cellStyle name="ハイパーリンク" xfId="790" builtinId="8" hidden="1"/>
    <cellStyle name="ハイパーリンク" xfId="792" builtinId="8" hidden="1"/>
    <cellStyle name="ハイパーリンク" xfId="794" builtinId="8" hidden="1"/>
    <cellStyle name="ハイパーリンク" xfId="796" builtinId="8" hidden="1"/>
    <cellStyle name="ハイパーリンク" xfId="798" builtinId="8" hidden="1"/>
    <cellStyle name="ハイパーリンク" xfId="800" builtinId="8" hidden="1"/>
    <cellStyle name="ハイパーリンク" xfId="802" builtinId="8" hidden="1"/>
    <cellStyle name="ハイパーリンク" xfId="804" builtinId="8" hidden="1"/>
    <cellStyle name="ハイパーリンク" xfId="806" builtinId="8" hidden="1"/>
    <cellStyle name="ハイパーリンク" xfId="808" builtinId="8" hidden="1"/>
    <cellStyle name="ハイパーリンク" xfId="810" builtinId="8" hidden="1"/>
    <cellStyle name="ハイパーリンク" xfId="812" builtinId="8" hidden="1"/>
    <cellStyle name="ハイパーリンク" xfId="814" builtinId="8" hidden="1"/>
    <cellStyle name="ハイパーリンク" xfId="816" builtinId="8" hidden="1"/>
    <cellStyle name="ハイパーリンク" xfId="818" builtinId="8" hidden="1"/>
    <cellStyle name="ハイパーリンク" xfId="820" builtinId="8" hidden="1"/>
    <cellStyle name="ハイパーリンク" xfId="822" builtinId="8" hidden="1"/>
    <cellStyle name="ハイパーリンク" xfId="824" builtinId="8" hidden="1"/>
    <cellStyle name="ハイパーリンク" xfId="826" builtinId="8" hidden="1"/>
    <cellStyle name="ハイパーリンク" xfId="828" builtinId="8" hidden="1"/>
    <cellStyle name="ハイパーリンク" xfId="830" builtinId="8" hidden="1"/>
    <cellStyle name="ハイパーリンク" xfId="832" builtinId="8" hidden="1"/>
    <cellStyle name="ハイパーリンク" xfId="834" builtinId="8" hidden="1"/>
    <cellStyle name="ハイパーリンク" xfId="836" builtinId="8" hidden="1"/>
    <cellStyle name="ハイパーリンク" xfId="838" builtinId="8" hidden="1"/>
    <cellStyle name="ハイパーリンク" xfId="840" builtinId="8" hidden="1"/>
    <cellStyle name="ハイパーリンク" xfId="842" builtinId="8" hidden="1"/>
    <cellStyle name="ハイパーリンク" xfId="844" builtinId="8" hidden="1"/>
    <cellStyle name="ハイパーリンク" xfId="846" builtinId="8" hidden="1"/>
    <cellStyle name="ハイパーリンク" xfId="848" builtinId="8" hidden="1"/>
    <cellStyle name="ハイパーリンク" xfId="850" builtinId="8" hidden="1"/>
    <cellStyle name="ハイパーリンク" xfId="852" builtinId="8" hidden="1"/>
    <cellStyle name="ハイパーリンク" xfId="854" builtinId="8" hidden="1"/>
    <cellStyle name="ハイパーリンク" xfId="856" builtinId="8" hidden="1"/>
    <cellStyle name="ハイパーリンク" xfId="858" builtinId="8" hidden="1"/>
    <cellStyle name="ハイパーリンク" xfId="860" builtinId="8" hidden="1"/>
    <cellStyle name="ハイパーリンク" xfId="862" builtinId="8" hidden="1"/>
    <cellStyle name="ハイパーリンク" xfId="864" builtinId="8" hidden="1"/>
    <cellStyle name="ハイパーリンク" xfId="866" builtinId="8" hidden="1"/>
    <cellStyle name="ハイパーリンク" xfId="868" builtinId="8" hidden="1"/>
    <cellStyle name="ハイパーリンク" xfId="870" builtinId="8" hidden="1"/>
    <cellStyle name="ハイパーリンク" xfId="872" builtinId="8" hidden="1"/>
    <cellStyle name="ハイパーリンク" xfId="874" builtinId="8" hidden="1"/>
    <cellStyle name="ハイパーリンク" xfId="876" builtinId="8" hidden="1"/>
    <cellStyle name="ハイパーリンク" xfId="878" builtinId="8" hidden="1"/>
    <cellStyle name="ハイパーリンク" xfId="880" builtinId="8" hidden="1"/>
    <cellStyle name="ハイパーリンク" xfId="882" builtinId="8" hidden="1"/>
    <cellStyle name="ハイパーリンク" xfId="884" builtinId="8" hidden="1"/>
    <cellStyle name="ハイパーリンク" xfId="886" builtinId="8" hidden="1"/>
    <cellStyle name="ハイパーリンク" xfId="888" builtinId="8" hidden="1"/>
    <cellStyle name="ハイパーリンク" xfId="890" builtinId="8" hidden="1"/>
    <cellStyle name="ハイパーリンク" xfId="892" builtinId="8" hidden="1"/>
    <cellStyle name="ハイパーリンク" xfId="894" builtinId="8" hidden="1"/>
    <cellStyle name="ハイパーリンク" xfId="896" builtinId="8" hidden="1"/>
    <cellStyle name="ハイパーリンク" xfId="898" builtinId="8" hidden="1"/>
    <cellStyle name="ハイパーリンク" xfId="900" builtinId="8" hidden="1"/>
    <cellStyle name="ハイパーリンク" xfId="902" builtinId="8" hidden="1"/>
    <cellStyle name="ハイパーリンク" xfId="904" builtinId="8" hidden="1"/>
    <cellStyle name="ハイパーリンク" xfId="906" builtinId="8" hidden="1"/>
    <cellStyle name="ハイパーリンク" xfId="908" builtinId="8" hidden="1"/>
    <cellStyle name="ハイパーリンク" xfId="910" builtinId="8" hidden="1"/>
    <cellStyle name="ハイパーリンク" xfId="912" builtinId="8" hidden="1"/>
    <cellStyle name="ハイパーリンク" xfId="914" builtinId="8" hidden="1"/>
    <cellStyle name="ハイパーリンク" xfId="916" builtinId="8" hidden="1"/>
    <cellStyle name="ハイパーリンク" xfId="918" builtinId="8" hidden="1"/>
    <cellStyle name="ハイパーリンク" xfId="920" builtinId="8" hidden="1"/>
    <cellStyle name="ハイパーリンク" xfId="922" builtinId="8" hidden="1"/>
    <cellStyle name="ハイパーリンク" xfId="924" builtinId="8" hidden="1"/>
    <cellStyle name="ハイパーリンク" xfId="926" builtinId="8" hidden="1"/>
    <cellStyle name="ハイパーリンク" xfId="928" builtinId="8" hidden="1"/>
    <cellStyle name="ハイパーリンク" xfId="930" builtinId="8" hidden="1"/>
    <cellStyle name="ハイパーリンク" xfId="932" builtinId="8" hidden="1"/>
    <cellStyle name="ハイパーリンク" xfId="934" builtinId="8" hidden="1"/>
    <cellStyle name="ハイパーリンク" xfId="936" builtinId="8" hidden="1"/>
    <cellStyle name="ハイパーリンク" xfId="938" builtinId="8" hidden="1"/>
    <cellStyle name="ハイパーリンク" xfId="940" builtinId="8" hidden="1"/>
    <cellStyle name="ハイパーリンク" xfId="942" builtinId="8" hidden="1"/>
    <cellStyle name="ハイパーリンク" xfId="944" builtinId="8" hidden="1"/>
    <cellStyle name="ハイパーリンク" xfId="946" builtinId="8" hidden="1"/>
    <cellStyle name="ハイパーリンク" xfId="948" builtinId="8" hidden="1"/>
    <cellStyle name="ハイパーリンク" xfId="950" builtinId="8" hidden="1"/>
    <cellStyle name="ハイパーリンク" xfId="952" builtinId="8" hidden="1"/>
    <cellStyle name="ハイパーリンク" xfId="954" builtinId="8" hidden="1"/>
    <cellStyle name="ハイパーリンク" xfId="956" builtinId="8" hidden="1"/>
    <cellStyle name="ハイパーリンク" xfId="958" builtinId="8" hidden="1"/>
    <cellStyle name="ハイパーリンク" xfId="960" builtinId="8" hidden="1"/>
    <cellStyle name="ハイパーリンク" xfId="962" builtinId="8" hidden="1"/>
    <cellStyle name="ハイパーリンク" xfId="964" builtinId="8" hidden="1"/>
    <cellStyle name="ハイパーリンク" xfId="966" builtinId="8" hidden="1"/>
    <cellStyle name="ハイパーリンク" xfId="968" builtinId="8" hidden="1"/>
    <cellStyle name="ハイパーリンク" xfId="970" builtinId="8" hidden="1"/>
    <cellStyle name="ハイパーリンク" xfId="972" builtinId="8" hidden="1"/>
    <cellStyle name="ハイパーリンク" xfId="974" builtinId="8" hidden="1"/>
    <cellStyle name="ハイパーリンク" xfId="976" builtinId="8" hidden="1"/>
    <cellStyle name="ハイパーリンク" xfId="978" builtinId="8" hidden="1"/>
    <cellStyle name="ハイパーリンク" xfId="980" builtinId="8" hidden="1"/>
    <cellStyle name="ハイパーリンク" xfId="982" builtinId="8" hidden="1"/>
    <cellStyle name="ハイパーリンク" xfId="984" builtinId="8" hidden="1"/>
    <cellStyle name="ハイパーリンク" xfId="986" builtinId="8" hidden="1"/>
    <cellStyle name="ハイパーリンク" xfId="988" builtinId="8" hidden="1"/>
    <cellStyle name="ハイパーリンク" xfId="990" builtinId="8" hidden="1"/>
    <cellStyle name="ハイパーリンク" xfId="992" builtinId="8" hidden="1"/>
    <cellStyle name="ハイパーリンク" xfId="994" builtinId="8" hidden="1"/>
    <cellStyle name="ハイパーリンク" xfId="996" builtinId="8" hidden="1"/>
    <cellStyle name="ハイパーリンク" xfId="998" builtinId="8" hidden="1"/>
    <cellStyle name="ハイパーリンク" xfId="1000" builtinId="8" hidden="1"/>
    <cellStyle name="ハイパーリンク" xfId="1002" builtinId="8" hidden="1"/>
    <cellStyle name="ハイパーリンク" xfId="1004" builtinId="8" hidden="1"/>
    <cellStyle name="ハイパーリンク" xfId="1006" builtinId="8" hidden="1"/>
    <cellStyle name="ハイパーリンク" xfId="1008" builtinId="8" hidden="1"/>
    <cellStyle name="ハイパーリンク" xfId="1010" builtinId="8" hidden="1"/>
    <cellStyle name="ハイパーリンク" xfId="1012" builtinId="8" hidden="1"/>
    <cellStyle name="ハイパーリンク" xfId="1014" builtinId="8" hidden="1"/>
    <cellStyle name="ハイパーリンク" xfId="1016" builtinId="8" hidden="1"/>
    <cellStyle name="ハイパーリンク" xfId="1018" builtinId="8" hidden="1"/>
    <cellStyle name="ハイパーリンク" xfId="1020" builtinId="8" hidden="1"/>
    <cellStyle name="ハイパーリンク" xfId="1022" builtinId="8" hidden="1"/>
    <cellStyle name="ハイパーリンク" xfId="1024" builtinId="8" hidden="1"/>
    <cellStyle name="ハイパーリンク" xfId="1026" builtinId="8" hidden="1"/>
    <cellStyle name="ハイパーリンク" xfId="1028" builtinId="8" hidden="1"/>
    <cellStyle name="ハイパーリンク" xfId="1030" builtinId="8" hidden="1"/>
    <cellStyle name="ハイパーリンク" xfId="1032" builtinId="8" hidden="1"/>
    <cellStyle name="ハイパーリンク" xfId="1034" builtinId="8" hidden="1"/>
    <cellStyle name="ハイパーリンク" xfId="1036" builtinId="8" hidden="1"/>
    <cellStyle name="ハイパーリンク" xfId="1038" builtinId="8" hidden="1"/>
    <cellStyle name="ハイパーリンク" xfId="1040" builtinId="8" hidden="1"/>
    <cellStyle name="ハイパーリンク" xfId="1042" builtinId="8" hidden="1"/>
    <cellStyle name="ハイパーリンク" xfId="1044" builtinId="8" hidden="1"/>
    <cellStyle name="ハイパーリンク" xfId="1046" builtinId="8" hidden="1"/>
    <cellStyle name="ハイパーリンク" xfId="1048" builtinId="8" hidden="1"/>
    <cellStyle name="ハイパーリンク" xfId="1050" builtinId="8" hidden="1"/>
    <cellStyle name="ハイパーリンク" xfId="1052" builtinId="8" hidden="1"/>
    <cellStyle name="ハイパーリンク" xfId="1054" builtinId="8" hidden="1"/>
    <cellStyle name="ハイパーリンク" xfId="1056" builtinId="8" hidden="1"/>
    <cellStyle name="ハイパーリンク" xfId="1058" builtinId="8" hidden="1"/>
    <cellStyle name="ハイパーリンク" xfId="1060" builtinId="8" hidden="1"/>
    <cellStyle name="ハイパーリンク" xfId="1062" builtinId="8" hidden="1"/>
    <cellStyle name="ハイパーリンク" xfId="1064" builtinId="8" hidden="1"/>
    <cellStyle name="ハイパーリンク" xfId="1066" builtinId="8" hidden="1"/>
    <cellStyle name="ハイパーリンク" xfId="1068" builtinId="8" hidden="1"/>
    <cellStyle name="ハイパーリンク" xfId="1070" builtinId="8" hidden="1"/>
    <cellStyle name="ハイパーリンク" xfId="1072" builtinId="8" hidden="1"/>
    <cellStyle name="ハイパーリンク" xfId="1074" builtinId="8" hidden="1"/>
    <cellStyle name="ハイパーリンク" xfId="1076" builtinId="8" hidden="1"/>
    <cellStyle name="ハイパーリンク" xfId="1078" builtinId="8" hidden="1"/>
    <cellStyle name="ハイパーリンク" xfId="1080" builtinId="8" hidden="1"/>
    <cellStyle name="ハイパーリンク" xfId="1082" builtinId="8" hidden="1"/>
    <cellStyle name="ハイパーリンク" xfId="1084" builtinId="8" hidden="1"/>
    <cellStyle name="ハイパーリンク" xfId="1086" builtinId="8" hidden="1"/>
    <cellStyle name="ハイパーリンク" xfId="1088" builtinId="8" hidden="1"/>
    <cellStyle name="ハイパーリンク" xfId="1090" builtinId="8" hidden="1"/>
    <cellStyle name="ハイパーリンク" xfId="1092" builtinId="8" hidden="1"/>
    <cellStyle name="ハイパーリンク" xfId="1094" builtinId="8" hidden="1"/>
    <cellStyle name="ハイパーリンク" xfId="1096" builtinId="8" hidden="1"/>
    <cellStyle name="ハイパーリンク" xfId="1098" builtinId="8" hidden="1"/>
    <cellStyle name="ハイパーリンク" xfId="1100" builtinId="8" hidden="1"/>
    <cellStyle name="ハイパーリンク" xfId="1102" builtinId="8" hidden="1"/>
    <cellStyle name="ハイパーリンク" xfId="1104" builtinId="8" hidden="1"/>
    <cellStyle name="ハイパーリンク" xfId="1106" builtinId="8" hidden="1"/>
    <cellStyle name="ハイパーリンク" xfId="1108" builtinId="8" hidden="1"/>
    <cellStyle name="ハイパーリンク" xfId="1110" builtinId="8" hidden="1"/>
    <cellStyle name="ハイパーリンク" xfId="1112" builtinId="8" hidden="1"/>
    <cellStyle name="ハイパーリンク" xfId="1114" builtinId="8" hidden="1"/>
    <cellStyle name="ハイパーリンク" xfId="1116" builtinId="8" hidden="1"/>
    <cellStyle name="ハイパーリンク" xfId="1118" builtinId="8" hidden="1"/>
    <cellStyle name="ハイパーリンク" xfId="1120" builtinId="8" hidden="1"/>
    <cellStyle name="ハイパーリンク" xfId="1122" builtinId="8" hidden="1"/>
    <cellStyle name="ハイパーリンク" xfId="1124" builtinId="8" hidden="1"/>
    <cellStyle name="ハイパーリンク" xfId="1126" builtinId="8" hidden="1"/>
    <cellStyle name="ハイパーリンク" xfId="1128" builtinId="8" hidden="1"/>
    <cellStyle name="ハイパーリンク" xfId="1130" builtinId="8" hidden="1"/>
    <cellStyle name="ハイパーリンク" xfId="1132" builtinId="8" hidden="1"/>
    <cellStyle name="ハイパーリンク" xfId="1134" builtinId="8" hidden="1"/>
    <cellStyle name="ハイパーリンク" xfId="1136" builtinId="8" hidden="1"/>
    <cellStyle name="ハイパーリンク" xfId="1138" builtinId="8" hidden="1"/>
    <cellStyle name="ハイパーリンク" xfId="1140" builtinId="8" hidden="1"/>
    <cellStyle name="ハイパーリンク" xfId="1142" builtinId="8" hidden="1"/>
    <cellStyle name="ハイパーリンク" xfId="1144" builtinId="8" hidden="1"/>
    <cellStyle name="ハイパーリンク" xfId="1146" builtinId="8" hidden="1"/>
    <cellStyle name="ハイパーリンク" xfId="1148" builtinId="8" hidden="1"/>
    <cellStyle name="ハイパーリンク" xfId="1150" builtinId="8" hidden="1"/>
    <cellStyle name="ハイパーリンク" xfId="1152" builtinId="8" hidden="1"/>
    <cellStyle name="ハイパーリンク" xfId="1154" builtinId="8" hidden="1"/>
    <cellStyle name="ハイパーリンク" xfId="1156" builtinId="8" hidden="1"/>
    <cellStyle name="ハイパーリンク" xfId="1158" builtinId="8" hidden="1"/>
    <cellStyle name="ハイパーリンク" xfId="1160" builtinId="8" hidden="1"/>
    <cellStyle name="ハイパーリンク" xfId="1162" builtinId="8" hidden="1"/>
    <cellStyle name="ハイパーリンク" xfId="1164" builtinId="8" hidden="1"/>
    <cellStyle name="ハイパーリンク" xfId="1166" builtinId="8" hidden="1"/>
    <cellStyle name="ハイパーリンク" xfId="1168" builtinId="8" hidden="1"/>
    <cellStyle name="ハイパーリンク" xfId="1170" builtinId="8" hidden="1"/>
    <cellStyle name="ハイパーリンク" xfId="1172" builtinId="8" hidden="1"/>
    <cellStyle name="ハイパーリンク" xfId="1174" builtinId="8" hidden="1"/>
    <cellStyle name="ハイパーリンク" xfId="1176" builtinId="8" hidden="1"/>
    <cellStyle name="ハイパーリンク" xfId="1178" builtinId="8" hidden="1"/>
    <cellStyle name="ハイパーリンク" xfId="1180" builtinId="8" hidden="1"/>
    <cellStyle name="ハイパーリンク" xfId="1182" builtinId="8" hidden="1"/>
    <cellStyle name="ハイパーリンク" xfId="1184" builtinId="8" hidden="1"/>
    <cellStyle name="ハイパーリンク" xfId="1186" builtinId="8" hidden="1"/>
    <cellStyle name="ハイパーリンク" xfId="1188" builtinId="8" hidden="1"/>
    <cellStyle name="ハイパーリンク" xfId="1190" builtinId="8" hidden="1"/>
    <cellStyle name="ハイパーリンク" xfId="1192" builtinId="8" hidden="1"/>
    <cellStyle name="ハイパーリンク" xfId="1194" builtinId="8" hidden="1"/>
    <cellStyle name="ハイパーリンク" xfId="1196" builtinId="8" hidden="1"/>
    <cellStyle name="ハイパーリンク" xfId="1198" builtinId="8" hidden="1"/>
    <cellStyle name="ハイパーリンク" xfId="1200" builtinId="8" hidden="1"/>
    <cellStyle name="ハイパーリンク" xfId="1202" builtinId="8" hidden="1"/>
    <cellStyle name="ハイパーリンク" xfId="1204" builtinId="8" hidden="1"/>
    <cellStyle name="ハイパーリンク" xfId="1206" builtinId="8" hidden="1"/>
    <cellStyle name="ハイパーリンク" xfId="1208" builtinId="8" hidden="1"/>
    <cellStyle name="ハイパーリンク" xfId="1210" builtinId="8" hidden="1"/>
    <cellStyle name="ハイパーリンク" xfId="1212" builtinId="8" hidden="1"/>
    <cellStyle name="ハイパーリンク" xfId="1214" builtinId="8" hidden="1"/>
    <cellStyle name="ハイパーリンク" xfId="1216" builtinId="8" hidden="1"/>
    <cellStyle name="ハイパーリンク" xfId="1218" builtinId="8" hidden="1"/>
    <cellStyle name="ハイパーリンク" xfId="1220" builtinId="8" hidden="1"/>
    <cellStyle name="ハイパーリンク" xfId="1222" builtinId="8" hidden="1"/>
    <cellStyle name="ハイパーリンク" xfId="1224" builtinId="8" hidden="1"/>
    <cellStyle name="ハイパーリンク" xfId="1226" builtinId="8" hidden="1"/>
    <cellStyle name="ハイパーリンク" xfId="1228" builtinId="8" hidden="1"/>
    <cellStyle name="ハイパーリンク" xfId="1230" builtinId="8" hidden="1"/>
    <cellStyle name="ハイパーリンク" xfId="1232" builtinId="8" hidden="1"/>
    <cellStyle name="ハイパーリンク" xfId="1234" builtinId="8" hidden="1"/>
    <cellStyle name="ハイパーリンク" xfId="1236" builtinId="8" hidden="1"/>
    <cellStyle name="ハイパーリンク" xfId="1238" builtinId="8" hidden="1"/>
    <cellStyle name="ハイパーリンク" xfId="1240" builtinId="8" hidden="1"/>
    <cellStyle name="ハイパーリンク" xfId="1242" builtinId="8" hidden="1"/>
    <cellStyle name="ハイパーリンク" xfId="1244" builtinId="8" hidden="1"/>
    <cellStyle name="ハイパーリンク" xfId="1246" builtinId="8" hidden="1"/>
    <cellStyle name="ハイパーリンク" xfId="1248" builtinId="8" hidden="1"/>
    <cellStyle name="ハイパーリンク" xfId="1250" builtinId="8" hidden="1"/>
    <cellStyle name="ハイパーリンク" xfId="1252" builtinId="8" hidden="1"/>
    <cellStyle name="ハイパーリンク" xfId="1254" builtinId="8" hidden="1"/>
    <cellStyle name="ハイパーリンク" xfId="1256" builtinId="8" hidden="1"/>
    <cellStyle name="ハイパーリンク" xfId="1258" builtinId="8" hidden="1"/>
    <cellStyle name="ハイパーリンク" xfId="1260" builtinId="8" hidden="1"/>
    <cellStyle name="ハイパーリンク" xfId="1262" builtinId="8" hidden="1"/>
    <cellStyle name="ハイパーリンク" xfId="1264" builtinId="8" hidden="1"/>
    <cellStyle name="ハイパーリンク" xfId="1266" builtinId="8" hidden="1"/>
    <cellStyle name="ハイパーリンク" xfId="1268" builtinId="8" hidden="1"/>
    <cellStyle name="ハイパーリンク" xfId="1270" builtinId="8" hidden="1"/>
    <cellStyle name="ハイパーリンク" xfId="1272" builtinId="8" hidden="1"/>
    <cellStyle name="ハイパーリンク" xfId="1274" builtinId="8" hidden="1"/>
    <cellStyle name="ハイパーリンク" xfId="1276" builtinId="8" hidden="1"/>
    <cellStyle name="ハイパーリンク" xfId="1278" builtinId="8" hidden="1"/>
    <cellStyle name="ハイパーリンク" xfId="1280" builtinId="8" hidden="1"/>
    <cellStyle name="ハイパーリンク" xfId="1282" builtinId="8" hidden="1"/>
    <cellStyle name="ハイパーリンク" xfId="1284" builtinId="8" hidden="1"/>
    <cellStyle name="ハイパーリンク" xfId="1286" builtinId="8" hidden="1"/>
    <cellStyle name="ハイパーリンク" xfId="1288" builtinId="8" hidden="1"/>
    <cellStyle name="ハイパーリンク" xfId="1290" builtinId="8" hidden="1"/>
    <cellStyle name="ハイパーリンク" xfId="1292" builtinId="8" hidden="1"/>
    <cellStyle name="ハイパーリンク" xfId="1294" builtinId="8" hidden="1"/>
    <cellStyle name="ハイパーリンク" xfId="1296" builtinId="8" hidden="1"/>
    <cellStyle name="ハイパーリンク" xfId="1298" builtinId="8" hidden="1"/>
    <cellStyle name="ハイパーリンク" xfId="1300" builtinId="8" hidden="1"/>
    <cellStyle name="ハイパーリンク" xfId="1302" builtinId="8" hidden="1"/>
    <cellStyle name="ハイパーリンク" xfId="1304" builtinId="8" hidden="1"/>
    <cellStyle name="ハイパーリンク" xfId="1306" builtinId="8" hidden="1"/>
    <cellStyle name="ハイパーリンク" xfId="1308" builtinId="8" hidden="1"/>
    <cellStyle name="ハイパーリンク" xfId="1310" builtinId="8" hidden="1"/>
    <cellStyle name="ハイパーリンク" xfId="1312" builtinId="8" hidden="1"/>
    <cellStyle name="ハイパーリンク" xfId="1314" builtinId="8" hidden="1"/>
    <cellStyle name="ハイパーリンク" xfId="1316" builtinId="8" hidden="1"/>
    <cellStyle name="ハイパーリンク" xfId="1318" builtinId="8" hidden="1"/>
    <cellStyle name="ハイパーリンク" xfId="1320" builtinId="8" hidden="1"/>
    <cellStyle name="ハイパーリンク" xfId="1322" builtinId="8" hidden="1"/>
    <cellStyle name="ハイパーリンク" xfId="1324" builtinId="8" hidden="1"/>
    <cellStyle name="ハイパーリンク" xfId="1326" builtinId="8" hidden="1"/>
    <cellStyle name="ハイパーリンク" xfId="1328" builtinId="8" hidden="1"/>
    <cellStyle name="ハイパーリンク" xfId="1330" builtinId="8" hidden="1"/>
    <cellStyle name="ハイパーリンク" xfId="1332" builtinId="8" hidden="1"/>
    <cellStyle name="ハイパーリンク" xfId="1334" builtinId="8" hidden="1"/>
    <cellStyle name="ハイパーリンク" xfId="1336" builtinId="8" hidden="1"/>
    <cellStyle name="ハイパーリンク" xfId="1338" builtinId="8" hidden="1"/>
    <cellStyle name="ハイパーリンク" xfId="1340" builtinId="8" hidden="1"/>
    <cellStyle name="ハイパーリンク" xfId="1342" builtinId="8" hidden="1"/>
    <cellStyle name="ハイパーリンク" xfId="1344" builtinId="8" hidden="1"/>
    <cellStyle name="ハイパーリンク" xfId="1346" builtinId="8" hidden="1"/>
    <cellStyle name="ハイパーリンク" xfId="1348" builtinId="8" hidden="1"/>
    <cellStyle name="ハイパーリンク" xfId="1350" builtinId="8" hidden="1"/>
    <cellStyle name="ハイパーリンク" xfId="1352" builtinId="8" hidden="1"/>
    <cellStyle name="ハイパーリンク" xfId="1354" builtinId="8" hidden="1"/>
    <cellStyle name="ハイパーリンク" xfId="1356" builtinId="8" hidden="1"/>
    <cellStyle name="ハイパーリンク" xfId="1358" builtinId="8" hidden="1"/>
    <cellStyle name="ハイパーリンク" xfId="1360" builtinId="8" hidden="1"/>
    <cellStyle name="ハイパーリンク" xfId="1362" builtinId="8" hidden="1"/>
    <cellStyle name="ハイパーリンク" xfId="1364" builtinId="8" hidden="1"/>
    <cellStyle name="ハイパーリンク" xfId="1366" builtinId="8" hidden="1"/>
    <cellStyle name="ハイパーリンク" xfId="1368" builtinId="8" hidden="1"/>
    <cellStyle name="ハイパーリンク" xfId="1370" builtinId="8" hidden="1"/>
    <cellStyle name="ハイパーリンク" xfId="1372" builtinId="8" hidden="1"/>
    <cellStyle name="ハイパーリンク" xfId="1374" builtinId="8" hidden="1"/>
    <cellStyle name="ハイパーリンク" xfId="1376" builtinId="8" hidden="1"/>
    <cellStyle name="ハイパーリンク" xfId="1378" builtinId="8" hidden="1"/>
    <cellStyle name="ハイパーリンク" xfId="1380" builtinId="8" hidden="1"/>
    <cellStyle name="ハイパーリンク" xfId="1382" builtinId="8" hidden="1"/>
    <cellStyle name="ハイパーリンク" xfId="1384" builtinId="8" hidden="1"/>
    <cellStyle name="ハイパーリンク" xfId="1386" builtinId="8" hidden="1"/>
    <cellStyle name="ハイパーリンク" xfId="1388" builtinId="8" hidden="1"/>
    <cellStyle name="ハイパーリンク" xfId="1390" builtinId="8" hidden="1"/>
    <cellStyle name="ハイパーリンク" xfId="1392" builtinId="8" hidden="1"/>
    <cellStyle name="ハイパーリンク" xfId="1394" builtinId="8" hidden="1"/>
    <cellStyle name="ハイパーリンク" xfId="1396" builtinId="8" hidden="1"/>
    <cellStyle name="ハイパーリンク" xfId="1398" builtinId="8" hidden="1"/>
    <cellStyle name="ハイパーリンク" xfId="1400" builtinId="8" hidden="1"/>
    <cellStyle name="ハイパーリンク" xfId="1402" builtinId="8" hidden="1"/>
    <cellStyle name="ハイパーリンク" xfId="1404" builtinId="8" hidden="1"/>
    <cellStyle name="ハイパーリンク" xfId="1406" builtinId="8" hidden="1"/>
    <cellStyle name="ハイパーリンク" xfId="1408" builtinId="8" hidden="1"/>
    <cellStyle name="ハイパーリンク" xfId="1410" builtinId="8" hidden="1"/>
    <cellStyle name="ハイパーリンク" xfId="1412" builtinId="8" hidden="1"/>
    <cellStyle name="ハイパーリンク" xfId="1414" builtinId="8" hidden="1"/>
    <cellStyle name="ハイパーリンク" xfId="1416" builtinId="8" hidden="1"/>
    <cellStyle name="ハイパーリンク" xfId="1418" builtinId="8" hidden="1"/>
    <cellStyle name="ハイパーリンク" xfId="1420" builtinId="8" hidden="1"/>
    <cellStyle name="ハイパーリンク" xfId="1422" builtinId="8" hidden="1"/>
    <cellStyle name="ハイパーリンク" xfId="1424" builtinId="8" hidden="1"/>
    <cellStyle name="ハイパーリンク" xfId="1426" builtinId="8" hidden="1"/>
    <cellStyle name="ハイパーリンク" xfId="1428" builtinId="8" hidden="1"/>
    <cellStyle name="ハイパーリンク" xfId="1430" builtinId="8" hidden="1"/>
    <cellStyle name="ハイパーリンク" xfId="1432" builtinId="8" hidden="1"/>
    <cellStyle name="ハイパーリンク" xfId="1434" builtinId="8" hidden="1"/>
    <cellStyle name="ハイパーリンク" xfId="1436" builtinId="8" hidden="1"/>
    <cellStyle name="ハイパーリンク" xfId="1438" builtinId="8" hidden="1"/>
    <cellStyle name="ハイパーリンク" xfId="1440" builtinId="8" hidden="1"/>
    <cellStyle name="ハイパーリンク" xfId="1442" builtinId="8" hidden="1"/>
    <cellStyle name="ハイパーリンク" xfId="1444" builtinId="8" hidden="1"/>
    <cellStyle name="ハイパーリンク" xfId="1446" builtinId="8" hidden="1"/>
    <cellStyle name="ハイパーリンク" xfId="1448" builtinId="8" hidden="1"/>
    <cellStyle name="ハイパーリンク" xfId="1450" builtinId="8" hidden="1"/>
    <cellStyle name="ハイパーリンク" xfId="1452" builtinId="8" hidden="1"/>
    <cellStyle name="ハイパーリンク" xfId="1454" builtinId="8" hidden="1"/>
    <cellStyle name="ハイパーリンク" xfId="1456" builtinId="8" hidden="1"/>
    <cellStyle name="ハイパーリンク" xfId="1458" builtinId="8" hidden="1"/>
    <cellStyle name="ハイパーリンク" xfId="1460" builtinId="8" hidden="1"/>
    <cellStyle name="ハイパーリンク" xfId="1462" builtinId="8" hidden="1"/>
    <cellStyle name="ハイパーリンク" xfId="1464" builtinId="8" hidden="1"/>
    <cellStyle name="ハイパーリンク" xfId="1466" builtinId="8" hidden="1"/>
    <cellStyle name="ハイパーリンク" xfId="1468" builtinId="8" hidden="1"/>
    <cellStyle name="ハイパーリンク" xfId="1470" builtinId="8" hidden="1"/>
    <cellStyle name="ハイパーリンク" xfId="1472" builtinId="8" hidden="1"/>
    <cellStyle name="ハイパーリンク" xfId="1474" builtinId="8" hidden="1"/>
    <cellStyle name="ハイパーリンク" xfId="1476" builtinId="8" hidden="1"/>
    <cellStyle name="ハイパーリンク" xfId="1478" builtinId="8" hidden="1"/>
    <cellStyle name="ハイパーリンク" xfId="1480" builtinId="8" hidden="1"/>
    <cellStyle name="ハイパーリンク" xfId="1482" builtinId="8" hidden="1"/>
    <cellStyle name="ハイパーリンク" xfId="1484" builtinId="8" hidden="1"/>
    <cellStyle name="ハイパーリンク" xfId="1486" builtinId="8" hidden="1"/>
    <cellStyle name="ハイパーリンク" xfId="1488" builtinId="8" hidden="1"/>
    <cellStyle name="ハイパーリンク" xfId="1490" builtinId="8" hidden="1"/>
    <cellStyle name="ハイパーリンク" xfId="1492" builtinId="8" hidden="1"/>
    <cellStyle name="ハイパーリンク" xfId="1494" builtinId="8" hidden="1"/>
    <cellStyle name="ハイパーリンク" xfId="1496" builtinId="8" hidden="1"/>
    <cellStyle name="ハイパーリンク" xfId="1498" builtinId="8" hidden="1"/>
    <cellStyle name="ハイパーリンク" xfId="1500" builtinId="8" hidden="1"/>
    <cellStyle name="ハイパーリンク" xfId="1502" builtinId="8" hidden="1"/>
    <cellStyle name="ハイパーリンク" xfId="1504" builtinId="8" hidden="1"/>
    <cellStyle name="ハイパーリンク" xfId="1506" builtinId="8" hidden="1"/>
    <cellStyle name="ハイパーリンク" xfId="1508" builtinId="8" hidden="1"/>
    <cellStyle name="ハイパーリンク" xfId="1510" builtinId="8" hidden="1"/>
    <cellStyle name="ハイパーリンク" xfId="1512" builtinId="8" hidden="1"/>
    <cellStyle name="ハイパーリンク" xfId="1514" builtinId="8" hidden="1"/>
    <cellStyle name="ハイパーリンク" xfId="1516" builtinId="8" hidden="1"/>
    <cellStyle name="ハイパーリンク" xfId="1518" builtinId="8" hidden="1"/>
    <cellStyle name="ハイパーリンク" xfId="1520" builtinId="8" hidden="1"/>
    <cellStyle name="ハイパーリンク" xfId="1522" builtinId="8" hidden="1"/>
    <cellStyle name="ハイパーリンク" xfId="1524" builtinId="8" hidden="1"/>
    <cellStyle name="ハイパーリンク" xfId="1526" builtinId="8" hidden="1"/>
    <cellStyle name="ハイパーリンク" xfId="1528" builtinId="8" hidden="1"/>
    <cellStyle name="ハイパーリンク" xfId="1530" builtinId="8" hidden="1"/>
    <cellStyle name="ハイパーリンク" xfId="1532" builtinId="8" hidden="1"/>
    <cellStyle name="ハイパーリンク" xfId="1534" builtinId="8" hidden="1"/>
    <cellStyle name="ハイパーリンク" xfId="1536" builtinId="8" hidden="1"/>
    <cellStyle name="ハイパーリンク" xfId="1538" builtinId="8" hidden="1"/>
    <cellStyle name="ハイパーリンク" xfId="1540" builtinId="8" hidden="1"/>
    <cellStyle name="ハイパーリンク" xfId="1542" builtinId="8" hidden="1"/>
    <cellStyle name="ハイパーリンク" xfId="1544" builtinId="8" hidden="1"/>
    <cellStyle name="ハイパーリンク" xfId="1546" builtinId="8" hidden="1"/>
    <cellStyle name="ハイパーリンク" xfId="1548" builtinId="8" hidden="1"/>
    <cellStyle name="ハイパーリンク" xfId="1550" builtinId="8" hidden="1"/>
    <cellStyle name="ハイパーリンク" xfId="1552" builtinId="8" hidden="1"/>
    <cellStyle name="ハイパーリンク" xfId="1554" builtinId="8" hidden="1"/>
    <cellStyle name="ハイパーリンク" xfId="1556" builtinId="8" hidden="1"/>
    <cellStyle name="ハイパーリンク" xfId="1558" builtinId="8" hidden="1"/>
    <cellStyle name="ハイパーリンク" xfId="1560" builtinId="8" hidden="1"/>
    <cellStyle name="ハイパーリンク" xfId="1562" builtinId="8" hidden="1"/>
    <cellStyle name="ハイパーリンク" xfId="1564" builtinId="8" hidden="1"/>
    <cellStyle name="ハイパーリンク" xfId="1566" builtinId="8" hidden="1"/>
    <cellStyle name="ハイパーリンク" xfId="1568" builtinId="8" hidden="1"/>
    <cellStyle name="ハイパーリンク" xfId="1570" builtinId="8" hidden="1"/>
    <cellStyle name="ハイパーリンク" xfId="1572" builtinId="8" hidden="1"/>
    <cellStyle name="ハイパーリンク" xfId="1574" builtinId="8" hidden="1"/>
    <cellStyle name="ハイパーリンク" xfId="1576" builtinId="8" hidden="1"/>
    <cellStyle name="ハイパーリンク" xfId="1578" builtinId="8" hidden="1"/>
    <cellStyle name="ハイパーリンク" xfId="1580" builtinId="8" hidden="1"/>
    <cellStyle name="ハイパーリンク" xfId="1582" builtinId="8" hidden="1"/>
    <cellStyle name="ハイパーリンク" xfId="1584" builtinId="8" hidden="1"/>
    <cellStyle name="ハイパーリンク" xfId="1586" builtinId="8" hidden="1"/>
    <cellStyle name="ハイパーリンク" xfId="1588" builtinId="8" hidden="1"/>
    <cellStyle name="ハイパーリンク" xfId="1590" builtinId="8" hidden="1"/>
    <cellStyle name="ハイパーリンク" xfId="1592" builtinId="8" hidden="1"/>
    <cellStyle name="ハイパーリンク" xfId="1594" builtinId="8" hidden="1"/>
    <cellStyle name="ハイパーリンク" xfId="1596" builtinId="8" hidden="1"/>
    <cellStyle name="ハイパーリンク" xfId="1598" builtinId="8" hidden="1"/>
    <cellStyle name="ハイパーリンク" xfId="1600" builtinId="8" hidden="1"/>
    <cellStyle name="ハイパーリンク" xfId="1602" builtinId="8" hidden="1"/>
    <cellStyle name="ハイパーリンク" xfId="1604" builtinId="8" hidden="1"/>
    <cellStyle name="ハイパーリンク" xfId="1606" builtinId="8" hidden="1"/>
    <cellStyle name="ハイパーリンク" xfId="1608" builtinId="8" hidden="1"/>
    <cellStyle name="ハイパーリンク" xfId="1610" builtinId="8" hidden="1"/>
    <cellStyle name="ハイパーリンク" xfId="1612" builtinId="8" hidden="1"/>
    <cellStyle name="ハイパーリンク" xfId="1614" builtinId="8" hidden="1"/>
    <cellStyle name="ハイパーリンク" xfId="1616" builtinId="8" hidden="1"/>
    <cellStyle name="ハイパーリンク" xfId="1618" builtinId="8" hidden="1"/>
    <cellStyle name="ハイパーリンク" xfId="1620" builtinId="8" hidden="1"/>
    <cellStyle name="ハイパーリンク" xfId="1622" builtinId="8" hidden="1"/>
    <cellStyle name="ハイパーリンク" xfId="1624" builtinId="8" hidden="1"/>
    <cellStyle name="ハイパーリンク" xfId="1626" builtinId="8" hidden="1"/>
    <cellStyle name="ハイパーリンク" xfId="1628" builtinId="8" hidden="1"/>
    <cellStyle name="ハイパーリンク" xfId="1630" builtinId="8" hidden="1"/>
    <cellStyle name="ハイパーリンク" xfId="1632" builtinId="8" hidden="1"/>
    <cellStyle name="ハイパーリンク" xfId="1634" builtinId="8" hidden="1"/>
    <cellStyle name="ハイパーリンク" xfId="1636" builtinId="8" hidden="1"/>
    <cellStyle name="ハイパーリンク" xfId="1638" builtinId="8" hidden="1"/>
    <cellStyle name="ハイパーリンク" xfId="1640" builtinId="8" hidden="1"/>
    <cellStyle name="ハイパーリンク" xfId="1642" builtinId="8" hidden="1"/>
    <cellStyle name="ハイパーリンク" xfId="1644" builtinId="8" hidden="1"/>
    <cellStyle name="ハイパーリンク" xfId="1646" builtinId="8" hidden="1"/>
    <cellStyle name="ハイパーリンク" xfId="1648" builtinId="8" hidden="1"/>
    <cellStyle name="ハイパーリンク" xfId="1650" builtinId="8" hidden="1"/>
    <cellStyle name="ハイパーリンク" xfId="1652" builtinId="8" hidden="1"/>
    <cellStyle name="ハイパーリンク" xfId="1654" builtinId="8" hidden="1"/>
    <cellStyle name="ハイパーリンク" xfId="1656" builtinId="8" hidden="1"/>
    <cellStyle name="ハイパーリンク" xfId="1658" builtinId="8" hidden="1"/>
    <cellStyle name="ハイパーリンク" xfId="1660" builtinId="8" hidden="1"/>
    <cellStyle name="ハイパーリンク" xfId="1662" builtinId="8" hidden="1"/>
    <cellStyle name="ハイパーリンク" xfId="1664" builtinId="8" hidden="1"/>
    <cellStyle name="ハイパーリンク" xfId="1666" builtinId="8" hidden="1"/>
    <cellStyle name="ハイパーリンク" xfId="1668" builtinId="8" hidden="1"/>
    <cellStyle name="ハイパーリンク" xfId="1670" builtinId="8" hidden="1"/>
    <cellStyle name="ハイパーリンク" xfId="1672" builtinId="8" hidden="1"/>
    <cellStyle name="ハイパーリンク" xfId="1674" builtinId="8" hidden="1"/>
    <cellStyle name="ハイパーリンク" xfId="1676" builtinId="8" hidden="1"/>
    <cellStyle name="ハイパーリンク" xfId="1678" builtinId="8" hidden="1"/>
    <cellStyle name="ハイパーリンク" xfId="1680" builtinId="8" hidden="1"/>
    <cellStyle name="ハイパーリンク" xfId="1682" builtinId="8" hidden="1"/>
    <cellStyle name="ハイパーリンク" xfId="1684" builtinId="8" hidden="1"/>
    <cellStyle name="ハイパーリンク" xfId="1686" builtinId="8" hidden="1"/>
    <cellStyle name="ハイパーリンク" xfId="1688" builtinId="8" hidden="1"/>
    <cellStyle name="ハイパーリンク" xfId="1690" builtinId="8" hidden="1"/>
    <cellStyle name="ハイパーリンク" xfId="1692" builtinId="8" hidden="1"/>
    <cellStyle name="ハイパーリンク" xfId="1694" builtinId="8" hidden="1"/>
    <cellStyle name="ハイパーリンク" xfId="1696" builtinId="8" hidden="1"/>
    <cellStyle name="ハイパーリンク" xfId="1698" builtinId="8" hidden="1"/>
    <cellStyle name="ハイパーリンク" xfId="1700" builtinId="8" hidden="1"/>
    <cellStyle name="ハイパーリンク" xfId="1702" builtinId="8" hidden="1"/>
    <cellStyle name="ハイパーリンク" xfId="1704" builtinId="8" hidden="1"/>
    <cellStyle name="ハイパーリンク" xfId="1706" builtinId="8" hidden="1"/>
    <cellStyle name="ハイパーリンク" xfId="1708" builtinId="8" hidden="1"/>
    <cellStyle name="ハイパーリンク" xfId="1710" builtinId="8" hidden="1"/>
    <cellStyle name="ハイパーリンク" xfId="1712" builtinId="8" hidden="1"/>
    <cellStyle name="ハイパーリンク" xfId="1714" builtinId="8" hidden="1"/>
    <cellStyle name="ハイパーリンク" xfId="1716" builtinId="8" hidden="1"/>
    <cellStyle name="ハイパーリンク" xfId="1718" builtinId="8" hidden="1"/>
    <cellStyle name="ハイパーリンク" xfId="1720" builtinId="8" hidden="1"/>
    <cellStyle name="ハイパーリンク" xfId="1722" builtinId="8" hidden="1"/>
    <cellStyle name="ハイパーリンク" xfId="1724" builtinId="8" hidden="1"/>
    <cellStyle name="ハイパーリンク" xfId="1726" builtinId="8" hidden="1"/>
    <cellStyle name="ハイパーリンク" xfId="1728" builtinId="8" hidden="1"/>
    <cellStyle name="ハイパーリンク" xfId="1730" builtinId="8" hidden="1"/>
    <cellStyle name="ハイパーリンク" xfId="1732" builtinId="8" hidden="1"/>
    <cellStyle name="ハイパーリンク" xfId="1734" builtinId="8" hidden="1"/>
    <cellStyle name="ハイパーリンク" xfId="1736" builtinId="8" hidden="1"/>
    <cellStyle name="ハイパーリンク" xfId="1738" builtinId="8" hidden="1"/>
    <cellStyle name="ハイパーリンク" xfId="1740" builtinId="8" hidden="1"/>
    <cellStyle name="ハイパーリンク" xfId="1742" builtinId="8" hidden="1"/>
    <cellStyle name="ハイパーリンク" xfId="1744" builtinId="8" hidden="1"/>
    <cellStyle name="ハイパーリンク" xfId="1746" builtinId="8" hidden="1"/>
    <cellStyle name="ハイパーリンク" xfId="1748" builtinId="8" hidden="1"/>
    <cellStyle name="ハイパーリンク" xfId="1750" builtinId="8" hidden="1"/>
    <cellStyle name="ハイパーリンク" xfId="1752" builtinId="8" hidden="1"/>
    <cellStyle name="ハイパーリンク" xfId="1754" builtinId="8" hidden="1"/>
    <cellStyle name="ハイパーリンク" xfId="1756" builtinId="8" hidden="1"/>
    <cellStyle name="ハイパーリンク" xfId="1758" builtinId="8" hidden="1"/>
    <cellStyle name="ハイパーリンク" xfId="1760" builtinId="8" hidden="1"/>
    <cellStyle name="ハイパーリンク" xfId="1762" builtinId="8" hidden="1"/>
    <cellStyle name="ハイパーリンク" xfId="1764" builtinId="8" hidden="1"/>
    <cellStyle name="ハイパーリンク" xfId="1766" builtinId="8" hidden="1"/>
    <cellStyle name="ハイパーリンク" xfId="1768" builtinId="8" hidden="1"/>
    <cellStyle name="ハイパーリンク" xfId="1770" builtinId="8" hidden="1"/>
    <cellStyle name="ハイパーリンク" xfId="1772" builtinId="8" hidden="1"/>
    <cellStyle name="ハイパーリンク" xfId="1774" builtinId="8" hidden="1"/>
    <cellStyle name="ハイパーリンク" xfId="1776" builtinId="8" hidden="1"/>
    <cellStyle name="ハイパーリンク" xfId="1778" builtinId="8" hidden="1"/>
    <cellStyle name="ハイパーリンク" xfId="1780" builtinId="8" hidden="1"/>
    <cellStyle name="ハイパーリンク" xfId="1782" builtinId="8" hidden="1"/>
    <cellStyle name="ハイパーリンク" xfId="1784" builtinId="8" hidden="1"/>
    <cellStyle name="ハイパーリンク" xfId="1786" builtinId="8" hidden="1"/>
    <cellStyle name="ハイパーリンク" xfId="1788" builtinId="8" hidden="1"/>
    <cellStyle name="ハイパーリンク" xfId="1790" builtinId="8" hidden="1"/>
    <cellStyle name="ハイパーリンク" xfId="1792" builtinId="8" hidden="1"/>
    <cellStyle name="ハイパーリンク" xfId="1794" builtinId="8" hidden="1"/>
    <cellStyle name="ハイパーリンク" xfId="1796" builtinId="8" hidden="1"/>
    <cellStyle name="ハイパーリンク" xfId="1798" builtinId="8" hidden="1"/>
    <cellStyle name="ハイパーリンク" xfId="1800" builtinId="8" hidden="1"/>
    <cellStyle name="ハイパーリンク" xfId="1802" builtinId="8" hidden="1"/>
    <cellStyle name="ハイパーリンク" xfId="1804" builtinId="8" hidden="1"/>
    <cellStyle name="ハイパーリンク" xfId="1806" builtinId="8" hidden="1"/>
    <cellStyle name="ハイパーリンク" xfId="1808" builtinId="8" hidden="1"/>
    <cellStyle name="ハイパーリンク" xfId="1810" builtinId="8" hidden="1"/>
    <cellStyle name="ハイパーリンク" xfId="1812" builtinId="8" hidden="1"/>
    <cellStyle name="ハイパーリンク" xfId="1814" builtinId="8" hidden="1"/>
    <cellStyle name="ハイパーリンク" xfId="1816" builtinId="8" hidden="1"/>
    <cellStyle name="ハイパーリンク" xfId="1818" builtinId="8" hidden="1"/>
    <cellStyle name="ハイパーリンク" xfId="1820" builtinId="8" hidden="1"/>
    <cellStyle name="ハイパーリンク" xfId="1822" builtinId="8" hidden="1"/>
    <cellStyle name="ハイパーリンク" xfId="1824" builtinId="8" hidden="1"/>
    <cellStyle name="ハイパーリンク" xfId="1826" builtinId="8" hidden="1"/>
    <cellStyle name="ハイパーリンク" xfId="1828" builtinId="8" hidden="1"/>
    <cellStyle name="ハイパーリンク" xfId="1830" builtinId="8" hidden="1"/>
    <cellStyle name="ハイパーリンク" xfId="1832" builtinId="8" hidden="1"/>
    <cellStyle name="ハイパーリンク" xfId="1834" builtinId="8" hidden="1"/>
    <cellStyle name="ハイパーリンク" xfId="1836" builtinId="8" hidden="1"/>
    <cellStyle name="ハイパーリンク" xfId="1838" builtinId="8" hidden="1"/>
    <cellStyle name="ハイパーリンク" xfId="1840" builtinId="8" hidden="1"/>
    <cellStyle name="ハイパーリンク" xfId="1842" builtinId="8" hidden="1"/>
    <cellStyle name="ハイパーリンク" xfId="1844" builtinId="8" hidden="1"/>
    <cellStyle name="ハイパーリンク" xfId="1846" builtinId="8" hidden="1"/>
    <cellStyle name="ハイパーリンク" xfId="1848" builtinId="8" hidden="1"/>
    <cellStyle name="ハイパーリンク" xfId="1850" builtinId="8" hidden="1"/>
    <cellStyle name="ハイパーリンク" xfId="1852" builtinId="8" hidden="1"/>
    <cellStyle name="ハイパーリンク" xfId="1854" builtinId="8" hidden="1"/>
    <cellStyle name="ハイパーリンク" xfId="1856" builtinId="8" hidden="1"/>
    <cellStyle name="ハイパーリンク" xfId="1858" builtinId="8" hidden="1"/>
    <cellStyle name="ハイパーリンク" xfId="1860" builtinId="8" hidden="1"/>
    <cellStyle name="ハイパーリンク" xfId="1862" builtinId="8" hidden="1"/>
    <cellStyle name="ハイパーリンク" xfId="1864" builtinId="8" hidden="1"/>
    <cellStyle name="ハイパーリンク" xfId="1866" builtinId="8" hidden="1"/>
    <cellStyle name="ハイパーリンク" xfId="1868" builtinId="8" hidden="1"/>
    <cellStyle name="ハイパーリンク" xfId="1870" builtinId="8" hidden="1"/>
    <cellStyle name="ハイパーリンク" xfId="1872" builtinId="8" hidden="1"/>
    <cellStyle name="ハイパーリンク" xfId="1874" builtinId="8" hidden="1"/>
    <cellStyle name="ハイパーリンク" xfId="1876" builtinId="8" hidden="1"/>
    <cellStyle name="ハイパーリンク" xfId="1878" builtinId="8" hidden="1"/>
    <cellStyle name="ハイパーリンク" xfId="1880" builtinId="8" hidden="1"/>
    <cellStyle name="ハイパーリンク" xfId="1882" builtinId="8" hidden="1"/>
    <cellStyle name="ハイパーリンク" xfId="1884" builtinId="8" hidden="1"/>
    <cellStyle name="ハイパーリンク" xfId="1886" builtinId="8" hidden="1"/>
    <cellStyle name="ハイパーリンク" xfId="1888" builtinId="8" hidden="1"/>
    <cellStyle name="ハイパーリンク" xfId="1890" builtinId="8" hidden="1"/>
    <cellStyle name="ハイパーリンク" xfId="1892" builtinId="8" hidden="1"/>
    <cellStyle name="ハイパーリンク" xfId="1894" builtinId="8" hidden="1"/>
    <cellStyle name="ハイパーリンク" xfId="1896" builtinId="8" hidden="1"/>
    <cellStyle name="ハイパーリンク" xfId="1898" builtinId="8" hidden="1"/>
    <cellStyle name="ハイパーリンク" xfId="1900" builtinId="8" hidden="1"/>
    <cellStyle name="ハイパーリンク" xfId="1902" builtinId="8" hidden="1"/>
    <cellStyle name="ハイパーリンク" xfId="1904" builtinId="8" hidden="1"/>
    <cellStyle name="ハイパーリンク" xfId="1906" builtinId="8" hidden="1"/>
    <cellStyle name="ハイパーリンク" xfId="1908" builtinId="8" hidden="1"/>
    <cellStyle name="ハイパーリンク" xfId="1910" builtinId="8" hidden="1"/>
    <cellStyle name="ハイパーリンク" xfId="1912" builtinId="8" hidden="1"/>
    <cellStyle name="ハイパーリンク" xfId="1914" builtinId="8" hidden="1"/>
    <cellStyle name="ハイパーリンク" xfId="1916" builtinId="8" hidden="1"/>
    <cellStyle name="ハイパーリンク" xfId="1918" builtinId="8" hidden="1"/>
    <cellStyle name="ハイパーリンク" xfId="1920" builtinId="8" hidden="1"/>
    <cellStyle name="ハイパーリンク" xfId="1922" builtinId="8" hidden="1"/>
    <cellStyle name="ハイパーリンク" xfId="1924" builtinId="8" hidden="1"/>
    <cellStyle name="ハイパーリンク" xfId="1926" builtinId="8" hidden="1"/>
    <cellStyle name="ハイパーリンク" xfId="1928" builtinId="8" hidden="1"/>
    <cellStyle name="ハイパーリンク" xfId="1930" builtinId="8" hidden="1"/>
    <cellStyle name="ハイパーリンク" xfId="1932" builtinId="8" hidden="1"/>
    <cellStyle name="ハイパーリンク" xfId="1934" builtinId="8" hidden="1"/>
    <cellStyle name="ハイパーリンク" xfId="1936" builtinId="8" hidden="1"/>
    <cellStyle name="ハイパーリンク" xfId="1938" builtinId="8" hidden="1"/>
    <cellStyle name="ハイパーリンク" xfId="1940" builtinId="8" hidden="1"/>
    <cellStyle name="ハイパーリンク" xfId="1942" builtinId="8" hidden="1"/>
    <cellStyle name="ハイパーリンク" xfId="1944" builtinId="8" hidden="1"/>
    <cellStyle name="ハイパーリンク" xfId="1946" builtinId="8" hidden="1"/>
    <cellStyle name="ハイパーリンク" xfId="1948" builtinId="8" hidden="1"/>
    <cellStyle name="ハイパーリンク" xfId="1950" builtinId="8" hidden="1"/>
    <cellStyle name="ハイパーリンク" xfId="1952" builtinId="8" hidden="1"/>
    <cellStyle name="ハイパーリンク" xfId="1954" builtinId="8" hidden="1"/>
    <cellStyle name="ハイパーリンク" xfId="1956" builtinId="8" hidden="1"/>
    <cellStyle name="ハイパーリンク" xfId="1958" builtinId="8" hidden="1"/>
    <cellStyle name="ハイパーリンク" xfId="1960" builtinId="8" hidden="1"/>
    <cellStyle name="ハイパーリンク" xfId="1962" builtinId="8" hidden="1"/>
    <cellStyle name="ハイパーリンク" xfId="1964" builtinId="8" hidden="1"/>
    <cellStyle name="ハイパーリンク" xfId="1966" builtinId="8" hidden="1"/>
    <cellStyle name="ハイパーリンク" xfId="1968" builtinId="8" hidden="1"/>
    <cellStyle name="ハイパーリンク" xfId="1970" builtinId="8" hidden="1"/>
    <cellStyle name="ハイパーリンク" xfId="1972" builtinId="8" hidden="1"/>
    <cellStyle name="ハイパーリンク" xfId="1974" builtinId="8" hidden="1"/>
    <cellStyle name="ハイパーリンク" xfId="1976" builtinId="8" hidden="1"/>
    <cellStyle name="ハイパーリンク" xfId="1978" builtinId="8" hidden="1"/>
    <cellStyle name="ハイパーリンク" xfId="1980" builtinId="8" hidden="1"/>
    <cellStyle name="ハイパーリンク" xfId="1982" builtinId="8" hidden="1"/>
    <cellStyle name="ハイパーリンク" xfId="1984" builtinId="8" hidden="1"/>
    <cellStyle name="ハイパーリンク" xfId="1986" builtinId="8" hidden="1"/>
    <cellStyle name="ハイパーリンク" xfId="1988" builtinId="8" hidden="1"/>
    <cellStyle name="ハイパーリンク" xfId="1990" builtinId="8" hidden="1"/>
    <cellStyle name="ハイパーリンク" xfId="1992" builtinId="8" hidden="1"/>
    <cellStyle name="ハイパーリンク" xfId="1994" builtinId="8" hidden="1"/>
    <cellStyle name="ハイパーリンク" xfId="1996" builtinId="8" hidden="1"/>
    <cellStyle name="ハイパーリンク" xfId="1998" builtinId="8" hidden="1"/>
    <cellStyle name="ハイパーリンク" xfId="2000" builtinId="8" hidden="1"/>
    <cellStyle name="ハイパーリンク" xfId="2002" builtinId="8" hidden="1"/>
    <cellStyle name="ハイパーリンク" xfId="2004" builtinId="8" hidden="1"/>
    <cellStyle name="ハイパーリンク" xfId="2006" builtinId="8" hidden="1"/>
    <cellStyle name="ハイパーリンク" xfId="2008" builtinId="8" hidden="1"/>
    <cellStyle name="ハイパーリンク" xfId="2010" builtinId="8" hidden="1"/>
    <cellStyle name="ハイパーリンク" xfId="2012" builtinId="8" hidden="1"/>
    <cellStyle name="ハイパーリンク" xfId="2014" builtinId="8" hidden="1"/>
    <cellStyle name="ハイパーリンク" xfId="2016" builtinId="8" hidden="1"/>
    <cellStyle name="ハイパーリンク" xfId="2018" builtinId="8" hidden="1"/>
    <cellStyle name="ハイパーリンク" xfId="2020" builtinId="8" hidden="1"/>
    <cellStyle name="ハイパーリンク" xfId="2022" builtinId="8" hidden="1"/>
    <cellStyle name="ハイパーリンク" xfId="2024" builtinId="8" hidden="1"/>
    <cellStyle name="ハイパーリンク" xfId="2026" builtinId="8" hidden="1"/>
    <cellStyle name="ハイパーリンク" xfId="2028" builtinId="8" hidden="1"/>
    <cellStyle name="ハイパーリンク" xfId="2030" builtinId="8" hidden="1"/>
    <cellStyle name="ハイパーリンク" xfId="2032" builtinId="8" hidden="1"/>
    <cellStyle name="ハイパーリンク" xfId="2034" builtinId="8" hidden="1"/>
    <cellStyle name="ハイパーリンク" xfId="2036" builtinId="8" hidden="1"/>
    <cellStyle name="ハイパーリンク" xfId="2038" builtinId="8" hidden="1"/>
    <cellStyle name="ハイパーリンク" xfId="2040" builtinId="8" hidden="1"/>
    <cellStyle name="ハイパーリンク" xfId="2042" builtinId="8" hidden="1"/>
    <cellStyle name="ハイパーリンク" xfId="2044" builtinId="8" hidden="1"/>
    <cellStyle name="ハイパーリンク" xfId="2046" builtinId="8" hidden="1"/>
    <cellStyle name="ハイパーリンク" xfId="2048" builtinId="8" hidden="1"/>
    <cellStyle name="ハイパーリンク" xfId="2050" builtinId="8" hidden="1"/>
    <cellStyle name="ハイパーリンク" xfId="2052" builtinId="8" hidden="1"/>
    <cellStyle name="ハイパーリンク" xfId="2054" builtinId="8" hidden="1"/>
    <cellStyle name="ハイパーリンク" xfId="2056" builtinId="8" hidden="1"/>
    <cellStyle name="ハイパーリンク" xfId="2058" builtinId="8" hidden="1"/>
    <cellStyle name="ハイパーリンク" xfId="2060" builtinId="8" hidden="1"/>
    <cellStyle name="ハイパーリンク" xfId="2062" builtinId="8" hidden="1"/>
    <cellStyle name="ハイパーリンク" xfId="2064" builtinId="8" hidden="1"/>
    <cellStyle name="ハイパーリンク" xfId="2066" builtinId="8" hidden="1"/>
    <cellStyle name="ハイパーリンク" xfId="2068" builtinId="8" hidden="1"/>
    <cellStyle name="ハイパーリンク" xfId="2070" builtinId="8" hidden="1"/>
    <cellStyle name="ハイパーリンク" xfId="2072" builtinId="8" hidden="1"/>
    <cellStyle name="ハイパーリンク" xfId="2074" builtinId="8" hidden="1"/>
    <cellStyle name="ハイパーリンク" xfId="2076" builtinId="8" hidden="1"/>
    <cellStyle name="ハイパーリンク" xfId="2078" builtinId="8" hidden="1"/>
    <cellStyle name="ハイパーリンク" xfId="2080" builtinId="8" hidden="1"/>
    <cellStyle name="ハイパーリンク" xfId="2082" builtinId="8" hidden="1"/>
    <cellStyle name="ハイパーリンク" xfId="2084" builtinId="8" hidden="1"/>
    <cellStyle name="ハイパーリンク" xfId="2086" builtinId="8" hidden="1"/>
    <cellStyle name="ハイパーリンク" xfId="2088" builtinId="8" hidden="1"/>
    <cellStyle name="ハイパーリンク" xfId="2090" builtinId="8" hidden="1"/>
    <cellStyle name="ハイパーリンク" xfId="2092" builtinId="8" hidden="1"/>
    <cellStyle name="ハイパーリンク" xfId="2094" builtinId="8" hidden="1"/>
    <cellStyle name="ハイパーリンク" xfId="2096" builtinId="8" hidden="1"/>
    <cellStyle name="ハイパーリンク" xfId="2098" builtinId="8" hidden="1"/>
    <cellStyle name="ハイパーリンク" xfId="2100" builtinId="8" hidden="1"/>
    <cellStyle name="ハイパーリンク" xfId="2102" builtinId="8" hidden="1"/>
    <cellStyle name="ハイパーリンク" xfId="2104" builtinId="8" hidden="1"/>
    <cellStyle name="ハイパーリンク" xfId="2106" builtinId="8" hidden="1"/>
    <cellStyle name="ハイパーリンク" xfId="2108" builtinId="8" hidden="1"/>
    <cellStyle name="ハイパーリンク" xfId="2110" builtinId="8" hidden="1"/>
    <cellStyle name="ハイパーリンク" xfId="2112" builtinId="8" hidden="1"/>
    <cellStyle name="ハイパーリンク" xfId="2114" builtinId="8" hidden="1"/>
    <cellStyle name="ハイパーリンク" xfId="2116" builtinId="8" hidden="1"/>
    <cellStyle name="ハイパーリンク" xfId="2118" builtinId="8" hidden="1"/>
    <cellStyle name="ハイパーリンク" xfId="2120" builtinId="8" hidden="1"/>
    <cellStyle name="ハイパーリンク" xfId="2122" builtinId="8" hidden="1"/>
    <cellStyle name="ハイパーリンク" xfId="2124" builtinId="8" hidden="1"/>
    <cellStyle name="ハイパーリンク" xfId="2126" builtinId="8" hidden="1"/>
    <cellStyle name="ハイパーリンク" xfId="2128" builtinId="8" hidden="1"/>
    <cellStyle name="ハイパーリンク" xfId="2130" builtinId="8" hidden="1"/>
    <cellStyle name="ハイパーリンク" xfId="2132" builtinId="8" hidden="1"/>
    <cellStyle name="ハイパーリンク" xfId="2134" builtinId="8" hidden="1"/>
    <cellStyle name="ハイパーリンク" xfId="2136" builtinId="8" hidden="1"/>
    <cellStyle name="ハイパーリンク" xfId="2138" builtinId="8" hidden="1"/>
    <cellStyle name="ハイパーリンク" xfId="2140" builtinId="8" hidden="1"/>
    <cellStyle name="ハイパーリンク" xfId="2142" builtinId="8" hidden="1"/>
    <cellStyle name="ハイパーリンク" xfId="2144" builtinId="8" hidden="1"/>
    <cellStyle name="ハイパーリンク" xfId="2146" builtinId="8" hidden="1"/>
    <cellStyle name="ハイパーリンク" xfId="2148" builtinId="8" hidden="1"/>
    <cellStyle name="ハイパーリンク" xfId="2150" builtinId="8" hidden="1"/>
    <cellStyle name="ハイパーリンク" xfId="2152" builtinId="8" hidden="1"/>
    <cellStyle name="ハイパーリンク" xfId="2154" builtinId="8" hidden="1"/>
    <cellStyle name="ハイパーリンク" xfId="2156" builtinId="8" hidden="1"/>
    <cellStyle name="ハイパーリンク" xfId="2158" builtinId="8" hidden="1"/>
    <cellStyle name="ハイパーリンク" xfId="2160" builtinId="8" hidden="1"/>
    <cellStyle name="ハイパーリンク" xfId="2162" builtinId="8" hidden="1"/>
    <cellStyle name="ハイパーリンク" xfId="2164" builtinId="8" hidden="1"/>
    <cellStyle name="ハイパーリンク" xfId="2166" builtinId="8" hidden="1"/>
    <cellStyle name="ハイパーリンク" xfId="2168" builtinId="8" hidden="1"/>
    <cellStyle name="ハイパーリンク" xfId="2170" builtinId="8" hidden="1"/>
    <cellStyle name="ハイパーリンク" xfId="2172" builtinId="8" hidden="1"/>
    <cellStyle name="ハイパーリンク" xfId="2174" builtinId="8" hidden="1"/>
    <cellStyle name="ハイパーリンク" xfId="2176" builtinId="8" hidden="1"/>
    <cellStyle name="ハイパーリンク" xfId="2178" builtinId="8" hidden="1"/>
    <cellStyle name="ハイパーリンク" xfId="2180" builtinId="8" hidden="1"/>
    <cellStyle name="ハイパーリンク" xfId="2182" builtinId="8" hidden="1"/>
    <cellStyle name="ハイパーリンク" xfId="2184" builtinId="8" hidden="1"/>
    <cellStyle name="ハイパーリンク" xfId="2186" builtinId="8" hidden="1"/>
    <cellStyle name="ハイパーリンク" xfId="2188" builtinId="8" hidden="1"/>
    <cellStyle name="ハイパーリンク" xfId="2190" builtinId="8" hidden="1"/>
    <cellStyle name="ハイパーリンク" xfId="2192" builtinId="8" hidden="1"/>
    <cellStyle name="ハイパーリンク" xfId="2194" builtinId="8" hidden="1"/>
    <cellStyle name="ハイパーリンク" xfId="2196" builtinId="8" hidden="1"/>
    <cellStyle name="ハイパーリンク" xfId="2198" builtinId="8" hidden="1"/>
    <cellStyle name="ハイパーリンク" xfId="2200" builtinId="8" hidden="1"/>
    <cellStyle name="ハイパーリンク" xfId="2202" builtinId="8" hidden="1"/>
    <cellStyle name="ハイパーリンク" xfId="2204" builtinId="8" hidden="1"/>
    <cellStyle name="ハイパーリンク" xfId="2206" builtinId="8" hidden="1"/>
    <cellStyle name="ハイパーリンク" xfId="2208" builtinId="8" hidden="1"/>
    <cellStyle name="ハイパーリンク" xfId="2210" builtinId="8" hidden="1"/>
    <cellStyle name="ハイパーリンク" xfId="2212" builtinId="8" hidden="1"/>
    <cellStyle name="ハイパーリンク" xfId="2214" builtinId="8" hidden="1"/>
    <cellStyle name="ハイパーリンク" xfId="2216" builtinId="8" hidden="1"/>
    <cellStyle name="ハイパーリンク" xfId="2218" builtinId="8" hidden="1"/>
    <cellStyle name="ハイパーリンク" xfId="2220" builtinId="8" hidden="1"/>
    <cellStyle name="ハイパーリンク" xfId="2222" builtinId="8" hidden="1"/>
    <cellStyle name="ハイパーリンク" xfId="2224" builtinId="8" hidden="1"/>
    <cellStyle name="ハイパーリンク" xfId="2226" builtinId="8" hidden="1"/>
    <cellStyle name="標準" xfId="0" builtinId="0"/>
    <cellStyle name="標準 2" xfId="1"/>
    <cellStyle name="表示済みのハイパーリンク" xfId="3" builtinId="9" hidden="1"/>
    <cellStyle name="表示済みのハイパーリンク" xfId="5" builtinId="9" hidden="1"/>
    <cellStyle name="表示済みのハイパーリンク" xfId="7" builtinId="9" hidden="1"/>
    <cellStyle name="表示済みのハイパーリンク" xfId="9" builtinId="9" hidden="1"/>
    <cellStyle name="表示済みのハイパーリンク" xfId="11" builtinId="9" hidden="1"/>
    <cellStyle name="表示済みのハイパーリンク" xfId="13" builtinId="9" hidden="1"/>
    <cellStyle name="表示済みのハイパーリンク" xfId="15" builtinId="9" hidden="1"/>
    <cellStyle name="表示済みのハイパーリンク" xfId="17" builtinId="9" hidden="1"/>
    <cellStyle name="表示済みのハイパーリンク" xfId="19" builtinId="9" hidden="1"/>
    <cellStyle name="表示済みのハイパーリンク" xfId="21" builtinId="9" hidden="1"/>
    <cellStyle name="表示済みのハイパーリンク" xfId="23" builtinId="9" hidden="1"/>
    <cellStyle name="表示済みのハイパーリンク" xfId="25" builtinId="9" hidden="1"/>
    <cellStyle name="表示済みのハイパーリンク" xfId="27" builtinId="9" hidden="1"/>
    <cellStyle name="表示済みのハイパーリンク" xfId="29" builtinId="9" hidden="1"/>
    <cellStyle name="表示済みのハイパーリンク" xfId="31" builtinId="9" hidden="1"/>
    <cellStyle name="表示済みのハイパーリンク" xfId="33" builtinId="9" hidden="1"/>
    <cellStyle name="表示済みのハイパーリンク" xfId="35" builtinId="9" hidden="1"/>
    <cellStyle name="表示済みのハイパーリンク" xfId="37" builtinId="9" hidden="1"/>
    <cellStyle name="表示済みのハイパーリンク" xfId="39" builtinId="9" hidden="1"/>
    <cellStyle name="表示済みのハイパーリンク" xfId="41" builtinId="9" hidden="1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表示済みのハイパーリンク" xfId="53" builtinId="9" hidden="1"/>
    <cellStyle name="表示済みのハイパーリンク" xfId="55" builtinId="9" hidden="1"/>
    <cellStyle name="表示済みのハイパーリンク" xfId="57" builtinId="9" hidden="1"/>
    <cellStyle name="表示済みのハイパーリンク" xfId="59" builtinId="9" hidden="1"/>
    <cellStyle name="表示済みのハイパーリンク" xfId="61" builtinId="9" hidden="1"/>
    <cellStyle name="表示済みのハイパーリンク" xfId="63" builtinId="9" hidden="1"/>
    <cellStyle name="表示済みのハイパーリンク" xfId="65" builtinId="9" hidden="1"/>
    <cellStyle name="表示済みのハイパーリンク" xfId="67" builtinId="9" hidden="1"/>
    <cellStyle name="表示済みのハイパーリンク" xfId="69" builtinId="9" hidden="1"/>
    <cellStyle name="表示済みのハイパーリンク" xfId="71" builtinId="9" hidden="1"/>
    <cellStyle name="表示済みのハイパーリンク" xfId="73" builtinId="9" hidden="1"/>
    <cellStyle name="表示済みのハイパーリンク" xfId="75" builtinId="9" hidden="1"/>
    <cellStyle name="表示済みのハイパーリンク" xfId="77" builtinId="9" hidden="1"/>
    <cellStyle name="表示済みのハイパーリンク" xfId="79" builtinId="9" hidden="1"/>
    <cellStyle name="表示済みのハイパーリンク" xfId="81" builtinId="9" hidden="1"/>
    <cellStyle name="表示済みのハイパーリンク" xfId="83" builtinId="9" hidden="1"/>
    <cellStyle name="表示済みのハイパーリンク" xfId="85" builtinId="9" hidden="1"/>
    <cellStyle name="表示済みのハイパーリンク" xfId="87" builtinId="9" hidden="1"/>
    <cellStyle name="表示済みのハイパーリンク" xfId="89" builtinId="9" hidden="1"/>
    <cellStyle name="表示済みのハイパーリンク" xfId="91" builtinId="9" hidden="1"/>
    <cellStyle name="表示済みのハイパーリンク" xfId="93" builtinId="9" hidden="1"/>
    <cellStyle name="表示済みのハイパーリンク" xfId="95" builtinId="9" hidden="1"/>
    <cellStyle name="表示済みのハイパーリンク" xfId="97" builtinId="9" hidden="1"/>
    <cellStyle name="表示済みのハイパーリンク" xfId="99" builtinId="9" hidden="1"/>
    <cellStyle name="表示済みのハイパーリンク" xfId="101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5" builtinId="9" hidden="1"/>
    <cellStyle name="表示済みのハイパーリンク" xfId="197" builtinId="9" hidden="1"/>
    <cellStyle name="表示済みのハイパーリンク" xfId="199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  <cellStyle name="表示済みのハイパーリンク" xfId="285" builtinId="9" hidden="1"/>
    <cellStyle name="表示済みのハイパーリンク" xfId="287" builtinId="9" hidden="1"/>
    <cellStyle name="表示済みのハイパーリンク" xfId="289" builtinId="9" hidden="1"/>
    <cellStyle name="表示済みのハイパーリンク" xfId="291" builtinId="9" hidden="1"/>
    <cellStyle name="表示済みのハイパーリンク" xfId="293" builtinId="9" hidden="1"/>
    <cellStyle name="表示済みのハイパーリンク" xfId="295" builtinId="9" hidden="1"/>
    <cellStyle name="表示済みのハイパーリンク" xfId="297" builtinId="9" hidden="1"/>
    <cellStyle name="表示済みのハイパーリンク" xfId="299" builtinId="9" hidden="1"/>
    <cellStyle name="表示済みのハイパーリンク" xfId="301" builtinId="9" hidden="1"/>
    <cellStyle name="表示済みのハイパーリンク" xfId="303" builtinId="9" hidden="1"/>
    <cellStyle name="表示済みのハイパーリンク" xfId="305" builtinId="9" hidden="1"/>
    <cellStyle name="表示済みのハイパーリンク" xfId="307" builtinId="9" hidden="1"/>
    <cellStyle name="表示済みのハイパーリンク" xfId="309" builtinId="9" hidden="1"/>
    <cellStyle name="表示済みのハイパーリンク" xfId="311" builtinId="9" hidden="1"/>
    <cellStyle name="表示済みのハイパーリンク" xfId="313" builtinId="9" hidden="1"/>
    <cellStyle name="表示済みのハイパーリンク" xfId="315" builtinId="9" hidden="1"/>
    <cellStyle name="表示済みのハイパーリンク" xfId="317" builtinId="9" hidden="1"/>
    <cellStyle name="表示済みのハイパーリンク" xfId="319" builtinId="9" hidden="1"/>
    <cellStyle name="表示済みのハイパーリンク" xfId="321" builtinId="9" hidden="1"/>
    <cellStyle name="表示済みのハイパーリンク" xfId="323" builtinId="9" hidden="1"/>
    <cellStyle name="表示済みのハイパーリンク" xfId="325" builtinId="9" hidden="1"/>
    <cellStyle name="表示済みのハイパーリンク" xfId="327" builtinId="9" hidden="1"/>
    <cellStyle name="表示済みのハイパーリンク" xfId="329" builtinId="9" hidden="1"/>
    <cellStyle name="表示済みのハイパーリンク" xfId="331" builtinId="9" hidden="1"/>
    <cellStyle name="表示済みのハイパーリンク" xfId="333" builtinId="9" hidden="1"/>
    <cellStyle name="表示済みのハイパーリンク" xfId="335" builtinId="9" hidden="1"/>
    <cellStyle name="表示済みのハイパーリンク" xfId="337" builtinId="9" hidden="1"/>
    <cellStyle name="表示済みのハイパーリンク" xfId="339" builtinId="9" hidden="1"/>
    <cellStyle name="表示済みのハイパーリンク" xfId="341" builtinId="9" hidden="1"/>
    <cellStyle name="表示済みのハイパーリンク" xfId="343" builtinId="9" hidden="1"/>
    <cellStyle name="表示済みのハイパーリンク" xfId="345" builtinId="9" hidden="1"/>
    <cellStyle name="表示済みのハイパーリンク" xfId="347" builtinId="9" hidden="1"/>
    <cellStyle name="表示済みのハイパーリンク" xfId="349" builtinId="9" hidden="1"/>
    <cellStyle name="表示済みのハイパーリンク" xfId="351" builtinId="9" hidden="1"/>
    <cellStyle name="表示済みのハイパーリンク" xfId="353" builtinId="9" hidden="1"/>
    <cellStyle name="表示済みのハイパーリンク" xfId="355" builtinId="9" hidden="1"/>
    <cellStyle name="表示済みのハイパーリンク" xfId="357" builtinId="9" hidden="1"/>
    <cellStyle name="表示済みのハイパーリンク" xfId="359" builtinId="9" hidden="1"/>
    <cellStyle name="表示済みのハイパーリンク" xfId="361" builtinId="9" hidden="1"/>
    <cellStyle name="表示済みのハイパーリンク" xfId="363" builtinId="9" hidden="1"/>
    <cellStyle name="表示済みのハイパーリンク" xfId="365" builtinId="9" hidden="1"/>
    <cellStyle name="表示済みのハイパーリンク" xfId="367" builtinId="9" hidden="1"/>
    <cellStyle name="表示済みのハイパーリンク" xfId="369" builtinId="9" hidden="1"/>
    <cellStyle name="表示済みのハイパーリンク" xfId="371" builtinId="9" hidden="1"/>
    <cellStyle name="表示済みのハイパーリンク" xfId="373" builtinId="9" hidden="1"/>
    <cellStyle name="表示済みのハイパーリンク" xfId="375" builtinId="9" hidden="1"/>
    <cellStyle name="表示済みのハイパーリンク" xfId="377" builtinId="9" hidden="1"/>
    <cellStyle name="表示済みのハイパーリンク" xfId="379" builtinId="9" hidden="1"/>
    <cellStyle name="表示済みのハイパーリンク" xfId="381" builtinId="9" hidden="1"/>
    <cellStyle name="表示済みのハイパーリンク" xfId="383" builtinId="9" hidden="1"/>
    <cellStyle name="表示済みのハイパーリンク" xfId="385" builtinId="9" hidden="1"/>
    <cellStyle name="表示済みのハイパーリンク" xfId="387" builtinId="9" hidden="1"/>
    <cellStyle name="表示済みのハイパーリンク" xfId="389" builtinId="9" hidden="1"/>
    <cellStyle name="表示済みのハイパーリンク" xfId="391" builtinId="9" hidden="1"/>
    <cellStyle name="表示済みのハイパーリンク" xfId="393" builtinId="9" hidden="1"/>
    <cellStyle name="表示済みのハイパーリンク" xfId="395" builtinId="9" hidden="1"/>
    <cellStyle name="表示済みのハイパーリンク" xfId="397" builtinId="9" hidden="1"/>
    <cellStyle name="表示済みのハイパーリンク" xfId="399" builtinId="9" hidden="1"/>
    <cellStyle name="表示済みのハイパーリンク" xfId="401" builtinId="9" hidden="1"/>
    <cellStyle name="表示済みのハイパーリンク" xfId="403" builtinId="9" hidden="1"/>
    <cellStyle name="表示済みのハイパーリンク" xfId="405" builtinId="9" hidden="1"/>
    <cellStyle name="表示済みのハイパーリンク" xfId="407" builtinId="9" hidden="1"/>
    <cellStyle name="表示済みのハイパーリンク" xfId="409" builtinId="9" hidden="1"/>
    <cellStyle name="表示済みのハイパーリンク" xfId="411" builtinId="9" hidden="1"/>
    <cellStyle name="表示済みのハイパーリンク" xfId="413" builtinId="9" hidden="1"/>
    <cellStyle name="表示済みのハイパーリンク" xfId="415" builtinId="9" hidden="1"/>
    <cellStyle name="表示済みのハイパーリンク" xfId="417" builtinId="9" hidden="1"/>
    <cellStyle name="表示済みのハイパーリンク" xfId="419" builtinId="9" hidden="1"/>
    <cellStyle name="表示済みのハイパーリンク" xfId="421" builtinId="9" hidden="1"/>
    <cellStyle name="表示済みのハイパーリンク" xfId="423" builtinId="9" hidden="1"/>
    <cellStyle name="表示済みのハイパーリンク" xfId="425" builtinId="9" hidden="1"/>
    <cellStyle name="表示済みのハイパーリンク" xfId="427" builtinId="9" hidden="1"/>
    <cellStyle name="表示済みのハイパーリンク" xfId="429" builtinId="9" hidden="1"/>
    <cellStyle name="表示済みのハイパーリンク" xfId="431" builtinId="9" hidden="1"/>
    <cellStyle name="表示済みのハイパーリンク" xfId="433" builtinId="9" hidden="1"/>
    <cellStyle name="表示済みのハイパーリンク" xfId="435" builtinId="9" hidden="1"/>
    <cellStyle name="表示済みのハイパーリンク" xfId="437" builtinId="9" hidden="1"/>
    <cellStyle name="表示済みのハイパーリンク" xfId="439" builtinId="9" hidden="1"/>
    <cellStyle name="表示済みのハイパーリンク" xfId="441" builtinId="9" hidden="1"/>
    <cellStyle name="表示済みのハイパーリンク" xfId="443" builtinId="9" hidden="1"/>
    <cellStyle name="表示済みのハイパーリンク" xfId="445" builtinId="9" hidden="1"/>
    <cellStyle name="表示済みのハイパーリンク" xfId="447" builtinId="9" hidden="1"/>
    <cellStyle name="表示済みのハイパーリンク" xfId="449" builtinId="9" hidden="1"/>
    <cellStyle name="表示済みのハイパーリンク" xfId="451" builtinId="9" hidden="1"/>
    <cellStyle name="表示済みのハイパーリンク" xfId="453" builtinId="9" hidden="1"/>
    <cellStyle name="表示済みのハイパーリンク" xfId="455" builtinId="9" hidden="1"/>
    <cellStyle name="表示済みのハイパーリンク" xfId="457" builtinId="9" hidden="1"/>
    <cellStyle name="表示済みのハイパーリンク" xfId="459" builtinId="9" hidden="1"/>
    <cellStyle name="表示済みのハイパーリンク" xfId="461" builtinId="9" hidden="1"/>
    <cellStyle name="表示済みのハイパーリンク" xfId="463" builtinId="9" hidden="1"/>
    <cellStyle name="表示済みのハイパーリンク" xfId="465" builtinId="9" hidden="1"/>
    <cellStyle name="表示済みのハイパーリンク" xfId="467" builtinId="9" hidden="1"/>
    <cellStyle name="表示済みのハイパーリンク" xfId="469" builtinId="9" hidden="1"/>
    <cellStyle name="表示済みのハイパーリンク" xfId="471" builtinId="9" hidden="1"/>
    <cellStyle name="表示済みのハイパーリンク" xfId="473" builtinId="9" hidden="1"/>
    <cellStyle name="表示済みのハイパーリンク" xfId="475" builtinId="9" hidden="1"/>
    <cellStyle name="表示済みのハイパーリンク" xfId="477" builtinId="9" hidden="1"/>
    <cellStyle name="表示済みのハイパーリンク" xfId="479" builtinId="9" hidden="1"/>
    <cellStyle name="表示済みのハイパーリンク" xfId="481" builtinId="9" hidden="1"/>
    <cellStyle name="表示済みのハイパーリンク" xfId="483" builtinId="9" hidden="1"/>
    <cellStyle name="表示済みのハイパーリンク" xfId="485" builtinId="9" hidden="1"/>
    <cellStyle name="表示済みのハイパーリンク" xfId="487" builtinId="9" hidden="1"/>
    <cellStyle name="表示済みのハイパーリンク" xfId="489" builtinId="9" hidden="1"/>
    <cellStyle name="表示済みのハイパーリンク" xfId="491" builtinId="9" hidden="1"/>
    <cellStyle name="表示済みのハイパーリンク" xfId="493" builtinId="9" hidden="1"/>
    <cellStyle name="表示済みのハイパーリンク" xfId="495" builtinId="9" hidden="1"/>
    <cellStyle name="表示済みのハイパーリンク" xfId="497" builtinId="9" hidden="1"/>
    <cellStyle name="表示済みのハイパーリンク" xfId="499" builtinId="9" hidden="1"/>
    <cellStyle name="表示済みのハイパーリンク" xfId="501" builtinId="9" hidden="1"/>
    <cellStyle name="表示済みのハイパーリンク" xfId="503" builtinId="9" hidden="1"/>
    <cellStyle name="表示済みのハイパーリンク" xfId="505" builtinId="9" hidden="1"/>
    <cellStyle name="表示済みのハイパーリンク" xfId="507" builtinId="9" hidden="1"/>
    <cellStyle name="表示済みのハイパーリンク" xfId="509" builtinId="9" hidden="1"/>
    <cellStyle name="表示済みのハイパーリンク" xfId="511" builtinId="9" hidden="1"/>
    <cellStyle name="表示済みのハイパーリンク" xfId="513" builtinId="9" hidden="1"/>
    <cellStyle name="表示済みのハイパーリンク" xfId="515" builtinId="9" hidden="1"/>
    <cellStyle name="表示済みのハイパーリンク" xfId="517" builtinId="9" hidden="1"/>
    <cellStyle name="表示済みのハイパーリンク" xfId="519" builtinId="9" hidden="1"/>
    <cellStyle name="表示済みのハイパーリンク" xfId="521" builtinId="9" hidden="1"/>
    <cellStyle name="表示済みのハイパーリンク" xfId="523" builtinId="9" hidden="1"/>
    <cellStyle name="表示済みのハイパーリンク" xfId="525" builtinId="9" hidden="1"/>
    <cellStyle name="表示済みのハイパーリンク" xfId="527" builtinId="9" hidden="1"/>
    <cellStyle name="表示済みのハイパーリンク" xfId="529" builtinId="9" hidden="1"/>
    <cellStyle name="表示済みのハイパーリンク" xfId="531" builtinId="9" hidden="1"/>
    <cellStyle name="表示済みのハイパーリンク" xfId="533" builtinId="9" hidden="1"/>
    <cellStyle name="表示済みのハイパーリンク" xfId="535" builtinId="9" hidden="1"/>
    <cellStyle name="表示済みのハイパーリンク" xfId="537" builtinId="9" hidden="1"/>
    <cellStyle name="表示済みのハイパーリンク" xfId="539" builtinId="9" hidden="1"/>
    <cellStyle name="表示済みのハイパーリンク" xfId="541" builtinId="9" hidden="1"/>
    <cellStyle name="表示済みのハイパーリンク" xfId="543" builtinId="9" hidden="1"/>
    <cellStyle name="表示済みのハイパーリンク" xfId="545" builtinId="9" hidden="1"/>
    <cellStyle name="表示済みのハイパーリンク" xfId="547" builtinId="9" hidden="1"/>
    <cellStyle name="表示済みのハイパーリンク" xfId="549" builtinId="9" hidden="1"/>
    <cellStyle name="表示済みのハイパーリンク" xfId="551" builtinId="9" hidden="1"/>
    <cellStyle name="表示済みのハイパーリンク" xfId="553" builtinId="9" hidden="1"/>
    <cellStyle name="表示済みのハイパーリンク" xfId="555" builtinId="9" hidden="1"/>
    <cellStyle name="表示済みのハイパーリンク" xfId="557" builtinId="9" hidden="1"/>
    <cellStyle name="表示済みのハイパーリンク" xfId="559" builtinId="9" hidden="1"/>
    <cellStyle name="表示済みのハイパーリンク" xfId="561" builtinId="9" hidden="1"/>
    <cellStyle name="表示済みのハイパーリンク" xfId="563" builtinId="9" hidden="1"/>
    <cellStyle name="表示済みのハイパーリンク" xfId="565" builtinId="9" hidden="1"/>
    <cellStyle name="表示済みのハイパーリンク" xfId="567" builtinId="9" hidden="1"/>
    <cellStyle name="表示済みのハイパーリンク" xfId="569" builtinId="9" hidden="1"/>
    <cellStyle name="表示済みのハイパーリンク" xfId="571" builtinId="9" hidden="1"/>
    <cellStyle name="表示済みのハイパーリンク" xfId="573" builtinId="9" hidden="1"/>
    <cellStyle name="表示済みのハイパーリンク" xfId="575" builtinId="9" hidden="1"/>
    <cellStyle name="表示済みのハイパーリンク" xfId="577" builtinId="9" hidden="1"/>
    <cellStyle name="表示済みのハイパーリンク" xfId="579" builtinId="9" hidden="1"/>
    <cellStyle name="表示済みのハイパーリンク" xfId="581" builtinId="9" hidden="1"/>
    <cellStyle name="表示済みのハイパーリンク" xfId="583" builtinId="9" hidden="1"/>
    <cellStyle name="表示済みのハイパーリンク" xfId="585" builtinId="9" hidden="1"/>
    <cellStyle name="表示済みのハイパーリンク" xfId="587" builtinId="9" hidden="1"/>
    <cellStyle name="表示済みのハイパーリンク" xfId="589" builtinId="9" hidden="1"/>
    <cellStyle name="表示済みのハイパーリンク" xfId="591" builtinId="9" hidden="1"/>
    <cellStyle name="表示済みのハイパーリンク" xfId="593" builtinId="9" hidden="1"/>
    <cellStyle name="表示済みのハイパーリンク" xfId="595" builtinId="9" hidden="1"/>
    <cellStyle name="表示済みのハイパーリンク" xfId="597" builtinId="9" hidden="1"/>
    <cellStyle name="表示済みのハイパーリンク" xfId="599" builtinId="9" hidden="1"/>
    <cellStyle name="表示済みのハイパーリンク" xfId="601" builtinId="9" hidden="1"/>
    <cellStyle name="表示済みのハイパーリンク" xfId="603" builtinId="9" hidden="1"/>
    <cellStyle name="表示済みのハイパーリンク" xfId="605" builtinId="9" hidden="1"/>
    <cellStyle name="表示済みのハイパーリンク" xfId="607" builtinId="9" hidden="1"/>
    <cellStyle name="表示済みのハイパーリンク" xfId="609" builtinId="9" hidden="1"/>
    <cellStyle name="表示済みのハイパーリンク" xfId="611" builtinId="9" hidden="1"/>
    <cellStyle name="表示済みのハイパーリンク" xfId="613" builtinId="9" hidden="1"/>
    <cellStyle name="表示済みのハイパーリンク" xfId="615" builtinId="9" hidden="1"/>
    <cellStyle name="表示済みのハイパーリンク" xfId="617" builtinId="9" hidden="1"/>
    <cellStyle name="表示済みのハイパーリンク" xfId="619" builtinId="9" hidden="1"/>
    <cellStyle name="表示済みのハイパーリンク" xfId="621" builtinId="9" hidden="1"/>
    <cellStyle name="表示済みのハイパーリンク" xfId="623" builtinId="9" hidden="1"/>
    <cellStyle name="表示済みのハイパーリンク" xfId="625" builtinId="9" hidden="1"/>
    <cellStyle name="表示済みのハイパーリンク" xfId="627" builtinId="9" hidden="1"/>
    <cellStyle name="表示済みのハイパーリンク" xfId="629" builtinId="9" hidden="1"/>
    <cellStyle name="表示済みのハイパーリンク" xfId="631" builtinId="9" hidden="1"/>
    <cellStyle name="表示済みのハイパーリンク" xfId="633" builtinId="9" hidden="1"/>
    <cellStyle name="表示済みのハイパーリンク" xfId="635" builtinId="9" hidden="1"/>
    <cellStyle name="表示済みのハイパーリンク" xfId="637" builtinId="9" hidden="1"/>
    <cellStyle name="表示済みのハイパーリンク" xfId="639" builtinId="9" hidden="1"/>
    <cellStyle name="表示済みのハイパーリンク" xfId="641" builtinId="9" hidden="1"/>
    <cellStyle name="表示済みのハイパーリンク" xfId="643" builtinId="9" hidden="1"/>
    <cellStyle name="表示済みのハイパーリンク" xfId="645" builtinId="9" hidden="1"/>
    <cellStyle name="表示済みのハイパーリンク" xfId="647" builtinId="9" hidden="1"/>
    <cellStyle name="表示済みのハイパーリンク" xfId="649" builtinId="9" hidden="1"/>
    <cellStyle name="表示済みのハイパーリンク" xfId="651" builtinId="9" hidden="1"/>
    <cellStyle name="表示済みのハイパーリンク" xfId="653" builtinId="9" hidden="1"/>
    <cellStyle name="表示済みのハイパーリンク" xfId="655" builtinId="9" hidden="1"/>
    <cellStyle name="表示済みのハイパーリンク" xfId="657" builtinId="9" hidden="1"/>
    <cellStyle name="表示済みのハイパーリンク" xfId="659" builtinId="9" hidden="1"/>
    <cellStyle name="表示済みのハイパーリンク" xfId="661" builtinId="9" hidden="1"/>
    <cellStyle name="表示済みのハイパーリンク" xfId="663" builtinId="9" hidden="1"/>
    <cellStyle name="表示済みのハイパーリンク" xfId="665" builtinId="9" hidden="1"/>
    <cellStyle name="表示済みのハイパーリンク" xfId="667" builtinId="9" hidden="1"/>
    <cellStyle name="表示済みのハイパーリンク" xfId="669" builtinId="9" hidden="1"/>
    <cellStyle name="表示済みのハイパーリンク" xfId="671" builtinId="9" hidden="1"/>
    <cellStyle name="表示済みのハイパーリンク" xfId="673" builtinId="9" hidden="1"/>
    <cellStyle name="表示済みのハイパーリンク" xfId="675" builtinId="9" hidden="1"/>
    <cellStyle name="表示済みのハイパーリンク" xfId="677" builtinId="9" hidden="1"/>
    <cellStyle name="表示済みのハイパーリンク" xfId="679" builtinId="9" hidden="1"/>
    <cellStyle name="表示済みのハイパーリンク" xfId="681" builtinId="9" hidden="1"/>
    <cellStyle name="表示済みのハイパーリンク" xfId="683" builtinId="9" hidden="1"/>
    <cellStyle name="表示済みのハイパーリンク" xfId="685" builtinId="9" hidden="1"/>
    <cellStyle name="表示済みのハイパーリンク" xfId="687" builtinId="9" hidden="1"/>
    <cellStyle name="表示済みのハイパーリンク" xfId="689" builtinId="9" hidden="1"/>
    <cellStyle name="表示済みのハイパーリンク" xfId="691" builtinId="9" hidden="1"/>
    <cellStyle name="表示済みのハイパーリンク" xfId="693" builtinId="9" hidden="1"/>
    <cellStyle name="表示済みのハイパーリンク" xfId="695" builtinId="9" hidden="1"/>
    <cellStyle name="表示済みのハイパーリンク" xfId="697" builtinId="9" hidden="1"/>
    <cellStyle name="表示済みのハイパーリンク" xfId="699" builtinId="9" hidden="1"/>
    <cellStyle name="表示済みのハイパーリンク" xfId="701" builtinId="9" hidden="1"/>
    <cellStyle name="表示済みのハイパーリンク" xfId="703" builtinId="9" hidden="1"/>
    <cellStyle name="表示済みのハイパーリンク" xfId="705" builtinId="9" hidden="1"/>
    <cellStyle name="表示済みのハイパーリンク" xfId="707" builtinId="9" hidden="1"/>
    <cellStyle name="表示済みのハイパーリンク" xfId="709" builtinId="9" hidden="1"/>
    <cellStyle name="表示済みのハイパーリンク" xfId="711" builtinId="9" hidden="1"/>
    <cellStyle name="表示済みのハイパーリンク" xfId="713" builtinId="9" hidden="1"/>
    <cellStyle name="表示済みのハイパーリンク" xfId="715" builtinId="9" hidden="1"/>
    <cellStyle name="表示済みのハイパーリンク" xfId="717" builtinId="9" hidden="1"/>
    <cellStyle name="表示済みのハイパーリンク" xfId="719" builtinId="9" hidden="1"/>
    <cellStyle name="表示済みのハイパーリンク" xfId="721" builtinId="9" hidden="1"/>
    <cellStyle name="表示済みのハイパーリンク" xfId="723" builtinId="9" hidden="1"/>
    <cellStyle name="表示済みのハイパーリンク" xfId="725" builtinId="9" hidden="1"/>
    <cellStyle name="表示済みのハイパーリンク" xfId="727" builtinId="9" hidden="1"/>
    <cellStyle name="表示済みのハイパーリンク" xfId="729" builtinId="9" hidden="1"/>
    <cellStyle name="表示済みのハイパーリンク" xfId="731" builtinId="9" hidden="1"/>
    <cellStyle name="表示済みのハイパーリンク" xfId="733" builtinId="9" hidden="1"/>
    <cellStyle name="表示済みのハイパーリンク" xfId="735" builtinId="9" hidden="1"/>
    <cellStyle name="表示済みのハイパーリンク" xfId="737" builtinId="9" hidden="1"/>
    <cellStyle name="表示済みのハイパーリンク" xfId="739" builtinId="9" hidden="1"/>
    <cellStyle name="表示済みのハイパーリンク" xfId="741" builtinId="9" hidden="1"/>
    <cellStyle name="表示済みのハイパーリンク" xfId="743" builtinId="9" hidden="1"/>
    <cellStyle name="表示済みのハイパーリンク" xfId="745" builtinId="9" hidden="1"/>
    <cellStyle name="表示済みのハイパーリンク" xfId="747" builtinId="9" hidden="1"/>
    <cellStyle name="表示済みのハイパーリンク" xfId="749" builtinId="9" hidden="1"/>
    <cellStyle name="表示済みのハイパーリンク" xfId="751" builtinId="9" hidden="1"/>
    <cellStyle name="表示済みのハイパーリンク" xfId="753" builtinId="9" hidden="1"/>
    <cellStyle name="表示済みのハイパーリンク" xfId="755" builtinId="9" hidden="1"/>
    <cellStyle name="表示済みのハイパーリンク" xfId="757" builtinId="9" hidden="1"/>
    <cellStyle name="表示済みのハイパーリンク" xfId="759" builtinId="9" hidden="1"/>
    <cellStyle name="表示済みのハイパーリンク" xfId="761" builtinId="9" hidden="1"/>
    <cellStyle name="表示済みのハイパーリンク" xfId="763" builtinId="9" hidden="1"/>
    <cellStyle name="表示済みのハイパーリンク" xfId="765" builtinId="9" hidden="1"/>
    <cellStyle name="表示済みのハイパーリンク" xfId="767" builtinId="9" hidden="1"/>
    <cellStyle name="表示済みのハイパーリンク" xfId="769" builtinId="9" hidden="1"/>
    <cellStyle name="表示済みのハイパーリンク" xfId="771" builtinId="9" hidden="1"/>
    <cellStyle name="表示済みのハイパーリンク" xfId="773" builtinId="9" hidden="1"/>
    <cellStyle name="表示済みのハイパーリンク" xfId="775" builtinId="9" hidden="1"/>
    <cellStyle name="表示済みのハイパーリンク" xfId="777" builtinId="9" hidden="1"/>
    <cellStyle name="表示済みのハイパーリンク" xfId="779" builtinId="9" hidden="1"/>
    <cellStyle name="表示済みのハイパーリンク" xfId="781" builtinId="9" hidden="1"/>
    <cellStyle name="表示済みのハイパーリンク" xfId="783" builtinId="9" hidden="1"/>
    <cellStyle name="表示済みのハイパーリンク" xfId="785" builtinId="9" hidden="1"/>
    <cellStyle name="表示済みのハイパーリンク" xfId="787" builtinId="9" hidden="1"/>
    <cellStyle name="表示済みのハイパーリンク" xfId="789" builtinId="9" hidden="1"/>
    <cellStyle name="表示済みのハイパーリンク" xfId="791" builtinId="9" hidden="1"/>
    <cellStyle name="表示済みのハイパーリンク" xfId="793" builtinId="9" hidden="1"/>
    <cellStyle name="表示済みのハイパーリンク" xfId="795" builtinId="9" hidden="1"/>
    <cellStyle name="表示済みのハイパーリンク" xfId="797" builtinId="9" hidden="1"/>
    <cellStyle name="表示済みのハイパーリンク" xfId="799" builtinId="9" hidden="1"/>
    <cellStyle name="表示済みのハイパーリンク" xfId="801" builtinId="9" hidden="1"/>
    <cellStyle name="表示済みのハイパーリンク" xfId="803" builtinId="9" hidden="1"/>
    <cellStyle name="表示済みのハイパーリンク" xfId="805" builtinId="9" hidden="1"/>
    <cellStyle name="表示済みのハイパーリンク" xfId="807" builtinId="9" hidden="1"/>
    <cellStyle name="表示済みのハイパーリンク" xfId="809" builtinId="9" hidden="1"/>
    <cellStyle name="表示済みのハイパーリンク" xfId="811" builtinId="9" hidden="1"/>
    <cellStyle name="表示済みのハイパーリンク" xfId="813" builtinId="9" hidden="1"/>
    <cellStyle name="表示済みのハイパーリンク" xfId="815" builtinId="9" hidden="1"/>
    <cellStyle name="表示済みのハイパーリンク" xfId="817" builtinId="9" hidden="1"/>
    <cellStyle name="表示済みのハイパーリンク" xfId="819" builtinId="9" hidden="1"/>
    <cellStyle name="表示済みのハイパーリンク" xfId="821" builtinId="9" hidden="1"/>
    <cellStyle name="表示済みのハイパーリンク" xfId="823" builtinId="9" hidden="1"/>
    <cellStyle name="表示済みのハイパーリンク" xfId="825" builtinId="9" hidden="1"/>
    <cellStyle name="表示済みのハイパーリンク" xfId="827" builtinId="9" hidden="1"/>
    <cellStyle name="表示済みのハイパーリンク" xfId="829" builtinId="9" hidden="1"/>
    <cellStyle name="表示済みのハイパーリンク" xfId="831" builtinId="9" hidden="1"/>
    <cellStyle name="表示済みのハイパーリンク" xfId="833" builtinId="9" hidden="1"/>
    <cellStyle name="表示済みのハイパーリンク" xfId="835" builtinId="9" hidden="1"/>
    <cellStyle name="表示済みのハイパーリンク" xfId="837" builtinId="9" hidden="1"/>
    <cellStyle name="表示済みのハイパーリンク" xfId="839" builtinId="9" hidden="1"/>
    <cellStyle name="表示済みのハイパーリンク" xfId="841" builtinId="9" hidden="1"/>
    <cellStyle name="表示済みのハイパーリンク" xfId="843" builtinId="9" hidden="1"/>
    <cellStyle name="表示済みのハイパーリンク" xfId="845" builtinId="9" hidden="1"/>
    <cellStyle name="表示済みのハイパーリンク" xfId="847" builtinId="9" hidden="1"/>
    <cellStyle name="表示済みのハイパーリンク" xfId="849" builtinId="9" hidden="1"/>
    <cellStyle name="表示済みのハイパーリンク" xfId="851" builtinId="9" hidden="1"/>
    <cellStyle name="表示済みのハイパーリンク" xfId="853" builtinId="9" hidden="1"/>
    <cellStyle name="表示済みのハイパーリンク" xfId="855" builtinId="9" hidden="1"/>
    <cellStyle name="表示済みのハイパーリンク" xfId="857" builtinId="9" hidden="1"/>
    <cellStyle name="表示済みのハイパーリンク" xfId="859" builtinId="9" hidden="1"/>
    <cellStyle name="表示済みのハイパーリンク" xfId="861" builtinId="9" hidden="1"/>
    <cellStyle name="表示済みのハイパーリンク" xfId="863" builtinId="9" hidden="1"/>
    <cellStyle name="表示済みのハイパーリンク" xfId="865" builtinId="9" hidden="1"/>
    <cellStyle name="表示済みのハイパーリンク" xfId="867" builtinId="9" hidden="1"/>
    <cellStyle name="表示済みのハイパーリンク" xfId="869" builtinId="9" hidden="1"/>
    <cellStyle name="表示済みのハイパーリンク" xfId="871" builtinId="9" hidden="1"/>
    <cellStyle name="表示済みのハイパーリンク" xfId="873" builtinId="9" hidden="1"/>
    <cellStyle name="表示済みのハイパーリンク" xfId="875" builtinId="9" hidden="1"/>
    <cellStyle name="表示済みのハイパーリンク" xfId="877" builtinId="9" hidden="1"/>
    <cellStyle name="表示済みのハイパーリンク" xfId="879" builtinId="9" hidden="1"/>
    <cellStyle name="表示済みのハイパーリンク" xfId="881" builtinId="9" hidden="1"/>
    <cellStyle name="表示済みのハイパーリンク" xfId="883" builtinId="9" hidden="1"/>
    <cellStyle name="表示済みのハイパーリンク" xfId="885" builtinId="9" hidden="1"/>
    <cellStyle name="表示済みのハイパーリンク" xfId="887" builtinId="9" hidden="1"/>
    <cellStyle name="表示済みのハイパーリンク" xfId="889" builtinId="9" hidden="1"/>
    <cellStyle name="表示済みのハイパーリンク" xfId="891" builtinId="9" hidden="1"/>
    <cellStyle name="表示済みのハイパーリンク" xfId="893" builtinId="9" hidden="1"/>
    <cellStyle name="表示済みのハイパーリンク" xfId="895" builtinId="9" hidden="1"/>
    <cellStyle name="表示済みのハイパーリンク" xfId="897" builtinId="9" hidden="1"/>
    <cellStyle name="表示済みのハイパーリンク" xfId="899" builtinId="9" hidden="1"/>
    <cellStyle name="表示済みのハイパーリンク" xfId="901" builtinId="9" hidden="1"/>
    <cellStyle name="表示済みのハイパーリンク" xfId="903" builtinId="9" hidden="1"/>
    <cellStyle name="表示済みのハイパーリンク" xfId="905" builtinId="9" hidden="1"/>
    <cellStyle name="表示済みのハイパーリンク" xfId="907" builtinId="9" hidden="1"/>
    <cellStyle name="表示済みのハイパーリンク" xfId="909" builtinId="9" hidden="1"/>
    <cellStyle name="表示済みのハイパーリンク" xfId="911" builtinId="9" hidden="1"/>
    <cellStyle name="表示済みのハイパーリンク" xfId="913" builtinId="9" hidden="1"/>
    <cellStyle name="表示済みのハイパーリンク" xfId="915" builtinId="9" hidden="1"/>
    <cellStyle name="表示済みのハイパーリンク" xfId="917" builtinId="9" hidden="1"/>
    <cellStyle name="表示済みのハイパーリンク" xfId="919" builtinId="9" hidden="1"/>
    <cellStyle name="表示済みのハイパーリンク" xfId="921" builtinId="9" hidden="1"/>
    <cellStyle name="表示済みのハイパーリンク" xfId="923" builtinId="9" hidden="1"/>
    <cellStyle name="表示済みのハイパーリンク" xfId="925" builtinId="9" hidden="1"/>
    <cellStyle name="表示済みのハイパーリンク" xfId="927" builtinId="9" hidden="1"/>
    <cellStyle name="表示済みのハイパーリンク" xfId="929" builtinId="9" hidden="1"/>
    <cellStyle name="表示済みのハイパーリンク" xfId="931" builtinId="9" hidden="1"/>
    <cellStyle name="表示済みのハイパーリンク" xfId="933" builtinId="9" hidden="1"/>
    <cellStyle name="表示済みのハイパーリンク" xfId="935" builtinId="9" hidden="1"/>
    <cellStyle name="表示済みのハイパーリンク" xfId="937" builtinId="9" hidden="1"/>
    <cellStyle name="表示済みのハイパーリンク" xfId="939" builtinId="9" hidden="1"/>
    <cellStyle name="表示済みのハイパーリンク" xfId="941" builtinId="9" hidden="1"/>
    <cellStyle name="表示済みのハイパーリンク" xfId="943" builtinId="9" hidden="1"/>
    <cellStyle name="表示済みのハイパーリンク" xfId="945" builtinId="9" hidden="1"/>
    <cellStyle name="表示済みのハイパーリンク" xfId="947" builtinId="9" hidden="1"/>
    <cellStyle name="表示済みのハイパーリンク" xfId="949" builtinId="9" hidden="1"/>
    <cellStyle name="表示済みのハイパーリンク" xfId="951" builtinId="9" hidden="1"/>
    <cellStyle name="表示済みのハイパーリンク" xfId="953" builtinId="9" hidden="1"/>
    <cellStyle name="表示済みのハイパーリンク" xfId="955" builtinId="9" hidden="1"/>
    <cellStyle name="表示済みのハイパーリンク" xfId="957" builtinId="9" hidden="1"/>
    <cellStyle name="表示済みのハイパーリンク" xfId="959" builtinId="9" hidden="1"/>
    <cellStyle name="表示済みのハイパーリンク" xfId="961" builtinId="9" hidden="1"/>
    <cellStyle name="表示済みのハイパーリンク" xfId="963" builtinId="9" hidden="1"/>
    <cellStyle name="表示済みのハイパーリンク" xfId="965" builtinId="9" hidden="1"/>
    <cellStyle name="表示済みのハイパーリンク" xfId="967" builtinId="9" hidden="1"/>
    <cellStyle name="表示済みのハイパーリンク" xfId="969" builtinId="9" hidden="1"/>
    <cellStyle name="表示済みのハイパーリンク" xfId="971" builtinId="9" hidden="1"/>
    <cellStyle name="表示済みのハイパーリンク" xfId="973" builtinId="9" hidden="1"/>
    <cellStyle name="表示済みのハイパーリンク" xfId="975" builtinId="9" hidden="1"/>
    <cellStyle name="表示済みのハイパーリンク" xfId="977" builtinId="9" hidden="1"/>
    <cellStyle name="表示済みのハイパーリンク" xfId="979" builtinId="9" hidden="1"/>
    <cellStyle name="表示済みのハイパーリンク" xfId="981" builtinId="9" hidden="1"/>
    <cellStyle name="表示済みのハイパーリンク" xfId="983" builtinId="9" hidden="1"/>
    <cellStyle name="表示済みのハイパーリンク" xfId="985" builtinId="9" hidden="1"/>
    <cellStyle name="表示済みのハイパーリンク" xfId="987" builtinId="9" hidden="1"/>
    <cellStyle name="表示済みのハイパーリンク" xfId="989" builtinId="9" hidden="1"/>
    <cellStyle name="表示済みのハイパーリンク" xfId="991" builtinId="9" hidden="1"/>
    <cellStyle name="表示済みのハイパーリンク" xfId="993" builtinId="9" hidden="1"/>
    <cellStyle name="表示済みのハイパーリンク" xfId="995" builtinId="9" hidden="1"/>
    <cellStyle name="表示済みのハイパーリンク" xfId="997" builtinId="9" hidden="1"/>
    <cellStyle name="表示済みのハイパーリンク" xfId="999" builtinId="9" hidden="1"/>
    <cellStyle name="表示済みのハイパーリンク" xfId="1001" builtinId="9" hidden="1"/>
    <cellStyle name="表示済みのハイパーリンク" xfId="1003" builtinId="9" hidden="1"/>
    <cellStyle name="表示済みのハイパーリンク" xfId="1005" builtinId="9" hidden="1"/>
    <cellStyle name="表示済みのハイパーリンク" xfId="1007" builtinId="9" hidden="1"/>
    <cellStyle name="表示済みのハイパーリンク" xfId="1009" builtinId="9" hidden="1"/>
    <cellStyle name="表示済みのハイパーリンク" xfId="1011" builtinId="9" hidden="1"/>
    <cellStyle name="表示済みのハイパーリンク" xfId="1013" builtinId="9" hidden="1"/>
    <cellStyle name="表示済みのハイパーリンク" xfId="1015" builtinId="9" hidden="1"/>
    <cellStyle name="表示済みのハイパーリンク" xfId="1017" builtinId="9" hidden="1"/>
    <cellStyle name="表示済みのハイパーリンク" xfId="1019" builtinId="9" hidden="1"/>
    <cellStyle name="表示済みのハイパーリンク" xfId="1021" builtinId="9" hidden="1"/>
    <cellStyle name="表示済みのハイパーリンク" xfId="1023" builtinId="9" hidden="1"/>
    <cellStyle name="表示済みのハイパーリンク" xfId="1025" builtinId="9" hidden="1"/>
    <cellStyle name="表示済みのハイパーリンク" xfId="1027" builtinId="9" hidden="1"/>
    <cellStyle name="表示済みのハイパーリンク" xfId="1029" builtinId="9" hidden="1"/>
    <cellStyle name="表示済みのハイパーリンク" xfId="1031" builtinId="9" hidden="1"/>
    <cellStyle name="表示済みのハイパーリンク" xfId="1033" builtinId="9" hidden="1"/>
    <cellStyle name="表示済みのハイパーリンク" xfId="1035" builtinId="9" hidden="1"/>
    <cellStyle name="表示済みのハイパーリンク" xfId="1037" builtinId="9" hidden="1"/>
    <cellStyle name="表示済みのハイパーリンク" xfId="1039" builtinId="9" hidden="1"/>
    <cellStyle name="表示済みのハイパーリンク" xfId="1041" builtinId="9" hidden="1"/>
    <cellStyle name="表示済みのハイパーリンク" xfId="1043" builtinId="9" hidden="1"/>
    <cellStyle name="表示済みのハイパーリンク" xfId="1045" builtinId="9" hidden="1"/>
    <cellStyle name="表示済みのハイパーリンク" xfId="1047" builtinId="9" hidden="1"/>
    <cellStyle name="表示済みのハイパーリンク" xfId="1049" builtinId="9" hidden="1"/>
    <cellStyle name="表示済みのハイパーリンク" xfId="1051" builtinId="9" hidden="1"/>
    <cellStyle name="表示済みのハイパーリンク" xfId="1053" builtinId="9" hidden="1"/>
    <cellStyle name="表示済みのハイパーリンク" xfId="1055" builtinId="9" hidden="1"/>
    <cellStyle name="表示済みのハイパーリンク" xfId="1057" builtinId="9" hidden="1"/>
    <cellStyle name="表示済みのハイパーリンク" xfId="1059" builtinId="9" hidden="1"/>
    <cellStyle name="表示済みのハイパーリンク" xfId="1061" builtinId="9" hidden="1"/>
    <cellStyle name="表示済みのハイパーリンク" xfId="1063" builtinId="9" hidden="1"/>
    <cellStyle name="表示済みのハイパーリンク" xfId="1065" builtinId="9" hidden="1"/>
    <cellStyle name="表示済みのハイパーリンク" xfId="1067" builtinId="9" hidden="1"/>
    <cellStyle name="表示済みのハイパーリンク" xfId="1069" builtinId="9" hidden="1"/>
    <cellStyle name="表示済みのハイパーリンク" xfId="1071" builtinId="9" hidden="1"/>
    <cellStyle name="表示済みのハイパーリンク" xfId="1073" builtinId="9" hidden="1"/>
    <cellStyle name="表示済みのハイパーリンク" xfId="1075" builtinId="9" hidden="1"/>
    <cellStyle name="表示済みのハイパーリンク" xfId="1077" builtinId="9" hidden="1"/>
    <cellStyle name="表示済みのハイパーリンク" xfId="1079" builtinId="9" hidden="1"/>
    <cellStyle name="表示済みのハイパーリンク" xfId="1081" builtinId="9" hidden="1"/>
    <cellStyle name="表示済みのハイパーリンク" xfId="1083" builtinId="9" hidden="1"/>
    <cellStyle name="表示済みのハイパーリンク" xfId="1085" builtinId="9" hidden="1"/>
    <cellStyle name="表示済みのハイパーリンク" xfId="1087" builtinId="9" hidden="1"/>
    <cellStyle name="表示済みのハイパーリンク" xfId="1089" builtinId="9" hidden="1"/>
    <cellStyle name="表示済みのハイパーリンク" xfId="1091" builtinId="9" hidden="1"/>
    <cellStyle name="表示済みのハイパーリンク" xfId="1093" builtinId="9" hidden="1"/>
    <cellStyle name="表示済みのハイパーリンク" xfId="1095" builtinId="9" hidden="1"/>
    <cellStyle name="表示済みのハイパーリンク" xfId="1097" builtinId="9" hidden="1"/>
    <cellStyle name="表示済みのハイパーリンク" xfId="1099" builtinId="9" hidden="1"/>
    <cellStyle name="表示済みのハイパーリンク" xfId="1101" builtinId="9" hidden="1"/>
    <cellStyle name="表示済みのハイパーリンク" xfId="1103" builtinId="9" hidden="1"/>
    <cellStyle name="表示済みのハイパーリンク" xfId="1105" builtinId="9" hidden="1"/>
    <cellStyle name="表示済みのハイパーリンク" xfId="1107" builtinId="9" hidden="1"/>
    <cellStyle name="表示済みのハイパーリンク" xfId="1109" builtinId="9" hidden="1"/>
    <cellStyle name="表示済みのハイパーリンク" xfId="1111" builtinId="9" hidden="1"/>
    <cellStyle name="表示済みのハイパーリンク" xfId="1113" builtinId="9" hidden="1"/>
    <cellStyle name="表示済みのハイパーリンク" xfId="1115" builtinId="9" hidden="1"/>
    <cellStyle name="表示済みのハイパーリンク" xfId="1117" builtinId="9" hidden="1"/>
    <cellStyle name="表示済みのハイパーリンク" xfId="1119" builtinId="9" hidden="1"/>
    <cellStyle name="表示済みのハイパーリンク" xfId="1121" builtinId="9" hidden="1"/>
    <cellStyle name="表示済みのハイパーリンク" xfId="1123" builtinId="9" hidden="1"/>
    <cellStyle name="表示済みのハイパーリンク" xfId="1125" builtinId="9" hidden="1"/>
    <cellStyle name="表示済みのハイパーリンク" xfId="1127" builtinId="9" hidden="1"/>
    <cellStyle name="表示済みのハイパーリンク" xfId="1129" builtinId="9" hidden="1"/>
    <cellStyle name="表示済みのハイパーリンク" xfId="1131" builtinId="9" hidden="1"/>
    <cellStyle name="表示済みのハイパーリンク" xfId="1133" builtinId="9" hidden="1"/>
    <cellStyle name="表示済みのハイパーリンク" xfId="1135" builtinId="9" hidden="1"/>
    <cellStyle name="表示済みのハイパーリンク" xfId="1137" builtinId="9" hidden="1"/>
    <cellStyle name="表示済みのハイパーリンク" xfId="1139" builtinId="9" hidden="1"/>
    <cellStyle name="表示済みのハイパーリンク" xfId="1141" builtinId="9" hidden="1"/>
    <cellStyle name="表示済みのハイパーリンク" xfId="1143" builtinId="9" hidden="1"/>
    <cellStyle name="表示済みのハイパーリンク" xfId="1145" builtinId="9" hidden="1"/>
    <cellStyle name="表示済みのハイパーリンク" xfId="1147" builtinId="9" hidden="1"/>
    <cellStyle name="表示済みのハイパーリンク" xfId="1149" builtinId="9" hidden="1"/>
    <cellStyle name="表示済みのハイパーリンク" xfId="1151" builtinId="9" hidden="1"/>
    <cellStyle name="表示済みのハイパーリンク" xfId="1153" builtinId="9" hidden="1"/>
    <cellStyle name="表示済みのハイパーリンク" xfId="1155" builtinId="9" hidden="1"/>
    <cellStyle name="表示済みのハイパーリンク" xfId="1157" builtinId="9" hidden="1"/>
    <cellStyle name="表示済みのハイパーリンク" xfId="1159" builtinId="9" hidden="1"/>
    <cellStyle name="表示済みのハイパーリンク" xfId="1161" builtinId="9" hidden="1"/>
    <cellStyle name="表示済みのハイパーリンク" xfId="1163" builtinId="9" hidden="1"/>
    <cellStyle name="表示済みのハイパーリンク" xfId="1165" builtinId="9" hidden="1"/>
    <cellStyle name="表示済みのハイパーリンク" xfId="1167" builtinId="9" hidden="1"/>
    <cellStyle name="表示済みのハイパーリンク" xfId="1169" builtinId="9" hidden="1"/>
    <cellStyle name="表示済みのハイパーリンク" xfId="1171" builtinId="9" hidden="1"/>
    <cellStyle name="表示済みのハイパーリンク" xfId="1173" builtinId="9" hidden="1"/>
    <cellStyle name="表示済みのハイパーリンク" xfId="1175" builtinId="9" hidden="1"/>
    <cellStyle name="表示済みのハイパーリンク" xfId="1177" builtinId="9" hidden="1"/>
    <cellStyle name="表示済みのハイパーリンク" xfId="1179" builtinId="9" hidden="1"/>
    <cellStyle name="表示済みのハイパーリンク" xfId="1181" builtinId="9" hidden="1"/>
    <cellStyle name="表示済みのハイパーリンク" xfId="1183" builtinId="9" hidden="1"/>
    <cellStyle name="表示済みのハイパーリンク" xfId="1185" builtinId="9" hidden="1"/>
    <cellStyle name="表示済みのハイパーリンク" xfId="1187" builtinId="9" hidden="1"/>
    <cellStyle name="表示済みのハイパーリンク" xfId="1189" builtinId="9" hidden="1"/>
    <cellStyle name="表示済みのハイパーリンク" xfId="1191" builtinId="9" hidden="1"/>
    <cellStyle name="表示済みのハイパーリンク" xfId="1193" builtinId="9" hidden="1"/>
    <cellStyle name="表示済みのハイパーリンク" xfId="1195" builtinId="9" hidden="1"/>
    <cellStyle name="表示済みのハイパーリンク" xfId="1197" builtinId="9" hidden="1"/>
    <cellStyle name="表示済みのハイパーリンク" xfId="1199" builtinId="9" hidden="1"/>
    <cellStyle name="表示済みのハイパーリンク" xfId="1201" builtinId="9" hidden="1"/>
    <cellStyle name="表示済みのハイパーリンク" xfId="1203" builtinId="9" hidden="1"/>
    <cellStyle name="表示済みのハイパーリンク" xfId="1205" builtinId="9" hidden="1"/>
    <cellStyle name="表示済みのハイパーリンク" xfId="1207" builtinId="9" hidden="1"/>
    <cellStyle name="表示済みのハイパーリンク" xfId="1209" builtinId="9" hidden="1"/>
    <cellStyle name="表示済みのハイパーリンク" xfId="1211" builtinId="9" hidden="1"/>
    <cellStyle name="表示済みのハイパーリンク" xfId="1213" builtinId="9" hidden="1"/>
    <cellStyle name="表示済みのハイパーリンク" xfId="1215" builtinId="9" hidden="1"/>
    <cellStyle name="表示済みのハイパーリンク" xfId="1217" builtinId="9" hidden="1"/>
    <cellStyle name="表示済みのハイパーリンク" xfId="1219" builtinId="9" hidden="1"/>
    <cellStyle name="表示済みのハイパーリンク" xfId="1221" builtinId="9" hidden="1"/>
    <cellStyle name="表示済みのハイパーリンク" xfId="1223" builtinId="9" hidden="1"/>
    <cellStyle name="表示済みのハイパーリンク" xfId="1225" builtinId="9" hidden="1"/>
    <cellStyle name="表示済みのハイパーリンク" xfId="1227" builtinId="9" hidden="1"/>
    <cellStyle name="表示済みのハイパーリンク" xfId="1229" builtinId="9" hidden="1"/>
    <cellStyle name="表示済みのハイパーリンク" xfId="1231" builtinId="9" hidden="1"/>
    <cellStyle name="表示済みのハイパーリンク" xfId="1233" builtinId="9" hidden="1"/>
    <cellStyle name="表示済みのハイパーリンク" xfId="1235" builtinId="9" hidden="1"/>
    <cellStyle name="表示済みのハイパーリンク" xfId="1237" builtinId="9" hidden="1"/>
    <cellStyle name="表示済みのハイパーリンク" xfId="1239" builtinId="9" hidden="1"/>
    <cellStyle name="表示済みのハイパーリンク" xfId="1241" builtinId="9" hidden="1"/>
    <cellStyle name="表示済みのハイパーリンク" xfId="1243" builtinId="9" hidden="1"/>
    <cellStyle name="表示済みのハイパーリンク" xfId="1245" builtinId="9" hidden="1"/>
    <cellStyle name="表示済みのハイパーリンク" xfId="1247" builtinId="9" hidden="1"/>
    <cellStyle name="表示済みのハイパーリンク" xfId="1249" builtinId="9" hidden="1"/>
    <cellStyle name="表示済みのハイパーリンク" xfId="1251" builtinId="9" hidden="1"/>
    <cellStyle name="表示済みのハイパーリンク" xfId="1253" builtinId="9" hidden="1"/>
    <cellStyle name="表示済みのハイパーリンク" xfId="1255" builtinId="9" hidden="1"/>
    <cellStyle name="表示済みのハイパーリンク" xfId="1257" builtinId="9" hidden="1"/>
    <cellStyle name="表示済みのハイパーリンク" xfId="1259" builtinId="9" hidden="1"/>
    <cellStyle name="表示済みのハイパーリンク" xfId="1261" builtinId="9" hidden="1"/>
    <cellStyle name="表示済みのハイパーリンク" xfId="1263" builtinId="9" hidden="1"/>
    <cellStyle name="表示済みのハイパーリンク" xfId="1265" builtinId="9" hidden="1"/>
    <cellStyle name="表示済みのハイパーリンク" xfId="1267" builtinId="9" hidden="1"/>
    <cellStyle name="表示済みのハイパーリンク" xfId="1269" builtinId="9" hidden="1"/>
    <cellStyle name="表示済みのハイパーリンク" xfId="1271" builtinId="9" hidden="1"/>
    <cellStyle name="表示済みのハイパーリンク" xfId="1273" builtinId="9" hidden="1"/>
    <cellStyle name="表示済みのハイパーリンク" xfId="1275" builtinId="9" hidden="1"/>
    <cellStyle name="表示済みのハイパーリンク" xfId="1277" builtinId="9" hidden="1"/>
    <cellStyle name="表示済みのハイパーリンク" xfId="1279" builtinId="9" hidden="1"/>
    <cellStyle name="表示済みのハイパーリンク" xfId="1281" builtinId="9" hidden="1"/>
    <cellStyle name="表示済みのハイパーリンク" xfId="1283" builtinId="9" hidden="1"/>
    <cellStyle name="表示済みのハイパーリンク" xfId="1285" builtinId="9" hidden="1"/>
    <cellStyle name="表示済みのハイパーリンク" xfId="1287" builtinId="9" hidden="1"/>
    <cellStyle name="表示済みのハイパーリンク" xfId="1289" builtinId="9" hidden="1"/>
    <cellStyle name="表示済みのハイパーリンク" xfId="1291" builtinId="9" hidden="1"/>
    <cellStyle name="表示済みのハイパーリンク" xfId="1293" builtinId="9" hidden="1"/>
    <cellStyle name="表示済みのハイパーリンク" xfId="1295" builtinId="9" hidden="1"/>
    <cellStyle name="表示済みのハイパーリンク" xfId="1297" builtinId="9" hidden="1"/>
    <cellStyle name="表示済みのハイパーリンク" xfId="1299" builtinId="9" hidden="1"/>
    <cellStyle name="表示済みのハイパーリンク" xfId="1301" builtinId="9" hidden="1"/>
    <cellStyle name="表示済みのハイパーリンク" xfId="1303" builtinId="9" hidden="1"/>
    <cellStyle name="表示済みのハイパーリンク" xfId="1305" builtinId="9" hidden="1"/>
    <cellStyle name="表示済みのハイパーリンク" xfId="1307" builtinId="9" hidden="1"/>
    <cellStyle name="表示済みのハイパーリンク" xfId="1309" builtinId="9" hidden="1"/>
    <cellStyle name="表示済みのハイパーリンク" xfId="1311" builtinId="9" hidden="1"/>
    <cellStyle name="表示済みのハイパーリンク" xfId="1313" builtinId="9" hidden="1"/>
    <cellStyle name="表示済みのハイパーリンク" xfId="1315" builtinId="9" hidden="1"/>
    <cellStyle name="表示済みのハイパーリンク" xfId="1317" builtinId="9" hidden="1"/>
    <cellStyle name="表示済みのハイパーリンク" xfId="1319" builtinId="9" hidden="1"/>
    <cellStyle name="表示済みのハイパーリンク" xfId="1321" builtinId="9" hidden="1"/>
    <cellStyle name="表示済みのハイパーリンク" xfId="1323" builtinId="9" hidden="1"/>
    <cellStyle name="表示済みのハイパーリンク" xfId="1325" builtinId="9" hidden="1"/>
    <cellStyle name="表示済みのハイパーリンク" xfId="1327" builtinId="9" hidden="1"/>
    <cellStyle name="表示済みのハイパーリンク" xfId="1329" builtinId="9" hidden="1"/>
    <cellStyle name="表示済みのハイパーリンク" xfId="1331" builtinId="9" hidden="1"/>
    <cellStyle name="表示済みのハイパーリンク" xfId="1333" builtinId="9" hidden="1"/>
    <cellStyle name="表示済みのハイパーリンク" xfId="1335" builtinId="9" hidden="1"/>
    <cellStyle name="表示済みのハイパーリンク" xfId="1337" builtinId="9" hidden="1"/>
    <cellStyle name="表示済みのハイパーリンク" xfId="1339" builtinId="9" hidden="1"/>
    <cellStyle name="表示済みのハイパーリンク" xfId="1341" builtinId="9" hidden="1"/>
    <cellStyle name="表示済みのハイパーリンク" xfId="1343" builtinId="9" hidden="1"/>
    <cellStyle name="表示済みのハイパーリンク" xfId="1345" builtinId="9" hidden="1"/>
    <cellStyle name="表示済みのハイパーリンク" xfId="1347" builtinId="9" hidden="1"/>
    <cellStyle name="表示済みのハイパーリンク" xfId="1349" builtinId="9" hidden="1"/>
    <cellStyle name="表示済みのハイパーリンク" xfId="1351" builtinId="9" hidden="1"/>
    <cellStyle name="表示済みのハイパーリンク" xfId="1353" builtinId="9" hidden="1"/>
    <cellStyle name="表示済みのハイパーリンク" xfId="1355" builtinId="9" hidden="1"/>
    <cellStyle name="表示済みのハイパーリンク" xfId="1357" builtinId="9" hidden="1"/>
    <cellStyle name="表示済みのハイパーリンク" xfId="1359" builtinId="9" hidden="1"/>
    <cellStyle name="表示済みのハイパーリンク" xfId="1361" builtinId="9" hidden="1"/>
    <cellStyle name="表示済みのハイパーリンク" xfId="1363" builtinId="9" hidden="1"/>
    <cellStyle name="表示済みのハイパーリンク" xfId="1365" builtinId="9" hidden="1"/>
    <cellStyle name="表示済みのハイパーリンク" xfId="1367" builtinId="9" hidden="1"/>
    <cellStyle name="表示済みのハイパーリンク" xfId="1369" builtinId="9" hidden="1"/>
    <cellStyle name="表示済みのハイパーリンク" xfId="1371" builtinId="9" hidden="1"/>
    <cellStyle name="表示済みのハイパーリンク" xfId="1373" builtinId="9" hidden="1"/>
    <cellStyle name="表示済みのハイパーリンク" xfId="1375" builtinId="9" hidden="1"/>
    <cellStyle name="表示済みのハイパーリンク" xfId="1377" builtinId="9" hidden="1"/>
    <cellStyle name="表示済みのハイパーリンク" xfId="1379" builtinId="9" hidden="1"/>
    <cellStyle name="表示済みのハイパーリンク" xfId="1381" builtinId="9" hidden="1"/>
    <cellStyle name="表示済みのハイパーリンク" xfId="1383" builtinId="9" hidden="1"/>
    <cellStyle name="表示済みのハイパーリンク" xfId="1385" builtinId="9" hidden="1"/>
    <cellStyle name="表示済みのハイパーリンク" xfId="1387" builtinId="9" hidden="1"/>
    <cellStyle name="表示済みのハイパーリンク" xfId="1389" builtinId="9" hidden="1"/>
    <cellStyle name="表示済みのハイパーリンク" xfId="1391" builtinId="9" hidden="1"/>
    <cellStyle name="表示済みのハイパーリンク" xfId="1393" builtinId="9" hidden="1"/>
    <cellStyle name="表示済みのハイパーリンク" xfId="1395" builtinId="9" hidden="1"/>
    <cellStyle name="表示済みのハイパーリンク" xfId="1397" builtinId="9" hidden="1"/>
    <cellStyle name="表示済みのハイパーリンク" xfId="1399" builtinId="9" hidden="1"/>
    <cellStyle name="表示済みのハイパーリンク" xfId="1401" builtinId="9" hidden="1"/>
    <cellStyle name="表示済みのハイパーリンク" xfId="1403" builtinId="9" hidden="1"/>
    <cellStyle name="表示済みのハイパーリンク" xfId="1405" builtinId="9" hidden="1"/>
    <cellStyle name="表示済みのハイパーリンク" xfId="1407" builtinId="9" hidden="1"/>
    <cellStyle name="表示済みのハイパーリンク" xfId="1409" builtinId="9" hidden="1"/>
    <cellStyle name="表示済みのハイパーリンク" xfId="1411" builtinId="9" hidden="1"/>
    <cellStyle name="表示済みのハイパーリンク" xfId="1413" builtinId="9" hidden="1"/>
    <cellStyle name="表示済みのハイパーリンク" xfId="1415" builtinId="9" hidden="1"/>
    <cellStyle name="表示済みのハイパーリンク" xfId="1417" builtinId="9" hidden="1"/>
    <cellStyle name="表示済みのハイパーリンク" xfId="1419" builtinId="9" hidden="1"/>
    <cellStyle name="表示済みのハイパーリンク" xfId="1421" builtinId="9" hidden="1"/>
    <cellStyle name="表示済みのハイパーリンク" xfId="1423" builtinId="9" hidden="1"/>
    <cellStyle name="表示済みのハイパーリンク" xfId="1425" builtinId="9" hidden="1"/>
    <cellStyle name="表示済みのハイパーリンク" xfId="1427" builtinId="9" hidden="1"/>
    <cellStyle name="表示済みのハイパーリンク" xfId="1429" builtinId="9" hidden="1"/>
    <cellStyle name="表示済みのハイパーリンク" xfId="1431" builtinId="9" hidden="1"/>
    <cellStyle name="表示済みのハイパーリンク" xfId="1433" builtinId="9" hidden="1"/>
    <cellStyle name="表示済みのハイパーリンク" xfId="1435" builtinId="9" hidden="1"/>
    <cellStyle name="表示済みのハイパーリンク" xfId="1437" builtinId="9" hidden="1"/>
    <cellStyle name="表示済みのハイパーリンク" xfId="1439" builtinId="9" hidden="1"/>
    <cellStyle name="表示済みのハイパーリンク" xfId="1441" builtinId="9" hidden="1"/>
    <cellStyle name="表示済みのハイパーリンク" xfId="1443" builtinId="9" hidden="1"/>
    <cellStyle name="表示済みのハイパーリンク" xfId="1445" builtinId="9" hidden="1"/>
    <cellStyle name="表示済みのハイパーリンク" xfId="1447" builtinId="9" hidden="1"/>
    <cellStyle name="表示済みのハイパーリンク" xfId="1449" builtinId="9" hidden="1"/>
    <cellStyle name="表示済みのハイパーリンク" xfId="1451" builtinId="9" hidden="1"/>
    <cellStyle name="表示済みのハイパーリンク" xfId="1453" builtinId="9" hidden="1"/>
    <cellStyle name="表示済みのハイパーリンク" xfId="1455" builtinId="9" hidden="1"/>
    <cellStyle name="表示済みのハイパーリンク" xfId="1457" builtinId="9" hidden="1"/>
    <cellStyle name="表示済みのハイパーリンク" xfId="1459" builtinId="9" hidden="1"/>
    <cellStyle name="表示済みのハイパーリンク" xfId="1461" builtinId="9" hidden="1"/>
    <cellStyle name="表示済みのハイパーリンク" xfId="1463" builtinId="9" hidden="1"/>
    <cellStyle name="表示済みのハイパーリンク" xfId="1465" builtinId="9" hidden="1"/>
    <cellStyle name="表示済みのハイパーリンク" xfId="1467" builtinId="9" hidden="1"/>
    <cellStyle name="表示済みのハイパーリンク" xfId="1469" builtinId="9" hidden="1"/>
    <cellStyle name="表示済みのハイパーリンク" xfId="1471" builtinId="9" hidden="1"/>
    <cellStyle name="表示済みのハイパーリンク" xfId="1473" builtinId="9" hidden="1"/>
    <cellStyle name="表示済みのハイパーリンク" xfId="1475" builtinId="9" hidden="1"/>
    <cellStyle name="表示済みのハイパーリンク" xfId="1477" builtinId="9" hidden="1"/>
    <cellStyle name="表示済みのハイパーリンク" xfId="1479" builtinId="9" hidden="1"/>
    <cellStyle name="表示済みのハイパーリンク" xfId="1481" builtinId="9" hidden="1"/>
    <cellStyle name="表示済みのハイパーリンク" xfId="1483" builtinId="9" hidden="1"/>
    <cellStyle name="表示済みのハイパーリンク" xfId="1485" builtinId="9" hidden="1"/>
    <cellStyle name="表示済みのハイパーリンク" xfId="1487" builtinId="9" hidden="1"/>
    <cellStyle name="表示済みのハイパーリンク" xfId="1489" builtinId="9" hidden="1"/>
    <cellStyle name="表示済みのハイパーリンク" xfId="1491" builtinId="9" hidden="1"/>
    <cellStyle name="表示済みのハイパーリンク" xfId="1493" builtinId="9" hidden="1"/>
    <cellStyle name="表示済みのハイパーリンク" xfId="1495" builtinId="9" hidden="1"/>
    <cellStyle name="表示済みのハイパーリンク" xfId="1497" builtinId="9" hidden="1"/>
    <cellStyle name="表示済みのハイパーリンク" xfId="1499" builtinId="9" hidden="1"/>
    <cellStyle name="表示済みのハイパーリンク" xfId="1501" builtinId="9" hidden="1"/>
    <cellStyle name="表示済みのハイパーリンク" xfId="1503" builtinId="9" hidden="1"/>
    <cellStyle name="表示済みのハイパーリンク" xfId="1505" builtinId="9" hidden="1"/>
    <cellStyle name="表示済みのハイパーリンク" xfId="1507" builtinId="9" hidden="1"/>
    <cellStyle name="表示済みのハイパーリンク" xfId="1509" builtinId="9" hidden="1"/>
    <cellStyle name="表示済みのハイパーリンク" xfId="1511" builtinId="9" hidden="1"/>
    <cellStyle name="表示済みのハイパーリンク" xfId="1513" builtinId="9" hidden="1"/>
    <cellStyle name="表示済みのハイパーリンク" xfId="1515" builtinId="9" hidden="1"/>
    <cellStyle name="表示済みのハイパーリンク" xfId="1517" builtinId="9" hidden="1"/>
    <cellStyle name="表示済みのハイパーリンク" xfId="1519" builtinId="9" hidden="1"/>
    <cellStyle name="表示済みのハイパーリンク" xfId="1521" builtinId="9" hidden="1"/>
    <cellStyle name="表示済みのハイパーリンク" xfId="1523" builtinId="9" hidden="1"/>
    <cellStyle name="表示済みのハイパーリンク" xfId="1525" builtinId="9" hidden="1"/>
    <cellStyle name="表示済みのハイパーリンク" xfId="1527" builtinId="9" hidden="1"/>
    <cellStyle name="表示済みのハイパーリンク" xfId="1529" builtinId="9" hidden="1"/>
    <cellStyle name="表示済みのハイパーリンク" xfId="1531" builtinId="9" hidden="1"/>
    <cellStyle name="表示済みのハイパーリンク" xfId="1533" builtinId="9" hidden="1"/>
    <cellStyle name="表示済みのハイパーリンク" xfId="1535" builtinId="9" hidden="1"/>
    <cellStyle name="表示済みのハイパーリンク" xfId="1537" builtinId="9" hidden="1"/>
    <cellStyle name="表示済みのハイパーリンク" xfId="1539" builtinId="9" hidden="1"/>
    <cellStyle name="表示済みのハイパーリンク" xfId="1541" builtinId="9" hidden="1"/>
    <cellStyle name="表示済みのハイパーリンク" xfId="1543" builtinId="9" hidden="1"/>
    <cellStyle name="表示済みのハイパーリンク" xfId="1545" builtinId="9" hidden="1"/>
    <cellStyle name="表示済みのハイパーリンク" xfId="1547" builtinId="9" hidden="1"/>
    <cellStyle name="表示済みのハイパーリンク" xfId="1549" builtinId="9" hidden="1"/>
    <cellStyle name="表示済みのハイパーリンク" xfId="1551" builtinId="9" hidden="1"/>
    <cellStyle name="表示済みのハイパーリンク" xfId="1553" builtinId="9" hidden="1"/>
    <cellStyle name="表示済みのハイパーリンク" xfId="1555" builtinId="9" hidden="1"/>
    <cellStyle name="表示済みのハイパーリンク" xfId="1557" builtinId="9" hidden="1"/>
    <cellStyle name="表示済みのハイパーリンク" xfId="1559" builtinId="9" hidden="1"/>
    <cellStyle name="表示済みのハイパーリンク" xfId="1561" builtinId="9" hidden="1"/>
    <cellStyle name="表示済みのハイパーリンク" xfId="1563" builtinId="9" hidden="1"/>
    <cellStyle name="表示済みのハイパーリンク" xfId="1565" builtinId="9" hidden="1"/>
    <cellStyle name="表示済みのハイパーリンク" xfId="1567" builtinId="9" hidden="1"/>
    <cellStyle name="表示済みのハイパーリンク" xfId="1569" builtinId="9" hidden="1"/>
    <cellStyle name="表示済みのハイパーリンク" xfId="1571" builtinId="9" hidden="1"/>
    <cellStyle name="表示済みのハイパーリンク" xfId="1573" builtinId="9" hidden="1"/>
    <cellStyle name="表示済みのハイパーリンク" xfId="1575" builtinId="9" hidden="1"/>
    <cellStyle name="表示済みのハイパーリンク" xfId="1577" builtinId="9" hidden="1"/>
    <cellStyle name="表示済みのハイパーリンク" xfId="1579" builtinId="9" hidden="1"/>
    <cellStyle name="表示済みのハイパーリンク" xfId="1581" builtinId="9" hidden="1"/>
    <cellStyle name="表示済みのハイパーリンク" xfId="1583" builtinId="9" hidden="1"/>
    <cellStyle name="表示済みのハイパーリンク" xfId="1585" builtinId="9" hidden="1"/>
    <cellStyle name="表示済みのハイパーリンク" xfId="1587" builtinId="9" hidden="1"/>
    <cellStyle name="表示済みのハイパーリンク" xfId="1589" builtinId="9" hidden="1"/>
    <cellStyle name="表示済みのハイパーリンク" xfId="1591" builtinId="9" hidden="1"/>
    <cellStyle name="表示済みのハイパーリンク" xfId="1593" builtinId="9" hidden="1"/>
    <cellStyle name="表示済みのハイパーリンク" xfId="1595" builtinId="9" hidden="1"/>
    <cellStyle name="表示済みのハイパーリンク" xfId="1597" builtinId="9" hidden="1"/>
    <cellStyle name="表示済みのハイパーリンク" xfId="1599" builtinId="9" hidden="1"/>
    <cellStyle name="表示済みのハイパーリンク" xfId="1601" builtinId="9" hidden="1"/>
    <cellStyle name="表示済みのハイパーリンク" xfId="1603" builtinId="9" hidden="1"/>
    <cellStyle name="表示済みのハイパーリンク" xfId="1605" builtinId="9" hidden="1"/>
    <cellStyle name="表示済みのハイパーリンク" xfId="1607" builtinId="9" hidden="1"/>
    <cellStyle name="表示済みのハイパーリンク" xfId="1609" builtinId="9" hidden="1"/>
    <cellStyle name="表示済みのハイパーリンク" xfId="1611" builtinId="9" hidden="1"/>
    <cellStyle name="表示済みのハイパーリンク" xfId="1613" builtinId="9" hidden="1"/>
    <cellStyle name="表示済みのハイパーリンク" xfId="1615" builtinId="9" hidden="1"/>
    <cellStyle name="表示済みのハイパーリンク" xfId="1617" builtinId="9" hidden="1"/>
    <cellStyle name="表示済みのハイパーリンク" xfId="1619" builtinId="9" hidden="1"/>
    <cellStyle name="表示済みのハイパーリンク" xfId="1621" builtinId="9" hidden="1"/>
    <cellStyle name="表示済みのハイパーリンク" xfId="1623" builtinId="9" hidden="1"/>
    <cellStyle name="表示済みのハイパーリンク" xfId="1625" builtinId="9" hidden="1"/>
    <cellStyle name="表示済みのハイパーリンク" xfId="1627" builtinId="9" hidden="1"/>
    <cellStyle name="表示済みのハイパーリンク" xfId="1629" builtinId="9" hidden="1"/>
    <cellStyle name="表示済みのハイパーリンク" xfId="1631" builtinId="9" hidden="1"/>
    <cellStyle name="表示済みのハイパーリンク" xfId="1633" builtinId="9" hidden="1"/>
    <cellStyle name="表示済みのハイパーリンク" xfId="1635" builtinId="9" hidden="1"/>
    <cellStyle name="表示済みのハイパーリンク" xfId="1637" builtinId="9" hidden="1"/>
    <cellStyle name="表示済みのハイパーリンク" xfId="1639" builtinId="9" hidden="1"/>
    <cellStyle name="表示済みのハイパーリンク" xfId="1641" builtinId="9" hidden="1"/>
    <cellStyle name="表示済みのハイパーリンク" xfId="1643" builtinId="9" hidden="1"/>
    <cellStyle name="表示済みのハイパーリンク" xfId="1645" builtinId="9" hidden="1"/>
    <cellStyle name="表示済みのハイパーリンク" xfId="1647" builtinId="9" hidden="1"/>
    <cellStyle name="表示済みのハイパーリンク" xfId="1649" builtinId="9" hidden="1"/>
    <cellStyle name="表示済みのハイパーリンク" xfId="1651" builtinId="9" hidden="1"/>
    <cellStyle name="表示済みのハイパーリンク" xfId="1653" builtinId="9" hidden="1"/>
    <cellStyle name="表示済みのハイパーリンク" xfId="1655" builtinId="9" hidden="1"/>
    <cellStyle name="表示済みのハイパーリンク" xfId="1657" builtinId="9" hidden="1"/>
    <cellStyle name="表示済みのハイパーリンク" xfId="1659" builtinId="9" hidden="1"/>
    <cellStyle name="表示済みのハイパーリンク" xfId="1661" builtinId="9" hidden="1"/>
    <cellStyle name="表示済みのハイパーリンク" xfId="1663" builtinId="9" hidden="1"/>
    <cellStyle name="表示済みのハイパーリンク" xfId="1665" builtinId="9" hidden="1"/>
    <cellStyle name="表示済みのハイパーリンク" xfId="1667" builtinId="9" hidden="1"/>
    <cellStyle name="表示済みのハイパーリンク" xfId="1669" builtinId="9" hidden="1"/>
    <cellStyle name="表示済みのハイパーリンク" xfId="1671" builtinId="9" hidden="1"/>
    <cellStyle name="表示済みのハイパーリンク" xfId="1673" builtinId="9" hidden="1"/>
    <cellStyle name="表示済みのハイパーリンク" xfId="1675" builtinId="9" hidden="1"/>
    <cellStyle name="表示済みのハイパーリンク" xfId="1677" builtinId="9" hidden="1"/>
    <cellStyle name="表示済みのハイパーリンク" xfId="1679" builtinId="9" hidden="1"/>
    <cellStyle name="表示済みのハイパーリンク" xfId="1681" builtinId="9" hidden="1"/>
    <cellStyle name="表示済みのハイパーリンク" xfId="1683" builtinId="9" hidden="1"/>
    <cellStyle name="表示済みのハイパーリンク" xfId="1685" builtinId="9" hidden="1"/>
    <cellStyle name="表示済みのハイパーリンク" xfId="1687" builtinId="9" hidden="1"/>
    <cellStyle name="表示済みのハイパーリンク" xfId="1689" builtinId="9" hidden="1"/>
    <cellStyle name="表示済みのハイパーリンク" xfId="1691" builtinId="9" hidden="1"/>
    <cellStyle name="表示済みのハイパーリンク" xfId="1693" builtinId="9" hidden="1"/>
    <cellStyle name="表示済みのハイパーリンク" xfId="1695" builtinId="9" hidden="1"/>
    <cellStyle name="表示済みのハイパーリンク" xfId="1697" builtinId="9" hidden="1"/>
    <cellStyle name="表示済みのハイパーリンク" xfId="1699" builtinId="9" hidden="1"/>
    <cellStyle name="表示済みのハイパーリンク" xfId="1701" builtinId="9" hidden="1"/>
    <cellStyle name="表示済みのハイパーリンク" xfId="1703" builtinId="9" hidden="1"/>
    <cellStyle name="表示済みのハイパーリンク" xfId="1705" builtinId="9" hidden="1"/>
    <cellStyle name="表示済みのハイパーリンク" xfId="1707" builtinId="9" hidden="1"/>
    <cellStyle name="表示済みのハイパーリンク" xfId="1709" builtinId="9" hidden="1"/>
    <cellStyle name="表示済みのハイパーリンク" xfId="1711" builtinId="9" hidden="1"/>
    <cellStyle name="表示済みのハイパーリンク" xfId="1713" builtinId="9" hidden="1"/>
    <cellStyle name="表示済みのハイパーリンク" xfId="1715" builtinId="9" hidden="1"/>
    <cellStyle name="表示済みのハイパーリンク" xfId="1717" builtinId="9" hidden="1"/>
    <cellStyle name="表示済みのハイパーリンク" xfId="1719" builtinId="9" hidden="1"/>
    <cellStyle name="表示済みのハイパーリンク" xfId="1721" builtinId="9" hidden="1"/>
    <cellStyle name="表示済みのハイパーリンク" xfId="1723" builtinId="9" hidden="1"/>
    <cellStyle name="表示済みのハイパーリンク" xfId="1725" builtinId="9" hidden="1"/>
    <cellStyle name="表示済みのハイパーリンク" xfId="1727" builtinId="9" hidden="1"/>
    <cellStyle name="表示済みのハイパーリンク" xfId="1729" builtinId="9" hidden="1"/>
    <cellStyle name="表示済みのハイパーリンク" xfId="1731" builtinId="9" hidden="1"/>
    <cellStyle name="表示済みのハイパーリンク" xfId="1733" builtinId="9" hidden="1"/>
    <cellStyle name="表示済みのハイパーリンク" xfId="1735" builtinId="9" hidden="1"/>
    <cellStyle name="表示済みのハイパーリンク" xfId="1737" builtinId="9" hidden="1"/>
    <cellStyle name="表示済みのハイパーリンク" xfId="1739" builtinId="9" hidden="1"/>
    <cellStyle name="表示済みのハイパーリンク" xfId="1741" builtinId="9" hidden="1"/>
    <cellStyle name="表示済みのハイパーリンク" xfId="1743" builtinId="9" hidden="1"/>
    <cellStyle name="表示済みのハイパーリンク" xfId="1745" builtinId="9" hidden="1"/>
    <cellStyle name="表示済みのハイパーリンク" xfId="1747" builtinId="9" hidden="1"/>
    <cellStyle name="表示済みのハイパーリンク" xfId="1749" builtinId="9" hidden="1"/>
    <cellStyle name="表示済みのハイパーリンク" xfId="1751" builtinId="9" hidden="1"/>
    <cellStyle name="表示済みのハイパーリンク" xfId="1753" builtinId="9" hidden="1"/>
    <cellStyle name="表示済みのハイパーリンク" xfId="1755" builtinId="9" hidden="1"/>
    <cellStyle name="表示済みのハイパーリンク" xfId="1757" builtinId="9" hidden="1"/>
    <cellStyle name="表示済みのハイパーリンク" xfId="1759" builtinId="9" hidden="1"/>
    <cellStyle name="表示済みのハイパーリンク" xfId="1761" builtinId="9" hidden="1"/>
    <cellStyle name="表示済みのハイパーリンク" xfId="1763" builtinId="9" hidden="1"/>
    <cellStyle name="表示済みのハイパーリンク" xfId="1765" builtinId="9" hidden="1"/>
    <cellStyle name="表示済みのハイパーリンク" xfId="1767" builtinId="9" hidden="1"/>
    <cellStyle name="表示済みのハイパーリンク" xfId="1769" builtinId="9" hidden="1"/>
    <cellStyle name="表示済みのハイパーリンク" xfId="1771" builtinId="9" hidden="1"/>
    <cellStyle name="表示済みのハイパーリンク" xfId="1773" builtinId="9" hidden="1"/>
    <cellStyle name="表示済みのハイパーリンク" xfId="1775" builtinId="9" hidden="1"/>
    <cellStyle name="表示済みのハイパーリンク" xfId="1777" builtinId="9" hidden="1"/>
    <cellStyle name="表示済みのハイパーリンク" xfId="1779" builtinId="9" hidden="1"/>
    <cellStyle name="表示済みのハイパーリンク" xfId="1781" builtinId="9" hidden="1"/>
    <cellStyle name="表示済みのハイパーリンク" xfId="1783" builtinId="9" hidden="1"/>
    <cellStyle name="表示済みのハイパーリンク" xfId="1785" builtinId="9" hidden="1"/>
    <cellStyle name="表示済みのハイパーリンク" xfId="1787" builtinId="9" hidden="1"/>
    <cellStyle name="表示済みのハイパーリンク" xfId="1789" builtinId="9" hidden="1"/>
    <cellStyle name="表示済みのハイパーリンク" xfId="1791" builtinId="9" hidden="1"/>
    <cellStyle name="表示済みのハイパーリンク" xfId="1793" builtinId="9" hidden="1"/>
    <cellStyle name="表示済みのハイパーリンク" xfId="1795" builtinId="9" hidden="1"/>
    <cellStyle name="表示済みのハイパーリンク" xfId="1797" builtinId="9" hidden="1"/>
    <cellStyle name="表示済みのハイパーリンク" xfId="1799" builtinId="9" hidden="1"/>
    <cellStyle name="表示済みのハイパーリンク" xfId="1801" builtinId="9" hidden="1"/>
    <cellStyle name="表示済みのハイパーリンク" xfId="1803" builtinId="9" hidden="1"/>
    <cellStyle name="表示済みのハイパーリンク" xfId="1805" builtinId="9" hidden="1"/>
    <cellStyle name="表示済みのハイパーリンク" xfId="1807" builtinId="9" hidden="1"/>
    <cellStyle name="表示済みのハイパーリンク" xfId="1809" builtinId="9" hidden="1"/>
    <cellStyle name="表示済みのハイパーリンク" xfId="1811" builtinId="9" hidden="1"/>
    <cellStyle name="表示済みのハイパーリンク" xfId="1813" builtinId="9" hidden="1"/>
    <cellStyle name="表示済みのハイパーリンク" xfId="1815" builtinId="9" hidden="1"/>
    <cellStyle name="表示済みのハイパーリンク" xfId="1817" builtinId="9" hidden="1"/>
    <cellStyle name="表示済みのハイパーリンク" xfId="1819" builtinId="9" hidden="1"/>
    <cellStyle name="表示済みのハイパーリンク" xfId="1821" builtinId="9" hidden="1"/>
    <cellStyle name="表示済みのハイパーリンク" xfId="1823" builtinId="9" hidden="1"/>
    <cellStyle name="表示済みのハイパーリンク" xfId="1825" builtinId="9" hidden="1"/>
    <cellStyle name="表示済みのハイパーリンク" xfId="1827" builtinId="9" hidden="1"/>
    <cellStyle name="表示済みのハイパーリンク" xfId="1829" builtinId="9" hidden="1"/>
    <cellStyle name="表示済みのハイパーリンク" xfId="1831" builtinId="9" hidden="1"/>
    <cellStyle name="表示済みのハイパーリンク" xfId="1833" builtinId="9" hidden="1"/>
    <cellStyle name="表示済みのハイパーリンク" xfId="1835" builtinId="9" hidden="1"/>
    <cellStyle name="表示済みのハイパーリンク" xfId="1837" builtinId="9" hidden="1"/>
    <cellStyle name="表示済みのハイパーリンク" xfId="1839" builtinId="9" hidden="1"/>
    <cellStyle name="表示済みのハイパーリンク" xfId="1841" builtinId="9" hidden="1"/>
    <cellStyle name="表示済みのハイパーリンク" xfId="1843" builtinId="9" hidden="1"/>
    <cellStyle name="表示済みのハイパーリンク" xfId="1845" builtinId="9" hidden="1"/>
    <cellStyle name="表示済みのハイパーリンク" xfId="1847" builtinId="9" hidden="1"/>
    <cellStyle name="表示済みのハイパーリンク" xfId="1849" builtinId="9" hidden="1"/>
    <cellStyle name="表示済みのハイパーリンク" xfId="1851" builtinId="9" hidden="1"/>
    <cellStyle name="表示済みのハイパーリンク" xfId="1853" builtinId="9" hidden="1"/>
    <cellStyle name="表示済みのハイパーリンク" xfId="1855" builtinId="9" hidden="1"/>
    <cellStyle name="表示済みのハイパーリンク" xfId="1857" builtinId="9" hidden="1"/>
    <cellStyle name="表示済みのハイパーリンク" xfId="1859" builtinId="9" hidden="1"/>
    <cellStyle name="表示済みのハイパーリンク" xfId="1861" builtinId="9" hidden="1"/>
    <cellStyle name="表示済みのハイパーリンク" xfId="1863" builtinId="9" hidden="1"/>
    <cellStyle name="表示済みのハイパーリンク" xfId="1865" builtinId="9" hidden="1"/>
    <cellStyle name="表示済みのハイパーリンク" xfId="1867" builtinId="9" hidden="1"/>
    <cellStyle name="表示済みのハイパーリンク" xfId="1869" builtinId="9" hidden="1"/>
    <cellStyle name="表示済みのハイパーリンク" xfId="1871" builtinId="9" hidden="1"/>
    <cellStyle name="表示済みのハイパーリンク" xfId="1873" builtinId="9" hidden="1"/>
    <cellStyle name="表示済みのハイパーリンク" xfId="1875" builtinId="9" hidden="1"/>
    <cellStyle name="表示済みのハイパーリンク" xfId="1877" builtinId="9" hidden="1"/>
    <cellStyle name="表示済みのハイパーリンク" xfId="1879" builtinId="9" hidden="1"/>
    <cellStyle name="表示済みのハイパーリンク" xfId="1881" builtinId="9" hidden="1"/>
    <cellStyle name="表示済みのハイパーリンク" xfId="1883" builtinId="9" hidden="1"/>
    <cellStyle name="表示済みのハイパーリンク" xfId="1885" builtinId="9" hidden="1"/>
    <cellStyle name="表示済みのハイパーリンク" xfId="1887" builtinId="9" hidden="1"/>
    <cellStyle name="表示済みのハイパーリンク" xfId="1889" builtinId="9" hidden="1"/>
    <cellStyle name="表示済みのハイパーリンク" xfId="1891" builtinId="9" hidden="1"/>
    <cellStyle name="表示済みのハイパーリンク" xfId="1893" builtinId="9" hidden="1"/>
    <cellStyle name="表示済みのハイパーリンク" xfId="1895" builtinId="9" hidden="1"/>
    <cellStyle name="表示済みのハイパーリンク" xfId="1897" builtinId="9" hidden="1"/>
    <cellStyle name="表示済みのハイパーリンク" xfId="1899" builtinId="9" hidden="1"/>
    <cellStyle name="表示済みのハイパーリンク" xfId="1901" builtinId="9" hidden="1"/>
    <cellStyle name="表示済みのハイパーリンク" xfId="1903" builtinId="9" hidden="1"/>
    <cellStyle name="表示済みのハイパーリンク" xfId="1905" builtinId="9" hidden="1"/>
    <cellStyle name="表示済みのハイパーリンク" xfId="1907" builtinId="9" hidden="1"/>
    <cellStyle name="表示済みのハイパーリンク" xfId="1909" builtinId="9" hidden="1"/>
    <cellStyle name="表示済みのハイパーリンク" xfId="1911" builtinId="9" hidden="1"/>
    <cellStyle name="表示済みのハイパーリンク" xfId="1913" builtinId="9" hidden="1"/>
    <cellStyle name="表示済みのハイパーリンク" xfId="1915" builtinId="9" hidden="1"/>
    <cellStyle name="表示済みのハイパーリンク" xfId="1917" builtinId="9" hidden="1"/>
    <cellStyle name="表示済みのハイパーリンク" xfId="1919" builtinId="9" hidden="1"/>
    <cellStyle name="表示済みのハイパーリンク" xfId="1921" builtinId="9" hidden="1"/>
    <cellStyle name="表示済みのハイパーリンク" xfId="1923" builtinId="9" hidden="1"/>
    <cellStyle name="表示済みのハイパーリンク" xfId="1925" builtinId="9" hidden="1"/>
    <cellStyle name="表示済みのハイパーリンク" xfId="1927" builtinId="9" hidden="1"/>
    <cellStyle name="表示済みのハイパーリンク" xfId="1929" builtinId="9" hidden="1"/>
    <cellStyle name="表示済みのハイパーリンク" xfId="1931" builtinId="9" hidden="1"/>
    <cellStyle name="表示済みのハイパーリンク" xfId="1933" builtinId="9" hidden="1"/>
    <cellStyle name="表示済みのハイパーリンク" xfId="1935" builtinId="9" hidden="1"/>
    <cellStyle name="表示済みのハイパーリンク" xfId="1937" builtinId="9" hidden="1"/>
    <cellStyle name="表示済みのハイパーリンク" xfId="1939" builtinId="9" hidden="1"/>
    <cellStyle name="表示済みのハイパーリンク" xfId="1941" builtinId="9" hidden="1"/>
    <cellStyle name="表示済みのハイパーリンク" xfId="1943" builtinId="9" hidden="1"/>
    <cellStyle name="表示済みのハイパーリンク" xfId="1945" builtinId="9" hidden="1"/>
    <cellStyle name="表示済みのハイパーリンク" xfId="1947" builtinId="9" hidden="1"/>
    <cellStyle name="表示済みのハイパーリンク" xfId="1949" builtinId="9" hidden="1"/>
    <cellStyle name="表示済みのハイパーリンク" xfId="1951" builtinId="9" hidden="1"/>
    <cellStyle name="表示済みのハイパーリンク" xfId="1953" builtinId="9" hidden="1"/>
    <cellStyle name="表示済みのハイパーリンク" xfId="1955" builtinId="9" hidden="1"/>
    <cellStyle name="表示済みのハイパーリンク" xfId="1957" builtinId="9" hidden="1"/>
    <cellStyle name="表示済みのハイパーリンク" xfId="1959" builtinId="9" hidden="1"/>
    <cellStyle name="表示済みのハイパーリンク" xfId="1961" builtinId="9" hidden="1"/>
    <cellStyle name="表示済みのハイパーリンク" xfId="1963" builtinId="9" hidden="1"/>
    <cellStyle name="表示済みのハイパーリンク" xfId="1965" builtinId="9" hidden="1"/>
    <cellStyle name="表示済みのハイパーリンク" xfId="1967" builtinId="9" hidden="1"/>
    <cellStyle name="表示済みのハイパーリンク" xfId="1969" builtinId="9" hidden="1"/>
    <cellStyle name="表示済みのハイパーリンク" xfId="1971" builtinId="9" hidden="1"/>
    <cellStyle name="表示済みのハイパーリンク" xfId="1973" builtinId="9" hidden="1"/>
    <cellStyle name="表示済みのハイパーリンク" xfId="1975" builtinId="9" hidden="1"/>
    <cellStyle name="表示済みのハイパーリンク" xfId="1977" builtinId="9" hidden="1"/>
    <cellStyle name="表示済みのハイパーリンク" xfId="1979" builtinId="9" hidden="1"/>
    <cellStyle name="表示済みのハイパーリンク" xfId="1981" builtinId="9" hidden="1"/>
    <cellStyle name="表示済みのハイパーリンク" xfId="1983" builtinId="9" hidden="1"/>
    <cellStyle name="表示済みのハイパーリンク" xfId="1985" builtinId="9" hidden="1"/>
    <cellStyle name="表示済みのハイパーリンク" xfId="1987" builtinId="9" hidden="1"/>
    <cellStyle name="表示済みのハイパーリンク" xfId="1989" builtinId="9" hidden="1"/>
    <cellStyle name="表示済みのハイパーリンク" xfId="1991" builtinId="9" hidden="1"/>
    <cellStyle name="表示済みのハイパーリンク" xfId="1993" builtinId="9" hidden="1"/>
    <cellStyle name="表示済みのハイパーリンク" xfId="1995" builtinId="9" hidden="1"/>
    <cellStyle name="表示済みのハイパーリンク" xfId="1997" builtinId="9" hidden="1"/>
    <cellStyle name="表示済みのハイパーリンク" xfId="1999" builtinId="9" hidden="1"/>
    <cellStyle name="表示済みのハイパーリンク" xfId="2001" builtinId="9" hidden="1"/>
    <cellStyle name="表示済みのハイパーリンク" xfId="2003" builtinId="9" hidden="1"/>
    <cellStyle name="表示済みのハイパーリンク" xfId="2005" builtinId="9" hidden="1"/>
    <cellStyle name="表示済みのハイパーリンク" xfId="2007" builtinId="9" hidden="1"/>
    <cellStyle name="表示済みのハイパーリンク" xfId="2009" builtinId="9" hidden="1"/>
    <cellStyle name="表示済みのハイパーリンク" xfId="2011" builtinId="9" hidden="1"/>
    <cellStyle name="表示済みのハイパーリンク" xfId="2013" builtinId="9" hidden="1"/>
    <cellStyle name="表示済みのハイパーリンク" xfId="2015" builtinId="9" hidden="1"/>
    <cellStyle name="表示済みのハイパーリンク" xfId="2017" builtinId="9" hidden="1"/>
    <cellStyle name="表示済みのハイパーリンク" xfId="2019" builtinId="9" hidden="1"/>
    <cellStyle name="表示済みのハイパーリンク" xfId="2021" builtinId="9" hidden="1"/>
    <cellStyle name="表示済みのハイパーリンク" xfId="2023" builtinId="9" hidden="1"/>
    <cellStyle name="表示済みのハイパーリンク" xfId="2025" builtinId="9" hidden="1"/>
    <cellStyle name="表示済みのハイパーリンク" xfId="2027" builtinId="9" hidden="1"/>
    <cellStyle name="表示済みのハイパーリンク" xfId="2029" builtinId="9" hidden="1"/>
    <cellStyle name="表示済みのハイパーリンク" xfId="2031" builtinId="9" hidden="1"/>
    <cellStyle name="表示済みのハイパーリンク" xfId="2033" builtinId="9" hidden="1"/>
    <cellStyle name="表示済みのハイパーリンク" xfId="2035" builtinId="9" hidden="1"/>
    <cellStyle name="表示済みのハイパーリンク" xfId="2037" builtinId="9" hidden="1"/>
    <cellStyle name="表示済みのハイパーリンク" xfId="2039" builtinId="9" hidden="1"/>
    <cellStyle name="表示済みのハイパーリンク" xfId="2041" builtinId="9" hidden="1"/>
    <cellStyle name="表示済みのハイパーリンク" xfId="2043" builtinId="9" hidden="1"/>
    <cellStyle name="表示済みのハイパーリンク" xfId="2045" builtinId="9" hidden="1"/>
    <cellStyle name="表示済みのハイパーリンク" xfId="2047" builtinId="9" hidden="1"/>
    <cellStyle name="表示済みのハイパーリンク" xfId="2049" builtinId="9" hidden="1"/>
    <cellStyle name="表示済みのハイパーリンク" xfId="2051" builtinId="9" hidden="1"/>
    <cellStyle name="表示済みのハイパーリンク" xfId="2053" builtinId="9" hidden="1"/>
    <cellStyle name="表示済みのハイパーリンク" xfId="2055" builtinId="9" hidden="1"/>
    <cellStyle name="表示済みのハイパーリンク" xfId="2057" builtinId="9" hidden="1"/>
    <cellStyle name="表示済みのハイパーリンク" xfId="2059" builtinId="9" hidden="1"/>
    <cellStyle name="表示済みのハイパーリンク" xfId="2061" builtinId="9" hidden="1"/>
    <cellStyle name="表示済みのハイパーリンク" xfId="2063" builtinId="9" hidden="1"/>
    <cellStyle name="表示済みのハイパーリンク" xfId="2065" builtinId="9" hidden="1"/>
    <cellStyle name="表示済みのハイパーリンク" xfId="2067" builtinId="9" hidden="1"/>
    <cellStyle name="表示済みのハイパーリンク" xfId="2069" builtinId="9" hidden="1"/>
    <cellStyle name="表示済みのハイパーリンク" xfId="2071" builtinId="9" hidden="1"/>
    <cellStyle name="表示済みのハイパーリンク" xfId="2073" builtinId="9" hidden="1"/>
    <cellStyle name="表示済みのハイパーリンク" xfId="2075" builtinId="9" hidden="1"/>
    <cellStyle name="表示済みのハイパーリンク" xfId="2077" builtinId="9" hidden="1"/>
    <cellStyle name="表示済みのハイパーリンク" xfId="2079" builtinId="9" hidden="1"/>
    <cellStyle name="表示済みのハイパーリンク" xfId="2081" builtinId="9" hidden="1"/>
    <cellStyle name="表示済みのハイパーリンク" xfId="2083" builtinId="9" hidden="1"/>
    <cellStyle name="表示済みのハイパーリンク" xfId="2085" builtinId="9" hidden="1"/>
    <cellStyle name="表示済みのハイパーリンク" xfId="2087" builtinId="9" hidden="1"/>
    <cellStyle name="表示済みのハイパーリンク" xfId="2089" builtinId="9" hidden="1"/>
    <cellStyle name="表示済みのハイパーリンク" xfId="2091" builtinId="9" hidden="1"/>
    <cellStyle name="表示済みのハイパーリンク" xfId="2093" builtinId="9" hidden="1"/>
    <cellStyle name="表示済みのハイパーリンク" xfId="2095" builtinId="9" hidden="1"/>
    <cellStyle name="表示済みのハイパーリンク" xfId="2097" builtinId="9" hidden="1"/>
    <cellStyle name="表示済みのハイパーリンク" xfId="2099" builtinId="9" hidden="1"/>
    <cellStyle name="表示済みのハイパーリンク" xfId="2101" builtinId="9" hidden="1"/>
    <cellStyle name="表示済みのハイパーリンク" xfId="2103" builtinId="9" hidden="1"/>
    <cellStyle name="表示済みのハイパーリンク" xfId="2105" builtinId="9" hidden="1"/>
    <cellStyle name="表示済みのハイパーリンク" xfId="2107" builtinId="9" hidden="1"/>
    <cellStyle name="表示済みのハイパーリンク" xfId="2109" builtinId="9" hidden="1"/>
    <cellStyle name="表示済みのハイパーリンク" xfId="2111" builtinId="9" hidden="1"/>
    <cellStyle name="表示済みのハイパーリンク" xfId="2113" builtinId="9" hidden="1"/>
    <cellStyle name="表示済みのハイパーリンク" xfId="2115" builtinId="9" hidden="1"/>
    <cellStyle name="表示済みのハイパーリンク" xfId="2117" builtinId="9" hidden="1"/>
    <cellStyle name="表示済みのハイパーリンク" xfId="2119" builtinId="9" hidden="1"/>
    <cellStyle name="表示済みのハイパーリンク" xfId="2121" builtinId="9" hidden="1"/>
    <cellStyle name="表示済みのハイパーリンク" xfId="2123" builtinId="9" hidden="1"/>
    <cellStyle name="表示済みのハイパーリンク" xfId="2125" builtinId="9" hidden="1"/>
    <cellStyle name="表示済みのハイパーリンク" xfId="2127" builtinId="9" hidden="1"/>
    <cellStyle name="表示済みのハイパーリンク" xfId="2129" builtinId="9" hidden="1"/>
    <cellStyle name="表示済みのハイパーリンク" xfId="2131" builtinId="9" hidden="1"/>
    <cellStyle name="表示済みのハイパーリンク" xfId="2133" builtinId="9" hidden="1"/>
    <cellStyle name="表示済みのハイパーリンク" xfId="2135" builtinId="9" hidden="1"/>
    <cellStyle name="表示済みのハイパーリンク" xfId="2137" builtinId="9" hidden="1"/>
    <cellStyle name="表示済みのハイパーリンク" xfId="2139" builtinId="9" hidden="1"/>
    <cellStyle name="表示済みのハイパーリンク" xfId="2141" builtinId="9" hidden="1"/>
    <cellStyle name="表示済みのハイパーリンク" xfId="2143" builtinId="9" hidden="1"/>
    <cellStyle name="表示済みのハイパーリンク" xfId="2145" builtinId="9" hidden="1"/>
    <cellStyle name="表示済みのハイパーリンク" xfId="2147" builtinId="9" hidden="1"/>
    <cellStyle name="表示済みのハイパーリンク" xfId="2149" builtinId="9" hidden="1"/>
    <cellStyle name="表示済みのハイパーリンク" xfId="2151" builtinId="9" hidden="1"/>
    <cellStyle name="表示済みのハイパーリンク" xfId="2153" builtinId="9" hidden="1"/>
    <cellStyle name="表示済みのハイパーリンク" xfId="2155" builtinId="9" hidden="1"/>
    <cellStyle name="表示済みのハイパーリンク" xfId="2157" builtinId="9" hidden="1"/>
    <cellStyle name="表示済みのハイパーリンク" xfId="2159" builtinId="9" hidden="1"/>
    <cellStyle name="表示済みのハイパーリンク" xfId="2161" builtinId="9" hidden="1"/>
    <cellStyle name="表示済みのハイパーリンク" xfId="2163" builtinId="9" hidden="1"/>
    <cellStyle name="表示済みのハイパーリンク" xfId="2165" builtinId="9" hidden="1"/>
    <cellStyle name="表示済みのハイパーリンク" xfId="2167" builtinId="9" hidden="1"/>
    <cellStyle name="表示済みのハイパーリンク" xfId="2169" builtinId="9" hidden="1"/>
    <cellStyle name="表示済みのハイパーリンク" xfId="2171" builtinId="9" hidden="1"/>
    <cellStyle name="表示済みのハイパーリンク" xfId="2173" builtinId="9" hidden="1"/>
    <cellStyle name="表示済みのハイパーリンク" xfId="2175" builtinId="9" hidden="1"/>
    <cellStyle name="表示済みのハイパーリンク" xfId="2177" builtinId="9" hidden="1"/>
    <cellStyle name="表示済みのハイパーリンク" xfId="2179" builtinId="9" hidden="1"/>
    <cellStyle name="表示済みのハイパーリンク" xfId="2181" builtinId="9" hidden="1"/>
    <cellStyle name="表示済みのハイパーリンク" xfId="2183" builtinId="9" hidden="1"/>
    <cellStyle name="表示済みのハイパーリンク" xfId="2185" builtinId="9" hidden="1"/>
    <cellStyle name="表示済みのハイパーリンク" xfId="2187" builtinId="9" hidden="1"/>
    <cellStyle name="表示済みのハイパーリンク" xfId="2189" builtinId="9" hidden="1"/>
    <cellStyle name="表示済みのハイパーリンク" xfId="2191" builtinId="9" hidden="1"/>
    <cellStyle name="表示済みのハイパーリンク" xfId="2193" builtinId="9" hidden="1"/>
    <cellStyle name="表示済みのハイパーリンク" xfId="2195" builtinId="9" hidden="1"/>
    <cellStyle name="表示済みのハイパーリンク" xfId="2197" builtinId="9" hidden="1"/>
    <cellStyle name="表示済みのハイパーリンク" xfId="2199" builtinId="9" hidden="1"/>
    <cellStyle name="表示済みのハイパーリンク" xfId="2201" builtinId="9" hidden="1"/>
    <cellStyle name="表示済みのハイパーリンク" xfId="2203" builtinId="9" hidden="1"/>
    <cellStyle name="表示済みのハイパーリンク" xfId="2205" builtinId="9" hidden="1"/>
    <cellStyle name="表示済みのハイパーリンク" xfId="2207" builtinId="9" hidden="1"/>
    <cellStyle name="表示済みのハイパーリンク" xfId="2209" builtinId="9" hidden="1"/>
    <cellStyle name="表示済みのハイパーリンク" xfId="2211" builtinId="9" hidden="1"/>
    <cellStyle name="表示済みのハイパーリンク" xfId="2213" builtinId="9" hidden="1"/>
    <cellStyle name="表示済みのハイパーリンク" xfId="2215" builtinId="9" hidden="1"/>
    <cellStyle name="表示済みのハイパーリンク" xfId="2217" builtinId="9" hidden="1"/>
    <cellStyle name="表示済みのハイパーリンク" xfId="2219" builtinId="9" hidden="1"/>
    <cellStyle name="表示済みのハイパーリンク" xfId="2221" builtinId="9" hidden="1"/>
    <cellStyle name="表示済みのハイパーリンク" xfId="2223" builtinId="9" hidden="1"/>
    <cellStyle name="表示済みのハイパーリンク" xfId="2225" builtinId="9" hidden="1"/>
    <cellStyle name="表示済みのハイパーリンク" xfId="2227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643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:XFD3"/>
      <selection pane="bottomRight"/>
    </sheetView>
  </sheetViews>
  <sheetFormatPr defaultColWidth="10.75" defaultRowHeight="12.75" x14ac:dyDescent="0.2"/>
  <cols>
    <col min="1" max="1" width="5.75" style="2" customWidth="1"/>
    <col min="2" max="2" width="2.25" style="1" customWidth="1"/>
    <col min="3" max="3" width="3.625" style="1" customWidth="1"/>
    <col min="4" max="4" width="2.75" style="28" customWidth="1"/>
    <col min="5" max="5" width="14.125" style="2" customWidth="1"/>
    <col min="6" max="6" width="5.625" style="4" customWidth="1"/>
    <col min="7" max="7" width="7.75" style="5" customWidth="1"/>
    <col min="8" max="8" width="7.875" style="1" customWidth="1"/>
    <col min="9" max="9" width="7.125" style="1" customWidth="1"/>
    <col min="10" max="10" width="7.875" style="1" customWidth="1"/>
    <col min="11" max="11" width="5.75" style="60" customWidth="1"/>
    <col min="12" max="12" width="6.375" style="2" customWidth="1"/>
    <col min="13" max="13" width="5" style="1" customWidth="1"/>
    <col min="14" max="14" width="5.625" style="1" customWidth="1"/>
    <col min="15" max="15" width="6" style="1" customWidth="1"/>
    <col min="16" max="16" width="5.625" style="1" customWidth="1"/>
    <col min="17" max="17" width="4.625" style="1" customWidth="1"/>
    <col min="18" max="18" width="5.875" style="105" customWidth="1"/>
    <col min="19" max="19" width="6" style="1" customWidth="1"/>
    <col min="20" max="21" width="6" customWidth="1"/>
    <col min="22" max="22" width="6.25" customWidth="1"/>
    <col min="23" max="23" width="6.625" customWidth="1"/>
    <col min="24" max="24" width="5.75" style="62" customWidth="1"/>
    <col min="25" max="25" width="5.75" style="63" customWidth="1"/>
    <col min="26" max="26" width="3.75" style="64" bestFit="1" customWidth="1"/>
    <col min="27" max="27" width="7.625" bestFit="1" customWidth="1"/>
    <col min="28" max="28" width="7.375" bestFit="1" customWidth="1"/>
    <col min="29" max="31" width="7.375" customWidth="1"/>
    <col min="32" max="33" width="7.375" style="37" customWidth="1"/>
    <col min="34" max="34" width="8.875" style="115" customWidth="1"/>
    <col min="35" max="35" width="7.25" style="2" customWidth="1"/>
    <col min="36" max="36" width="7.875" style="28" customWidth="1"/>
    <col min="37" max="37" width="7.875" style="37" customWidth="1"/>
    <col min="38" max="38" width="6.375" style="37" customWidth="1"/>
    <col min="39" max="39" width="8" style="65" customWidth="1"/>
    <col min="40" max="40" width="8" style="54" customWidth="1"/>
    <col min="41" max="41" width="6.125" style="68" customWidth="1"/>
    <col min="42" max="42" width="7.375" style="54" bestFit="1" customWidth="1"/>
    <col min="43" max="44" width="7.375" style="54" customWidth="1"/>
    <col min="45" max="45" width="8.875" style="117" customWidth="1"/>
    <col min="46" max="46" width="45.875" style="73" customWidth="1"/>
  </cols>
  <sheetData>
    <row r="1" spans="1:47" ht="27" customHeight="1" x14ac:dyDescent="0.2">
      <c r="A1" s="27"/>
      <c r="B1" s="145" t="s">
        <v>24</v>
      </c>
      <c r="C1" s="145" t="s">
        <v>25</v>
      </c>
      <c r="D1" s="147" t="s">
        <v>27</v>
      </c>
      <c r="E1" s="149" t="s">
        <v>71</v>
      </c>
      <c r="F1" s="151" t="s">
        <v>17</v>
      </c>
      <c r="G1" s="153" t="s">
        <v>18</v>
      </c>
      <c r="H1" s="136" t="s">
        <v>72</v>
      </c>
      <c r="I1" s="138" t="s">
        <v>241</v>
      </c>
      <c r="J1" s="138" t="s">
        <v>181</v>
      </c>
      <c r="K1" s="140" t="s">
        <v>180</v>
      </c>
      <c r="L1" s="142" t="s">
        <v>10</v>
      </c>
      <c r="M1" s="143"/>
      <c r="N1" s="126" t="s">
        <v>19</v>
      </c>
      <c r="O1" s="144"/>
      <c r="P1" s="126" t="s">
        <v>28</v>
      </c>
      <c r="Q1" s="122"/>
      <c r="R1" s="123"/>
      <c r="S1" s="122" t="s">
        <v>157</v>
      </c>
      <c r="T1" s="127"/>
      <c r="U1" s="127"/>
      <c r="V1" s="127"/>
      <c r="W1" s="127"/>
      <c r="X1" s="128" t="s">
        <v>29</v>
      </c>
      <c r="Y1" s="129"/>
      <c r="Z1" s="130"/>
      <c r="AA1" s="131" t="s">
        <v>3</v>
      </c>
      <c r="AB1" s="122"/>
      <c r="AC1" s="122"/>
      <c r="AD1" s="122"/>
      <c r="AE1" s="122"/>
      <c r="AF1" s="122"/>
      <c r="AG1" s="122"/>
      <c r="AH1" s="123"/>
      <c r="AI1" s="132" t="s">
        <v>56</v>
      </c>
      <c r="AJ1" s="133"/>
      <c r="AK1" s="134" t="s">
        <v>16</v>
      </c>
      <c r="AL1" s="135"/>
      <c r="AM1" s="118" t="s">
        <v>30</v>
      </c>
      <c r="AN1" s="119"/>
      <c r="AO1" s="120"/>
      <c r="AP1" s="121" t="s">
        <v>3</v>
      </c>
      <c r="AQ1" s="122"/>
      <c r="AR1" s="122"/>
      <c r="AS1" s="123"/>
      <c r="AT1" s="124" t="s">
        <v>14</v>
      </c>
    </row>
    <row r="2" spans="1:47" ht="18" customHeight="1" x14ac:dyDescent="0.2">
      <c r="A2" s="2" t="s">
        <v>9</v>
      </c>
      <c r="B2" s="146"/>
      <c r="C2" s="146"/>
      <c r="D2" s="148"/>
      <c r="E2" s="150"/>
      <c r="F2" s="152"/>
      <c r="G2" s="154"/>
      <c r="H2" s="137"/>
      <c r="I2" s="139"/>
      <c r="J2" s="139"/>
      <c r="K2" s="141"/>
      <c r="L2" s="106" t="s">
        <v>31</v>
      </c>
      <c r="M2" s="18" t="s">
        <v>45</v>
      </c>
      <c r="N2" s="18" t="s">
        <v>31</v>
      </c>
      <c r="O2" s="30" t="s">
        <v>44</v>
      </c>
      <c r="P2" s="30" t="s">
        <v>69</v>
      </c>
      <c r="Q2" s="21" t="s">
        <v>32</v>
      </c>
      <c r="R2" s="20" t="s">
        <v>33</v>
      </c>
      <c r="S2" s="21" t="s">
        <v>34</v>
      </c>
      <c r="T2" s="21" t="s">
        <v>35</v>
      </c>
      <c r="U2" s="18" t="s">
        <v>36</v>
      </c>
      <c r="V2" s="21" t="s">
        <v>37</v>
      </c>
      <c r="W2" s="19" t="s">
        <v>8</v>
      </c>
      <c r="X2" s="31" t="s">
        <v>7</v>
      </c>
      <c r="Y2" s="32" t="s">
        <v>38</v>
      </c>
      <c r="Z2" s="33" t="s">
        <v>8</v>
      </c>
      <c r="AA2" s="61" t="s">
        <v>39</v>
      </c>
      <c r="AB2" s="19" t="s">
        <v>40</v>
      </c>
      <c r="AC2" s="19" t="s">
        <v>0</v>
      </c>
      <c r="AD2" s="19" t="s">
        <v>1</v>
      </c>
      <c r="AE2" s="19" t="s">
        <v>2</v>
      </c>
      <c r="AF2" s="38" t="s">
        <v>5</v>
      </c>
      <c r="AG2" s="39" t="s">
        <v>6</v>
      </c>
      <c r="AH2" s="113" t="s">
        <v>41</v>
      </c>
      <c r="AI2" s="106" t="s">
        <v>22</v>
      </c>
      <c r="AJ2" s="20" t="s">
        <v>23</v>
      </c>
      <c r="AK2" s="93" t="s">
        <v>20</v>
      </c>
      <c r="AL2" s="38" t="s">
        <v>21</v>
      </c>
      <c r="AM2" s="45" t="s">
        <v>7</v>
      </c>
      <c r="AN2" s="46" t="s">
        <v>252</v>
      </c>
      <c r="AO2" s="46" t="s">
        <v>8</v>
      </c>
      <c r="AP2" s="66" t="s">
        <v>4</v>
      </c>
      <c r="AQ2" s="47" t="s">
        <v>5</v>
      </c>
      <c r="AR2" s="48" t="s">
        <v>6</v>
      </c>
      <c r="AS2" s="116" t="s">
        <v>41</v>
      </c>
      <c r="AT2" s="125"/>
    </row>
    <row r="3" spans="1:47" x14ac:dyDescent="0.2">
      <c r="A3" s="1" t="s">
        <v>46</v>
      </c>
      <c r="B3" s="1" t="s">
        <v>47</v>
      </c>
      <c r="C3" s="1" t="s">
        <v>48</v>
      </c>
      <c r="D3" s="28">
        <v>1</v>
      </c>
      <c r="E3" s="110" t="s">
        <v>55</v>
      </c>
      <c r="F3" s="4">
        <v>42</v>
      </c>
      <c r="G3" s="5">
        <v>42</v>
      </c>
      <c r="H3" s="4">
        <f t="shared" ref="H3:H35" si="0">AVERAGE(F3:G3)</f>
        <v>42</v>
      </c>
      <c r="I3" s="4">
        <v>1100.5</v>
      </c>
      <c r="J3" s="79">
        <f t="shared" ref="J3:J35" si="1">I3+(H3/100)</f>
        <v>1100.92</v>
      </c>
      <c r="K3" s="92">
        <v>0</v>
      </c>
      <c r="L3" s="2">
        <v>90</v>
      </c>
      <c r="M3" s="3">
        <v>5</v>
      </c>
      <c r="N3" s="3">
        <v>0</v>
      </c>
      <c r="O3" s="3">
        <v>10</v>
      </c>
      <c r="P3" s="3"/>
      <c r="Q3" s="3">
        <v>25</v>
      </c>
      <c r="R3" s="14">
        <v>90</v>
      </c>
      <c r="S3" s="13">
        <f t="shared" ref="S3:S10" si="2">COS(M3*PI()/180)*SIN(L3*PI()/180)*(SIN(O3*PI()/180))-(COS(O3*PI()/180)*SIN(N3*PI()/180))*(SIN(M3*PI()/180))</f>
        <v>0.17298739392508944</v>
      </c>
      <c r="T3" s="13">
        <f t="shared" ref="T3:T10" si="3">(SIN(M3*PI()/180))*(COS(O3*PI()/180)*COS(N3*PI()/180))-(SIN(O3*PI()/180))*(COS(M3*PI()/180)*COS(L3*PI()/180))</f>
        <v>8.5831651177431273E-2</v>
      </c>
      <c r="U3" s="13">
        <f t="shared" ref="U3:U10" si="4">(COS(M3*PI()/180)*COS(L3*PI()/180))*(COS(O3*PI()/180)*SIN(N3*PI()/180))-(COS(M3*PI()/180)*SIN(L3*PI()/180))*(COS(O3*PI()/180)*COS(N3*PI()/180))</f>
        <v>-0.98106026219040687</v>
      </c>
      <c r="V3" s="6">
        <f t="shared" ref="V3:V10" si="5">IF(S3=0,IF(T3&gt;=0,90,270),IF(S3&gt;0,IF(T3&gt;=0,ATAN(T3/S3)*180/PI(),ATAN(T3/S3)*180/PI()+360),ATAN(T3/S3)*180/PI()+180))</f>
        <v>26.389359908893105</v>
      </c>
      <c r="W3" s="6">
        <f t="shared" ref="W3:W10" si="6">ASIN(U3/SQRT(S3^2+T3^2+U3^2))*180/PI()</f>
        <v>-78.864336058805264</v>
      </c>
      <c r="X3" s="34">
        <f t="shared" ref="X3:X10" si="7">IF(U3&lt;0,V3,IF(V3+180&gt;=360,V3-180,V3+180))</f>
        <v>26.389359908893105</v>
      </c>
      <c r="Y3" s="35">
        <f t="shared" ref="Y3:Y10" si="8">IF(X3-90&lt;0,X3+270,X3-90)</f>
        <v>296.38935990889308</v>
      </c>
      <c r="Z3" s="36">
        <f t="shared" ref="Z3:Z10" si="9">IF(U3&lt;0,90+W3,90-W3)</f>
        <v>11.135663941194736</v>
      </c>
      <c r="AA3" s="15">
        <f>IF(-T3&lt;0,180-ACOS(SIN((X3-90)*PI()/180)*U3/SQRT(T3^2+U3^2))*180/PI(),ACOS(SIN((X3-90)*PI()/180)*U3/SQRT(T3^2+U3^2))*180/PI())</f>
        <v>153.17456155419188</v>
      </c>
      <c r="AB3" s="23">
        <f>IF(R3=90,IF(AA3-Q3&lt;0,AA3-Q3+180,AA3-Q3),IF(AA3+Q3&gt;180,AA3+Q3-180,AA3+Q3))</f>
        <v>128.17456155419188</v>
      </c>
      <c r="AC3" s="26">
        <f>COS(AB3*PI()/180)</f>
        <v>-0.61805942603133879</v>
      </c>
      <c r="AD3" s="26">
        <f>SIN(AB3*PI()/180)*COS(Z3*PI()/180)</f>
        <v>0.77133059946478577</v>
      </c>
      <c r="AE3" s="26">
        <f>SIN(AB3*PI()/180)*SIN(Z3*PI()/180)</f>
        <v>0.15182770571640131</v>
      </c>
      <c r="AF3" s="42">
        <f>IF(IF(AC3=0,IF(AD3&gt;=0,90,270),IF(AC3&gt;0,IF(AD3&gt;=0,ATAN(AD3/AC3)*180/PI(),ATAN(AD3/AC3)*180/PI()+360),ATAN(AD3/AC3)*180/PI()+180))-(360-Y3)&lt;0,IF(AC3=0,IF(AD3&gt;=0,90,270),IF(AC3&gt;0,IF(AD3&gt;=0,ATAN(AD3/AC3)*180/PI(),ATAN(AD3/AC3)*180/PI()+360),ATAN(AD3/AC3)*180/PI()+180))+Y3,IF(AC3=0,IF(AD3&gt;=0,90,270),IF(AC3&gt;0,IF(AD3&gt;=0,ATAN(AD3/AC3)*180/PI(),ATAN(AD3/AC3)*180/PI()+360),ATAN(AD3/AC3)*180/PI()+180))-(360-Y3))</f>
        <v>65.094204666155747</v>
      </c>
      <c r="AG3" s="43">
        <f>ASIN(AE3/SQRT(AC3^2+AD3^2+AE3^2))*180/PI()</f>
        <v>8.7328596588654488</v>
      </c>
      <c r="AH3" s="55"/>
      <c r="AI3" s="2">
        <v>41</v>
      </c>
      <c r="AJ3" s="28">
        <v>49</v>
      </c>
      <c r="AK3" s="94">
        <v>312</v>
      </c>
      <c r="AL3" s="94">
        <v>-21</v>
      </c>
      <c r="AM3" s="49">
        <f t="shared" ref="AM3:AM35" si="10">IF(AL3&gt;=0,IF(X3&gt;=AK3,X3-AK3,X3-AK3+360),IF((X3-AK3-180)&lt;0,IF(X3-AK3+180&lt;0,X3-AK3+540,X3-AK3+180),X3-AK3-180))</f>
        <v>254.38935990889308</v>
      </c>
      <c r="AN3" s="50">
        <f t="shared" ref="AN3:AN35" si="11">IF(AM3-90&lt;0,AM3+270,AM3-90)</f>
        <v>164.38935990889308</v>
      </c>
      <c r="AO3" s="67">
        <f t="shared" ref="AO3:AO35" si="12">Z3</f>
        <v>11.135663941194736</v>
      </c>
      <c r="AP3" s="52">
        <f>AB3</f>
        <v>128.17456155419188</v>
      </c>
      <c r="AQ3" s="52">
        <f>IF(AL3&gt;=0,IF(AF3&gt;=AK3,AF3-AK3,AF3-AK3+360),IF((AF3-AK3-180)&lt;0,IF(AF3-AK3+180&lt;0,AF3-AK3+540,AF3-AK3+180),AF3-AK3-180))</f>
        <v>293.09420466615575</v>
      </c>
      <c r="AR3" s="52">
        <f>AG3</f>
        <v>8.7328596588654488</v>
      </c>
      <c r="AS3" s="12"/>
      <c r="AT3" s="69" t="s">
        <v>57</v>
      </c>
    </row>
    <row r="4" spans="1:47" x14ac:dyDescent="0.2">
      <c r="A4" s="1" t="s">
        <v>46</v>
      </c>
      <c r="B4" s="1" t="s">
        <v>47</v>
      </c>
      <c r="C4" s="1" t="s">
        <v>48</v>
      </c>
      <c r="D4" s="28">
        <v>1</v>
      </c>
      <c r="E4" s="1" t="s">
        <v>49</v>
      </c>
      <c r="F4" s="4">
        <v>47</v>
      </c>
      <c r="G4" s="5">
        <v>49</v>
      </c>
      <c r="H4" s="4">
        <f t="shared" si="0"/>
        <v>48</v>
      </c>
      <c r="I4" s="4">
        <v>1100.5</v>
      </c>
      <c r="J4" s="79">
        <f t="shared" si="1"/>
        <v>1100.98</v>
      </c>
      <c r="K4" s="92">
        <v>2</v>
      </c>
      <c r="L4" s="2">
        <v>90</v>
      </c>
      <c r="M4" s="3">
        <v>10</v>
      </c>
      <c r="N4" s="3">
        <v>0</v>
      </c>
      <c r="O4" s="3">
        <v>10</v>
      </c>
      <c r="P4" s="3"/>
      <c r="Q4" s="3"/>
      <c r="R4" s="14"/>
      <c r="S4" s="13">
        <f t="shared" si="2"/>
        <v>0.17101007166283433</v>
      </c>
      <c r="T4" s="13">
        <f t="shared" si="3"/>
        <v>0.17101007166283433</v>
      </c>
      <c r="U4" s="13">
        <f t="shared" si="4"/>
        <v>-0.9698463103929541</v>
      </c>
      <c r="V4" s="6">
        <f t="shared" si="5"/>
        <v>45</v>
      </c>
      <c r="W4" s="24">
        <f t="shared" si="6"/>
        <v>-75.998057834483106</v>
      </c>
      <c r="X4" s="34">
        <f t="shared" si="7"/>
        <v>45</v>
      </c>
      <c r="Y4" s="35">
        <f t="shared" si="8"/>
        <v>315</v>
      </c>
      <c r="Z4" s="36">
        <f t="shared" si="9"/>
        <v>14.001942165516894</v>
      </c>
      <c r="AA4" s="15"/>
      <c r="AB4" s="22"/>
      <c r="AC4" s="25"/>
      <c r="AD4" s="25"/>
      <c r="AE4" s="25"/>
      <c r="AF4" s="40"/>
      <c r="AG4" s="41"/>
      <c r="AH4" s="55"/>
      <c r="AI4" s="2">
        <v>41</v>
      </c>
      <c r="AJ4" s="28">
        <v>49</v>
      </c>
      <c r="AK4" s="94">
        <v>20</v>
      </c>
      <c r="AL4" s="94">
        <v>-21</v>
      </c>
      <c r="AM4" s="53">
        <f t="shared" si="10"/>
        <v>205</v>
      </c>
      <c r="AN4" s="50">
        <f t="shared" si="11"/>
        <v>115</v>
      </c>
      <c r="AO4" s="67">
        <f t="shared" si="12"/>
        <v>14.001942165516894</v>
      </c>
      <c r="AP4" s="52"/>
      <c r="AQ4" s="51"/>
      <c r="AR4" s="52"/>
      <c r="AS4" s="12"/>
      <c r="AT4" s="69"/>
    </row>
    <row r="5" spans="1:47" x14ac:dyDescent="0.2">
      <c r="A5" s="1" t="s">
        <v>159</v>
      </c>
      <c r="B5" s="1" t="s">
        <v>47</v>
      </c>
      <c r="C5" s="1" t="s">
        <v>48</v>
      </c>
      <c r="D5" s="28">
        <v>1</v>
      </c>
      <c r="E5" s="1" t="s">
        <v>50</v>
      </c>
      <c r="F5" s="4">
        <v>49</v>
      </c>
      <c r="G5" s="5">
        <v>49</v>
      </c>
      <c r="H5" s="4">
        <f t="shared" si="0"/>
        <v>49</v>
      </c>
      <c r="I5" s="4">
        <v>1100.5</v>
      </c>
      <c r="J5" s="79">
        <f t="shared" si="1"/>
        <v>1100.99</v>
      </c>
      <c r="K5" s="92">
        <v>0</v>
      </c>
      <c r="L5" s="2">
        <v>90</v>
      </c>
      <c r="M5" s="3">
        <v>15</v>
      </c>
      <c r="N5" s="3">
        <v>0</v>
      </c>
      <c r="O5" s="3">
        <v>15</v>
      </c>
      <c r="P5" s="3"/>
      <c r="Q5" s="3">
        <v>55</v>
      </c>
      <c r="R5" s="14">
        <v>90</v>
      </c>
      <c r="S5" s="13">
        <f t="shared" si="2"/>
        <v>0.24999999999999997</v>
      </c>
      <c r="T5" s="13">
        <f t="shared" si="3"/>
        <v>0.24999999999999994</v>
      </c>
      <c r="U5" s="13">
        <f t="shared" si="4"/>
        <v>-0.93301270189221941</v>
      </c>
      <c r="V5" s="6">
        <f t="shared" si="5"/>
        <v>45</v>
      </c>
      <c r="W5" s="6">
        <f t="shared" si="6"/>
        <v>-69.24642901631519</v>
      </c>
      <c r="X5" s="34">
        <f t="shared" si="7"/>
        <v>45</v>
      </c>
      <c r="Y5" s="35">
        <f t="shared" si="8"/>
        <v>315</v>
      </c>
      <c r="Z5" s="36">
        <f t="shared" si="9"/>
        <v>20.75357098368481</v>
      </c>
      <c r="AA5" s="15">
        <f>IF(-T5&lt;0,180-ACOS(SIN((X5-90)*PI()/180)*U5/SQRT(T5^2+U5^2))*180/PI(),ACOS(SIN((X5-90)*PI()/180)*U5/SQRT(T5^2+U5^2))*180/PI())</f>
        <v>133.07951714187095</v>
      </c>
      <c r="AB5" s="23">
        <f>IF(R5=90,IF(AA5-Q5&lt;0,AA5-Q5+180,AA5-Q5),IF(AA5+Q5&gt;180,AA5+Q5-180,AA5+Q5))</f>
        <v>78.079517141870951</v>
      </c>
      <c r="AC5" s="26">
        <f>COS(AB5*PI()/180)</f>
        <v>0.20655398263300098</v>
      </c>
      <c r="AD5" s="26">
        <f>SIN(AB5*PI()/180)*COS(Z5*PI()/180)</f>
        <v>0.91494760455159474</v>
      </c>
      <c r="AE5" s="26">
        <f>SIN(AB5*PI()/180)*SIN(Z5*PI()/180)</f>
        <v>0.34670784990211068</v>
      </c>
      <c r="AF5" s="42">
        <f>IF(IF(AC5=0,IF(AD5&gt;=0,90,270),IF(AC5&gt;0,IF(AD5&gt;=0,ATAN(AD5/AC5)*180/PI(),ATAN(AD5/AC5)*180/PI()+360),ATAN(AD5/AC5)*180/PI()+180))-(360-Y5)&lt;0,IF(AC5=0,IF(AD5&gt;=0,90,270),IF(AC5&gt;0,IF(AD5&gt;=0,ATAN(AD5/AC5)*180/PI(),ATAN(AD5/AC5)*180/PI()+360),ATAN(AD5/AC5)*180/PI()+180))+Y5,IF(AC5=0,IF(AD5&gt;=0,90,270),IF(AC5&gt;0,IF(AD5&gt;=0,ATAN(AD5/AC5)*180/PI(),ATAN(AD5/AC5)*180/PI()+360),ATAN(AD5/AC5)*180/PI()+180))-(360-Y5))</f>
        <v>32.278450110210912</v>
      </c>
      <c r="AG5" s="43">
        <f>ASIN(AE5/SQRT(AC5^2+AD5^2+AE5^2))*180/PI()</f>
        <v>20.286084185794412</v>
      </c>
      <c r="AH5" s="55"/>
      <c r="AI5" s="2">
        <v>41</v>
      </c>
      <c r="AJ5" s="28">
        <v>49</v>
      </c>
      <c r="AK5" s="94">
        <v>20</v>
      </c>
      <c r="AL5" s="94">
        <v>-21</v>
      </c>
      <c r="AM5" s="53">
        <f t="shared" si="10"/>
        <v>205</v>
      </c>
      <c r="AN5" s="50">
        <f t="shared" si="11"/>
        <v>115</v>
      </c>
      <c r="AO5" s="67">
        <f t="shared" si="12"/>
        <v>20.75357098368481</v>
      </c>
      <c r="AP5" s="52">
        <f>AB5</f>
        <v>78.079517141870951</v>
      </c>
      <c r="AQ5" s="52">
        <f>IF(AL5&gt;=0,IF(AF5&gt;=AK5,AF5-AK5,AF5-AK5+360),IF((AF5-AK5-180)&lt;0,IF(AF5-AK5+180&lt;0,AF5-AK5+540,AF5-AK5+180),AF5-AK5-180))</f>
        <v>192.27845011021091</v>
      </c>
      <c r="AR5" s="52">
        <f>AG5</f>
        <v>20.286084185794412</v>
      </c>
      <c r="AS5" s="12"/>
      <c r="AT5" s="69" t="s">
        <v>66</v>
      </c>
    </row>
    <row r="6" spans="1:47" x14ac:dyDescent="0.2">
      <c r="A6" s="1" t="s">
        <v>159</v>
      </c>
      <c r="B6" s="1" t="s">
        <v>47</v>
      </c>
      <c r="C6" s="1" t="s">
        <v>48</v>
      </c>
      <c r="D6" s="28">
        <v>1</v>
      </c>
      <c r="E6" s="1" t="s">
        <v>50</v>
      </c>
      <c r="F6" s="4">
        <v>67</v>
      </c>
      <c r="G6" s="5">
        <v>70</v>
      </c>
      <c r="H6" s="4">
        <f t="shared" si="0"/>
        <v>68.5</v>
      </c>
      <c r="I6" s="4">
        <v>1100.5</v>
      </c>
      <c r="J6" s="79">
        <f t="shared" si="1"/>
        <v>1101.1849999999999</v>
      </c>
      <c r="K6" s="92">
        <v>0</v>
      </c>
      <c r="L6" s="2">
        <v>90</v>
      </c>
      <c r="M6" s="3">
        <v>50</v>
      </c>
      <c r="N6" s="3">
        <v>180</v>
      </c>
      <c r="O6" s="3">
        <v>15</v>
      </c>
      <c r="P6" s="3"/>
      <c r="Q6" s="3">
        <v>68</v>
      </c>
      <c r="R6" s="14">
        <v>270</v>
      </c>
      <c r="S6" s="13">
        <f t="shared" si="2"/>
        <v>0.16636567534280183</v>
      </c>
      <c r="T6" s="13">
        <f t="shared" si="3"/>
        <v>-0.73994211169384805</v>
      </c>
      <c r="U6" s="13">
        <f t="shared" si="4"/>
        <v>0.6208851530148457</v>
      </c>
      <c r="V6" s="6">
        <f t="shared" si="5"/>
        <v>282.67144318458651</v>
      </c>
      <c r="W6" s="6">
        <f t="shared" si="6"/>
        <v>39.30590093407109</v>
      </c>
      <c r="X6" s="34">
        <f t="shared" si="7"/>
        <v>102.67144318458651</v>
      </c>
      <c r="Y6" s="35">
        <f t="shared" si="8"/>
        <v>12.671443184586508</v>
      </c>
      <c r="Z6" s="36">
        <f t="shared" si="9"/>
        <v>50.69409906592891</v>
      </c>
      <c r="AA6" s="15">
        <f>IF(-T6&lt;0,180-ACOS(SIN((X6-90)*PI()/180)*U6/SQRT(T6^2+U6^2))*180/PI(),ACOS(SIN((X6-90)*PI()/180)*U6/SQRT(T6^2+U6^2))*180/PI())</f>
        <v>81.894176027184884</v>
      </c>
      <c r="AB6" s="23">
        <f>IF(R6=90,IF(AA6-Q6&lt;0,AA6-Q6+180,AA6-Q6),IF(AA6+Q6&gt;180,AA6+Q6-180,AA6+Q6))</f>
        <v>149.89417602718487</v>
      </c>
      <c r="AC6" s="26">
        <f>COS(AB6*PI()/180)</f>
        <v>-0.86510043878708476</v>
      </c>
      <c r="AD6" s="26">
        <f>SIN(AB6*PI()/180)*COS(Z6*PI()/180)</f>
        <v>0.31774298142126361</v>
      </c>
      <c r="AE6" s="26">
        <f>SIN(AB6*PI()/180)*SIN(Z6*PI()/180)</f>
        <v>0.38812450137542209</v>
      </c>
      <c r="AF6" s="42">
        <f>IF(IF(AC6=0,IF(AD6&gt;=0,90,270),IF(AC6&gt;0,IF(AD6&gt;=0,ATAN(AD6/AC6)*180/PI(),ATAN(AD6/AC6)*180/PI()+360),ATAN(AD6/AC6)*180/PI()+180))-(360-Y6)&lt;0,IF(AC6=0,IF(AD6&gt;=0,90,270),IF(AC6&gt;0,IF(AD6&gt;=0,ATAN(AD6/AC6)*180/PI(),ATAN(AD6/AC6)*180/PI()+360),ATAN(AD6/AC6)*180/PI()+180))+Y6,IF(AC6=0,IF(AD6&gt;=0,90,270),IF(AC6&gt;0,IF(AD6&gt;=0,ATAN(AD6/AC6)*180/PI(),ATAN(AD6/AC6)*180/PI()+360),ATAN(AD6/AC6)*180/PI()+180))-(360-Y6))</f>
        <v>172.50365020731795</v>
      </c>
      <c r="AG6" s="43">
        <f>ASIN(AE6/SQRT(AC6^2+AD6^2+AE6^2))*180/PI()</f>
        <v>22.837850631673486</v>
      </c>
      <c r="AH6" s="55"/>
      <c r="AI6" s="2">
        <v>51</v>
      </c>
      <c r="AJ6" s="29">
        <v>132</v>
      </c>
      <c r="AK6" s="95">
        <v>211</v>
      </c>
      <c r="AL6" s="95">
        <v>22</v>
      </c>
      <c r="AM6" s="53">
        <f t="shared" si="10"/>
        <v>251.67144318458651</v>
      </c>
      <c r="AN6" s="50">
        <f t="shared" si="11"/>
        <v>161.67144318458651</v>
      </c>
      <c r="AO6" s="67">
        <f t="shared" si="12"/>
        <v>50.69409906592891</v>
      </c>
      <c r="AP6" s="52">
        <f>AB6</f>
        <v>149.89417602718487</v>
      </c>
      <c r="AQ6" s="52">
        <f>IF(AL6&gt;=0,IF(AF6&gt;=AK6,AF6-AK6,AF6-AK6+360),IF((AF6-AK6-180)&lt;0,IF(AF6-AK6+180&lt;0,AF6-AK6+540,AF6-AK6+180),AF6-AK6-180))</f>
        <v>321.50365020731795</v>
      </c>
      <c r="AR6" s="52">
        <f>AG6</f>
        <v>22.837850631673486</v>
      </c>
      <c r="AS6" s="12"/>
      <c r="AT6" s="69"/>
    </row>
    <row r="7" spans="1:47" x14ac:dyDescent="0.2">
      <c r="A7" s="1" t="s">
        <v>159</v>
      </c>
      <c r="B7" s="1" t="s">
        <v>47</v>
      </c>
      <c r="C7" s="1" t="s">
        <v>48</v>
      </c>
      <c r="D7" s="28">
        <v>1</v>
      </c>
      <c r="E7" s="1" t="s">
        <v>51</v>
      </c>
      <c r="F7" s="4">
        <v>65</v>
      </c>
      <c r="G7" s="5">
        <v>83</v>
      </c>
      <c r="H7" s="4">
        <f t="shared" si="0"/>
        <v>74</v>
      </c>
      <c r="I7" s="4">
        <v>1100.5</v>
      </c>
      <c r="J7" s="79">
        <f t="shared" si="1"/>
        <v>1101.24</v>
      </c>
      <c r="K7" s="92">
        <v>0</v>
      </c>
      <c r="L7" s="2">
        <v>270</v>
      </c>
      <c r="M7" s="3">
        <v>67</v>
      </c>
      <c r="N7" s="3">
        <v>300</v>
      </c>
      <c r="O7" s="3">
        <v>0</v>
      </c>
      <c r="P7" s="3"/>
      <c r="Q7" s="3"/>
      <c r="R7" s="14"/>
      <c r="S7" s="13">
        <f t="shared" si="2"/>
        <v>0.79718058739668507</v>
      </c>
      <c r="T7" s="13">
        <f t="shared" si="3"/>
        <v>0.46025242672622024</v>
      </c>
      <c r="U7" s="13">
        <f t="shared" si="4"/>
        <v>0.19536556424463708</v>
      </c>
      <c r="V7" s="6">
        <f t="shared" si="5"/>
        <v>30.000000000000011</v>
      </c>
      <c r="W7" s="6">
        <f t="shared" si="6"/>
        <v>11.982503173060431</v>
      </c>
      <c r="X7" s="34">
        <f t="shared" si="7"/>
        <v>210</v>
      </c>
      <c r="Y7" s="35">
        <f t="shared" si="8"/>
        <v>120</v>
      </c>
      <c r="Z7" s="36">
        <f t="shared" si="9"/>
        <v>78.017496826939563</v>
      </c>
      <c r="AA7" s="15"/>
      <c r="AB7" s="23"/>
      <c r="AC7" s="26"/>
      <c r="AD7" s="26"/>
      <c r="AE7" s="26"/>
      <c r="AF7" s="42"/>
      <c r="AG7" s="43"/>
      <c r="AH7" s="55"/>
      <c r="AI7" s="2">
        <v>51</v>
      </c>
      <c r="AJ7" s="29">
        <v>132</v>
      </c>
      <c r="AK7" s="95">
        <v>211</v>
      </c>
      <c r="AL7" s="95">
        <v>22</v>
      </c>
      <c r="AM7" s="53">
        <f t="shared" si="10"/>
        <v>359</v>
      </c>
      <c r="AN7" s="50">
        <f t="shared" si="11"/>
        <v>269</v>
      </c>
      <c r="AO7" s="67">
        <f t="shared" si="12"/>
        <v>78.017496826939563</v>
      </c>
      <c r="AP7" s="52"/>
      <c r="AQ7" s="52"/>
      <c r="AR7" s="52"/>
      <c r="AS7" s="12"/>
      <c r="AT7" s="70" t="s">
        <v>59</v>
      </c>
    </row>
    <row r="8" spans="1:47" x14ac:dyDescent="0.2">
      <c r="A8" s="1" t="s">
        <v>159</v>
      </c>
      <c r="B8" s="1" t="s">
        <v>47</v>
      </c>
      <c r="C8" s="1" t="s">
        <v>48</v>
      </c>
      <c r="D8" s="28">
        <v>1</v>
      </c>
      <c r="E8" s="1" t="s">
        <v>58</v>
      </c>
      <c r="F8" s="4">
        <v>65</v>
      </c>
      <c r="G8" s="5">
        <v>83</v>
      </c>
      <c r="H8" s="4">
        <f t="shared" si="0"/>
        <v>74</v>
      </c>
      <c r="I8" s="4">
        <v>1100.5</v>
      </c>
      <c r="J8" s="79">
        <f t="shared" si="1"/>
        <v>1101.24</v>
      </c>
      <c r="K8" s="92">
        <v>0</v>
      </c>
      <c r="L8" s="2">
        <v>270</v>
      </c>
      <c r="M8" s="56">
        <v>75</v>
      </c>
      <c r="N8" s="3">
        <v>305</v>
      </c>
      <c r="O8" s="3">
        <v>0</v>
      </c>
      <c r="P8" s="3"/>
      <c r="Q8" s="3"/>
      <c r="R8" s="14"/>
      <c r="S8" s="13">
        <f t="shared" si="2"/>
        <v>0.79124011523622384</v>
      </c>
      <c r="T8" s="13">
        <f t="shared" si="3"/>
        <v>0.55403229322232339</v>
      </c>
      <c r="U8" s="13">
        <f t="shared" si="4"/>
        <v>0.14845250554968453</v>
      </c>
      <c r="V8" s="6">
        <f t="shared" si="5"/>
        <v>35</v>
      </c>
      <c r="W8" s="6">
        <f t="shared" si="6"/>
        <v>8.7373851879151694</v>
      </c>
      <c r="X8" s="34">
        <f t="shared" si="7"/>
        <v>215</v>
      </c>
      <c r="Y8" s="35">
        <f t="shared" si="8"/>
        <v>125</v>
      </c>
      <c r="Z8" s="36">
        <f t="shared" si="9"/>
        <v>81.262614812084834</v>
      </c>
      <c r="AA8" s="15"/>
      <c r="AB8" s="23"/>
      <c r="AC8" s="26"/>
      <c r="AD8" s="26"/>
      <c r="AE8" s="26"/>
      <c r="AF8" s="42"/>
      <c r="AG8" s="43"/>
      <c r="AH8" s="55"/>
      <c r="AI8" s="2">
        <v>51</v>
      </c>
      <c r="AJ8" s="29">
        <v>132</v>
      </c>
      <c r="AK8" s="95">
        <v>211</v>
      </c>
      <c r="AL8" s="95">
        <v>22</v>
      </c>
      <c r="AM8" s="53">
        <f t="shared" si="10"/>
        <v>4</v>
      </c>
      <c r="AN8" s="50">
        <f t="shared" si="11"/>
        <v>274</v>
      </c>
      <c r="AO8" s="67">
        <f t="shared" si="12"/>
        <v>81.262614812084834</v>
      </c>
      <c r="AP8" s="52"/>
      <c r="AQ8" s="52"/>
      <c r="AR8" s="52"/>
      <c r="AS8" s="12"/>
      <c r="AT8" s="69" t="s">
        <v>60</v>
      </c>
    </row>
    <row r="9" spans="1:47" x14ac:dyDescent="0.2">
      <c r="A9" s="1" t="s">
        <v>159</v>
      </c>
      <c r="B9" s="1" t="s">
        <v>47</v>
      </c>
      <c r="C9" s="1" t="s">
        <v>48</v>
      </c>
      <c r="D9" s="28">
        <v>1</v>
      </c>
      <c r="E9" s="3" t="s">
        <v>50</v>
      </c>
      <c r="F9" s="4">
        <v>94</v>
      </c>
      <c r="G9" s="5">
        <v>100</v>
      </c>
      <c r="H9" s="4">
        <f t="shared" si="0"/>
        <v>97</v>
      </c>
      <c r="I9" s="4">
        <v>1100.5</v>
      </c>
      <c r="J9" s="79">
        <f t="shared" si="1"/>
        <v>1101.47</v>
      </c>
      <c r="K9" s="92">
        <v>0</v>
      </c>
      <c r="L9" s="11">
        <v>90</v>
      </c>
      <c r="M9" s="3">
        <v>18</v>
      </c>
      <c r="N9" s="3">
        <v>0</v>
      </c>
      <c r="O9" s="3">
        <v>13</v>
      </c>
      <c r="P9" s="3"/>
      <c r="Q9" s="3"/>
      <c r="R9" s="14"/>
      <c r="S9" s="13">
        <f t="shared" si="2"/>
        <v>0.21394116608119801</v>
      </c>
      <c r="T9" s="13">
        <f t="shared" si="3"/>
        <v>0.30109690882885615</v>
      </c>
      <c r="U9" s="13">
        <f t="shared" si="4"/>
        <v>-0.92668099939692894</v>
      </c>
      <c r="V9" s="6">
        <f t="shared" si="5"/>
        <v>54.604712419261325</v>
      </c>
      <c r="W9" s="6">
        <f t="shared" si="6"/>
        <v>-68.268333946481121</v>
      </c>
      <c r="X9" s="34">
        <f t="shared" si="7"/>
        <v>54.604712419261325</v>
      </c>
      <c r="Y9" s="35">
        <f t="shared" si="8"/>
        <v>324.60471241926132</v>
      </c>
      <c r="Z9" s="36">
        <f t="shared" si="9"/>
        <v>21.731666053518879</v>
      </c>
      <c r="AA9" s="15"/>
      <c r="AB9" s="16"/>
      <c r="AC9" s="26"/>
      <c r="AD9" s="26"/>
      <c r="AE9" s="26"/>
      <c r="AF9" s="42"/>
      <c r="AG9" s="43"/>
      <c r="AH9" s="55"/>
      <c r="AI9" s="2">
        <v>51</v>
      </c>
      <c r="AJ9" s="29">
        <v>132</v>
      </c>
      <c r="AK9" s="94">
        <v>260</v>
      </c>
      <c r="AL9" s="94">
        <v>-2</v>
      </c>
      <c r="AM9" s="53">
        <f t="shared" si="10"/>
        <v>334.60471241926132</v>
      </c>
      <c r="AN9" s="50">
        <f t="shared" si="11"/>
        <v>244.60471241926132</v>
      </c>
      <c r="AO9" s="67">
        <f t="shared" si="12"/>
        <v>21.731666053518879</v>
      </c>
      <c r="AP9" s="59"/>
      <c r="AQ9" s="52"/>
      <c r="AR9" s="52"/>
      <c r="AS9" s="12"/>
      <c r="AT9" s="69" t="s">
        <v>61</v>
      </c>
    </row>
    <row r="10" spans="1:47" x14ac:dyDescent="0.2">
      <c r="A10" s="1" t="s">
        <v>159</v>
      </c>
      <c r="B10" s="1" t="s">
        <v>47</v>
      </c>
      <c r="C10" s="1" t="s">
        <v>48</v>
      </c>
      <c r="D10" s="28">
        <v>1</v>
      </c>
      <c r="E10" s="3" t="s">
        <v>52</v>
      </c>
      <c r="F10" s="4">
        <v>100</v>
      </c>
      <c r="G10" s="5">
        <v>100</v>
      </c>
      <c r="H10" s="4">
        <f t="shared" si="0"/>
        <v>100</v>
      </c>
      <c r="I10" s="4">
        <v>1100.5</v>
      </c>
      <c r="J10" s="79">
        <f t="shared" si="1"/>
        <v>1101.5</v>
      </c>
      <c r="K10" s="92">
        <v>0</v>
      </c>
      <c r="L10" s="11">
        <v>270</v>
      </c>
      <c r="M10" s="3">
        <v>0</v>
      </c>
      <c r="N10" s="3">
        <v>180</v>
      </c>
      <c r="O10" s="3">
        <v>27</v>
      </c>
      <c r="P10" s="3"/>
      <c r="Q10" s="3"/>
      <c r="R10" s="14"/>
      <c r="S10" s="13">
        <f t="shared" si="2"/>
        <v>-0.45399049973954675</v>
      </c>
      <c r="T10" s="13">
        <f t="shared" si="3"/>
        <v>8.343086389486469E-17</v>
      </c>
      <c r="U10" s="13">
        <f t="shared" si="4"/>
        <v>-0.8910065241883679</v>
      </c>
      <c r="V10" s="6">
        <f t="shared" si="5"/>
        <v>180</v>
      </c>
      <c r="W10" s="6">
        <f t="shared" si="6"/>
        <v>-63</v>
      </c>
      <c r="X10" s="34">
        <f t="shared" si="7"/>
        <v>180</v>
      </c>
      <c r="Y10" s="35">
        <f t="shared" si="8"/>
        <v>90</v>
      </c>
      <c r="Z10" s="36">
        <f t="shared" si="9"/>
        <v>27</v>
      </c>
      <c r="AA10" s="15"/>
      <c r="AB10" s="22"/>
      <c r="AC10" s="26"/>
      <c r="AD10" s="26"/>
      <c r="AE10" s="26"/>
      <c r="AF10" s="42"/>
      <c r="AG10" s="43"/>
      <c r="AH10" s="55"/>
      <c r="AI10" s="2">
        <v>51</v>
      </c>
      <c r="AJ10" s="29">
        <v>132</v>
      </c>
      <c r="AK10" s="94">
        <v>265</v>
      </c>
      <c r="AL10" s="94">
        <v>-17</v>
      </c>
      <c r="AM10" s="53">
        <f t="shared" si="10"/>
        <v>95</v>
      </c>
      <c r="AN10" s="50">
        <f t="shared" si="11"/>
        <v>5</v>
      </c>
      <c r="AO10" s="67">
        <f t="shared" si="12"/>
        <v>27</v>
      </c>
      <c r="AP10" s="59"/>
      <c r="AQ10" s="52"/>
      <c r="AR10" s="52"/>
      <c r="AS10" s="12"/>
      <c r="AT10" s="69"/>
    </row>
    <row r="11" spans="1:47" x14ac:dyDescent="0.2">
      <c r="A11" s="1" t="s">
        <v>159</v>
      </c>
      <c r="B11" s="1" t="s">
        <v>47</v>
      </c>
      <c r="C11" s="1" t="s">
        <v>48</v>
      </c>
      <c r="D11" s="28">
        <v>1</v>
      </c>
      <c r="E11" s="3" t="s">
        <v>50</v>
      </c>
      <c r="F11" s="4">
        <v>100</v>
      </c>
      <c r="G11" s="5">
        <v>101</v>
      </c>
      <c r="H11" s="4">
        <f t="shared" si="0"/>
        <v>100.5</v>
      </c>
      <c r="I11" s="4">
        <v>1100.5</v>
      </c>
      <c r="J11" s="79">
        <f t="shared" si="1"/>
        <v>1101.5050000000001</v>
      </c>
      <c r="K11" s="92">
        <v>0</v>
      </c>
      <c r="L11" s="11"/>
      <c r="M11" s="3"/>
      <c r="N11" s="3"/>
      <c r="O11" s="3"/>
      <c r="P11" s="3"/>
      <c r="Q11" s="3"/>
      <c r="R11" s="14"/>
      <c r="S11" s="13"/>
      <c r="T11" s="13"/>
      <c r="U11" s="13"/>
      <c r="V11" s="6"/>
      <c r="W11" s="6"/>
      <c r="X11" s="34">
        <v>36</v>
      </c>
      <c r="Y11" s="35">
        <v>306</v>
      </c>
      <c r="Z11" s="36">
        <v>77</v>
      </c>
      <c r="AA11" s="15"/>
      <c r="AB11" s="22"/>
      <c r="AC11" s="26"/>
      <c r="AD11" s="26"/>
      <c r="AE11" s="26"/>
      <c r="AF11" s="42"/>
      <c r="AG11" s="43"/>
      <c r="AH11" s="55" t="s">
        <v>43</v>
      </c>
      <c r="AI11" s="2">
        <v>51</v>
      </c>
      <c r="AJ11" s="29">
        <v>132</v>
      </c>
      <c r="AK11" s="95">
        <v>41</v>
      </c>
      <c r="AL11" s="95">
        <v>27</v>
      </c>
      <c r="AM11" s="53">
        <f t="shared" si="10"/>
        <v>355</v>
      </c>
      <c r="AN11" s="50">
        <f t="shared" si="11"/>
        <v>265</v>
      </c>
      <c r="AO11" s="67">
        <f t="shared" si="12"/>
        <v>77</v>
      </c>
      <c r="AP11" s="59"/>
      <c r="AQ11" s="52"/>
      <c r="AR11" s="52"/>
      <c r="AS11" s="12"/>
      <c r="AT11" s="69" t="s">
        <v>76</v>
      </c>
      <c r="AU11" s="10"/>
    </row>
    <row r="12" spans="1:47" s="10" customFormat="1" x14ac:dyDescent="0.2">
      <c r="A12" s="1" t="s">
        <v>159</v>
      </c>
      <c r="B12" s="1" t="s">
        <v>47</v>
      </c>
      <c r="C12" s="1" t="s">
        <v>48</v>
      </c>
      <c r="D12" s="28">
        <v>1</v>
      </c>
      <c r="E12" s="56" t="s">
        <v>74</v>
      </c>
      <c r="F12" s="4">
        <v>101</v>
      </c>
      <c r="G12" s="5">
        <v>103</v>
      </c>
      <c r="H12" s="4">
        <f t="shared" si="0"/>
        <v>102</v>
      </c>
      <c r="I12" s="4">
        <v>1100.5</v>
      </c>
      <c r="J12" s="79">
        <f t="shared" si="1"/>
        <v>1101.52</v>
      </c>
      <c r="K12" s="92">
        <v>0</v>
      </c>
      <c r="L12" s="11"/>
      <c r="M12" s="3"/>
      <c r="N12" s="3"/>
      <c r="O12" s="3"/>
      <c r="P12" s="3"/>
      <c r="Q12" s="3"/>
      <c r="R12" s="14"/>
      <c r="S12" s="13"/>
      <c r="T12" s="13"/>
      <c r="U12" s="13"/>
      <c r="V12" s="6"/>
      <c r="W12" s="6"/>
      <c r="X12" s="34">
        <v>47</v>
      </c>
      <c r="Y12" s="35">
        <v>317</v>
      </c>
      <c r="Z12" s="36">
        <v>82</v>
      </c>
      <c r="AA12" s="15"/>
      <c r="AB12" s="16"/>
      <c r="AC12" s="26"/>
      <c r="AD12" s="26"/>
      <c r="AE12" s="26"/>
      <c r="AF12" s="42"/>
      <c r="AG12" s="43"/>
      <c r="AH12" s="55" t="s">
        <v>43</v>
      </c>
      <c r="AI12" s="2">
        <v>51</v>
      </c>
      <c r="AJ12" s="29">
        <v>132</v>
      </c>
      <c r="AK12" s="95">
        <v>41</v>
      </c>
      <c r="AL12" s="95">
        <v>27</v>
      </c>
      <c r="AM12" s="53">
        <f t="shared" si="10"/>
        <v>6</v>
      </c>
      <c r="AN12" s="50">
        <f t="shared" si="11"/>
        <v>276</v>
      </c>
      <c r="AO12" s="67">
        <f t="shared" si="12"/>
        <v>82</v>
      </c>
      <c r="AP12" s="59"/>
      <c r="AQ12" s="52"/>
      <c r="AR12" s="52"/>
      <c r="AS12" s="12"/>
      <c r="AT12" s="69" t="s">
        <v>80</v>
      </c>
      <c r="AU12"/>
    </row>
    <row r="13" spans="1:47" x14ac:dyDescent="0.2">
      <c r="A13" s="1" t="s">
        <v>159</v>
      </c>
      <c r="B13" s="1" t="s">
        <v>47</v>
      </c>
      <c r="C13" s="1" t="s">
        <v>48</v>
      </c>
      <c r="D13" s="28">
        <v>1</v>
      </c>
      <c r="E13" s="56" t="s">
        <v>75</v>
      </c>
      <c r="F13" s="4">
        <v>102</v>
      </c>
      <c r="G13" s="5">
        <v>102</v>
      </c>
      <c r="H13" s="4">
        <f t="shared" si="0"/>
        <v>102</v>
      </c>
      <c r="I13" s="4">
        <v>1100.5</v>
      </c>
      <c r="J13" s="79">
        <f t="shared" si="1"/>
        <v>1101.52</v>
      </c>
      <c r="K13" s="92">
        <v>0</v>
      </c>
      <c r="L13" s="11"/>
      <c r="M13" s="3"/>
      <c r="N13" s="3"/>
      <c r="O13" s="3"/>
      <c r="P13" s="3"/>
      <c r="Q13" s="3"/>
      <c r="R13" s="14"/>
      <c r="S13" s="13"/>
      <c r="T13" s="13"/>
      <c r="U13" s="13"/>
      <c r="V13" s="6"/>
      <c r="W13" s="6"/>
      <c r="X13" s="34">
        <v>208</v>
      </c>
      <c r="Y13" s="35">
        <v>118</v>
      </c>
      <c r="Z13" s="36">
        <v>50</v>
      </c>
      <c r="AA13" s="15"/>
      <c r="AB13" s="16"/>
      <c r="AC13" s="26"/>
      <c r="AD13" s="26"/>
      <c r="AE13" s="26"/>
      <c r="AF13" s="42"/>
      <c r="AG13" s="43"/>
      <c r="AH13" s="55"/>
      <c r="AI13" s="2">
        <v>51</v>
      </c>
      <c r="AJ13" s="29">
        <v>132</v>
      </c>
      <c r="AK13" s="95">
        <v>41</v>
      </c>
      <c r="AL13" s="95">
        <v>27</v>
      </c>
      <c r="AM13" s="53">
        <f t="shared" si="10"/>
        <v>167</v>
      </c>
      <c r="AN13" s="50">
        <f t="shared" si="11"/>
        <v>77</v>
      </c>
      <c r="AO13" s="67">
        <f t="shared" si="12"/>
        <v>50</v>
      </c>
      <c r="AP13" s="59"/>
      <c r="AQ13" s="52"/>
      <c r="AR13" s="52"/>
      <c r="AS13" s="12"/>
      <c r="AT13" s="69" t="s">
        <v>86</v>
      </c>
    </row>
    <row r="14" spans="1:47" x14ac:dyDescent="0.2">
      <c r="A14" s="1" t="s">
        <v>159</v>
      </c>
      <c r="B14" s="1" t="s">
        <v>47</v>
      </c>
      <c r="C14" s="1" t="s">
        <v>48</v>
      </c>
      <c r="D14" s="28">
        <v>1</v>
      </c>
      <c r="E14" s="56" t="s">
        <v>50</v>
      </c>
      <c r="F14" s="4">
        <v>101</v>
      </c>
      <c r="G14" s="5">
        <v>105</v>
      </c>
      <c r="H14" s="4">
        <f t="shared" si="0"/>
        <v>103</v>
      </c>
      <c r="I14" s="4">
        <v>1100.5</v>
      </c>
      <c r="J14" s="79">
        <f t="shared" si="1"/>
        <v>1101.53</v>
      </c>
      <c r="K14" s="92">
        <v>0</v>
      </c>
      <c r="L14" s="11"/>
      <c r="M14" s="3"/>
      <c r="N14" s="3"/>
      <c r="O14" s="3"/>
      <c r="P14" s="3"/>
      <c r="Q14" s="3"/>
      <c r="R14" s="14"/>
      <c r="S14" s="13"/>
      <c r="T14" s="13"/>
      <c r="U14" s="13"/>
      <c r="V14" s="6"/>
      <c r="W14" s="6"/>
      <c r="X14" s="34">
        <v>44</v>
      </c>
      <c r="Y14" s="35">
        <v>314</v>
      </c>
      <c r="Z14" s="36">
        <v>75</v>
      </c>
      <c r="AA14" s="15"/>
      <c r="AB14" s="16"/>
      <c r="AC14" s="26"/>
      <c r="AD14" s="26"/>
      <c r="AE14" s="26"/>
      <c r="AF14" s="42"/>
      <c r="AG14" s="43"/>
      <c r="AH14" s="55" t="s">
        <v>43</v>
      </c>
      <c r="AI14" s="2">
        <v>51</v>
      </c>
      <c r="AJ14" s="29">
        <v>132</v>
      </c>
      <c r="AK14" s="95">
        <v>41</v>
      </c>
      <c r="AL14" s="95">
        <v>27</v>
      </c>
      <c r="AM14" s="53">
        <f t="shared" si="10"/>
        <v>3</v>
      </c>
      <c r="AN14" s="50">
        <f t="shared" si="11"/>
        <v>273</v>
      </c>
      <c r="AO14" s="67">
        <f t="shared" si="12"/>
        <v>75</v>
      </c>
      <c r="AP14" s="59"/>
      <c r="AQ14" s="52"/>
      <c r="AR14" s="52"/>
      <c r="AS14" s="12"/>
      <c r="AT14" s="69" t="s">
        <v>297</v>
      </c>
    </row>
    <row r="15" spans="1:47" x14ac:dyDescent="0.2">
      <c r="A15" s="1" t="s">
        <v>159</v>
      </c>
      <c r="B15" s="1" t="s">
        <v>47</v>
      </c>
      <c r="C15" s="1" t="s">
        <v>48</v>
      </c>
      <c r="D15" s="28">
        <v>1</v>
      </c>
      <c r="E15" s="56" t="s">
        <v>75</v>
      </c>
      <c r="F15" s="4">
        <v>105</v>
      </c>
      <c r="G15" s="5">
        <v>105</v>
      </c>
      <c r="H15" s="4">
        <f t="shared" si="0"/>
        <v>105</v>
      </c>
      <c r="I15" s="4">
        <v>1100.5</v>
      </c>
      <c r="J15" s="79">
        <f t="shared" si="1"/>
        <v>1101.55</v>
      </c>
      <c r="K15" s="92">
        <v>0</v>
      </c>
      <c r="L15" s="11"/>
      <c r="M15" s="3"/>
      <c r="N15" s="3"/>
      <c r="O15" s="3"/>
      <c r="P15" s="3"/>
      <c r="Q15" s="3"/>
      <c r="R15" s="14"/>
      <c r="S15" s="13"/>
      <c r="T15" s="13"/>
      <c r="U15" s="13"/>
      <c r="V15" s="6"/>
      <c r="W15" s="6"/>
      <c r="X15" s="34">
        <v>207</v>
      </c>
      <c r="Y15" s="35">
        <v>117</v>
      </c>
      <c r="Z15" s="36">
        <v>21</v>
      </c>
      <c r="AA15" s="15"/>
      <c r="AB15" s="16"/>
      <c r="AC15" s="26"/>
      <c r="AD15" s="26"/>
      <c r="AE15" s="26"/>
      <c r="AF15" s="42"/>
      <c r="AG15" s="43"/>
      <c r="AH15" s="55"/>
      <c r="AI15" s="2">
        <v>51</v>
      </c>
      <c r="AJ15" s="29">
        <v>132</v>
      </c>
      <c r="AK15" s="95">
        <v>41</v>
      </c>
      <c r="AL15" s="95">
        <v>27</v>
      </c>
      <c r="AM15" s="53">
        <f t="shared" si="10"/>
        <v>166</v>
      </c>
      <c r="AN15" s="50">
        <f t="shared" si="11"/>
        <v>76</v>
      </c>
      <c r="AO15" s="67">
        <f t="shared" si="12"/>
        <v>21</v>
      </c>
      <c r="AP15" s="59"/>
      <c r="AQ15" s="52"/>
      <c r="AR15" s="52"/>
      <c r="AS15" s="12"/>
      <c r="AT15" s="69" t="s">
        <v>85</v>
      </c>
    </row>
    <row r="16" spans="1:47" x14ac:dyDescent="0.2">
      <c r="A16" s="1" t="s">
        <v>159</v>
      </c>
      <c r="B16" s="1" t="s">
        <v>47</v>
      </c>
      <c r="C16" s="1" t="s">
        <v>48</v>
      </c>
      <c r="D16" s="28">
        <v>1</v>
      </c>
      <c r="E16" s="3" t="s">
        <v>50</v>
      </c>
      <c r="F16" s="4">
        <v>102</v>
      </c>
      <c r="G16" s="5">
        <v>109</v>
      </c>
      <c r="H16" s="4">
        <f t="shared" si="0"/>
        <v>105.5</v>
      </c>
      <c r="I16" s="4">
        <v>1100.5</v>
      </c>
      <c r="J16" s="79">
        <f t="shared" si="1"/>
        <v>1101.5550000000001</v>
      </c>
      <c r="K16" s="92">
        <v>0</v>
      </c>
      <c r="L16" s="11"/>
      <c r="M16" s="3"/>
      <c r="N16" s="3"/>
      <c r="O16" s="3"/>
      <c r="P16" s="3"/>
      <c r="Q16" s="3"/>
      <c r="R16" s="14"/>
      <c r="S16" s="13"/>
      <c r="T16" s="13"/>
      <c r="U16" s="13"/>
      <c r="V16" s="6"/>
      <c r="W16" s="6"/>
      <c r="X16" s="34">
        <v>126</v>
      </c>
      <c r="Y16" s="35">
        <v>36</v>
      </c>
      <c r="Z16" s="36">
        <v>52</v>
      </c>
      <c r="AA16" s="15"/>
      <c r="AB16" s="16"/>
      <c r="AC16" s="26"/>
      <c r="AD16" s="26"/>
      <c r="AE16" s="26"/>
      <c r="AF16" s="42"/>
      <c r="AG16" s="43"/>
      <c r="AH16" s="55" t="s">
        <v>62</v>
      </c>
      <c r="AI16" s="2">
        <v>51</v>
      </c>
      <c r="AJ16" s="29">
        <v>132</v>
      </c>
      <c r="AK16" s="95">
        <v>41</v>
      </c>
      <c r="AL16" s="95">
        <v>27</v>
      </c>
      <c r="AM16" s="53">
        <f t="shared" si="10"/>
        <v>85</v>
      </c>
      <c r="AN16" s="50">
        <f t="shared" si="11"/>
        <v>355</v>
      </c>
      <c r="AO16" s="67">
        <f t="shared" si="12"/>
        <v>52</v>
      </c>
      <c r="AP16" s="59"/>
      <c r="AQ16" s="52"/>
      <c r="AR16" s="52"/>
      <c r="AS16" s="12"/>
      <c r="AT16" s="69" t="s">
        <v>78</v>
      </c>
    </row>
    <row r="17" spans="1:46" x14ac:dyDescent="0.2">
      <c r="A17" s="1" t="s">
        <v>159</v>
      </c>
      <c r="B17" s="1" t="s">
        <v>47</v>
      </c>
      <c r="C17" s="1" t="s">
        <v>48</v>
      </c>
      <c r="D17" s="28">
        <v>1</v>
      </c>
      <c r="E17" s="56" t="s">
        <v>50</v>
      </c>
      <c r="F17" s="4">
        <v>101</v>
      </c>
      <c r="G17" s="5">
        <v>110</v>
      </c>
      <c r="H17" s="4">
        <f t="shared" si="0"/>
        <v>105.5</v>
      </c>
      <c r="I17" s="4">
        <v>1100.5</v>
      </c>
      <c r="J17" s="79">
        <f t="shared" si="1"/>
        <v>1101.5550000000001</v>
      </c>
      <c r="K17" s="92">
        <v>0</v>
      </c>
      <c r="L17" s="11"/>
      <c r="M17" s="3"/>
      <c r="N17" s="3"/>
      <c r="O17" s="3"/>
      <c r="P17" s="3"/>
      <c r="Q17" s="3"/>
      <c r="R17" s="14"/>
      <c r="S17" s="13"/>
      <c r="T17" s="13"/>
      <c r="U17" s="13"/>
      <c r="V17" s="6"/>
      <c r="W17" s="6"/>
      <c r="X17" s="34">
        <v>114</v>
      </c>
      <c r="Y17" s="35">
        <v>24</v>
      </c>
      <c r="Z17" s="36">
        <v>57</v>
      </c>
      <c r="AA17" s="15"/>
      <c r="AB17" s="16"/>
      <c r="AC17" s="26"/>
      <c r="AD17" s="26"/>
      <c r="AE17" s="26"/>
      <c r="AF17" s="42"/>
      <c r="AG17" s="43"/>
      <c r="AH17" s="55" t="s">
        <v>62</v>
      </c>
      <c r="AI17" s="2">
        <v>51</v>
      </c>
      <c r="AJ17" s="29">
        <v>132</v>
      </c>
      <c r="AK17" s="95">
        <v>41</v>
      </c>
      <c r="AL17" s="95">
        <v>27</v>
      </c>
      <c r="AM17" s="53">
        <f t="shared" si="10"/>
        <v>73</v>
      </c>
      <c r="AN17" s="50">
        <f t="shared" si="11"/>
        <v>343</v>
      </c>
      <c r="AO17" s="67">
        <f t="shared" si="12"/>
        <v>57</v>
      </c>
      <c r="AP17" s="59"/>
      <c r="AQ17" s="52"/>
      <c r="AR17" s="52"/>
      <c r="AS17" s="12"/>
      <c r="AT17" s="69" t="s">
        <v>298</v>
      </c>
    </row>
    <row r="18" spans="1:46" x14ac:dyDescent="0.2">
      <c r="A18" s="1" t="s">
        <v>159</v>
      </c>
      <c r="B18" s="1" t="s">
        <v>47</v>
      </c>
      <c r="C18" s="1" t="s">
        <v>48</v>
      </c>
      <c r="D18" s="28">
        <v>1</v>
      </c>
      <c r="E18" s="56" t="s">
        <v>50</v>
      </c>
      <c r="F18" s="4">
        <v>103</v>
      </c>
      <c r="G18" s="5">
        <v>113</v>
      </c>
      <c r="H18" s="4">
        <f t="shared" si="0"/>
        <v>108</v>
      </c>
      <c r="I18" s="4">
        <v>1100.5</v>
      </c>
      <c r="J18" s="79">
        <f t="shared" si="1"/>
        <v>1101.58</v>
      </c>
      <c r="K18" s="92">
        <v>0</v>
      </c>
      <c r="L18" s="11"/>
      <c r="M18" s="3"/>
      <c r="N18" s="3"/>
      <c r="O18" s="3"/>
      <c r="P18" s="3"/>
      <c r="Q18" s="3"/>
      <c r="R18" s="14"/>
      <c r="S18" s="13"/>
      <c r="T18" s="13"/>
      <c r="U18" s="13"/>
      <c r="V18" s="6"/>
      <c r="W18" s="6"/>
      <c r="X18" s="34">
        <v>137</v>
      </c>
      <c r="Y18" s="35">
        <v>47</v>
      </c>
      <c r="Z18" s="36">
        <v>72</v>
      </c>
      <c r="AA18" s="15"/>
      <c r="AB18" s="16"/>
      <c r="AC18" s="26"/>
      <c r="AD18" s="26"/>
      <c r="AE18" s="26"/>
      <c r="AF18" s="42"/>
      <c r="AG18" s="43"/>
      <c r="AH18" s="55" t="s">
        <v>62</v>
      </c>
      <c r="AI18" s="2">
        <v>51</v>
      </c>
      <c r="AJ18" s="29">
        <v>132</v>
      </c>
      <c r="AK18" s="95">
        <v>41</v>
      </c>
      <c r="AL18" s="95">
        <v>27</v>
      </c>
      <c r="AM18" s="53">
        <f t="shared" si="10"/>
        <v>96</v>
      </c>
      <c r="AN18" s="50">
        <f t="shared" si="11"/>
        <v>6</v>
      </c>
      <c r="AO18" s="67">
        <f t="shared" si="12"/>
        <v>72</v>
      </c>
      <c r="AP18" s="59"/>
      <c r="AQ18" s="52"/>
      <c r="AR18" s="52"/>
      <c r="AS18" s="12"/>
      <c r="AT18" s="69" t="s">
        <v>299</v>
      </c>
    </row>
    <row r="19" spans="1:46" x14ac:dyDescent="0.2">
      <c r="A19" s="1" t="s">
        <v>159</v>
      </c>
      <c r="B19" s="1" t="s">
        <v>47</v>
      </c>
      <c r="C19" s="1" t="s">
        <v>48</v>
      </c>
      <c r="D19" s="28">
        <v>1</v>
      </c>
      <c r="E19" s="56" t="s">
        <v>75</v>
      </c>
      <c r="F19" s="4">
        <v>108</v>
      </c>
      <c r="G19" s="5">
        <v>108</v>
      </c>
      <c r="H19" s="4">
        <f t="shared" si="0"/>
        <v>108</v>
      </c>
      <c r="I19" s="4">
        <v>1100.5</v>
      </c>
      <c r="J19" s="79">
        <f t="shared" si="1"/>
        <v>1101.58</v>
      </c>
      <c r="K19" s="92">
        <v>0</v>
      </c>
      <c r="L19" s="11"/>
      <c r="M19" s="3"/>
      <c r="N19" s="3"/>
      <c r="O19" s="3"/>
      <c r="P19" s="3"/>
      <c r="Q19" s="3"/>
      <c r="R19" s="14"/>
      <c r="S19" s="13"/>
      <c r="T19" s="13"/>
      <c r="U19" s="13"/>
      <c r="V19" s="6"/>
      <c r="W19" s="6"/>
      <c r="X19" s="34">
        <v>229</v>
      </c>
      <c r="Y19" s="35">
        <v>139</v>
      </c>
      <c r="Z19" s="36">
        <v>38</v>
      </c>
      <c r="AA19" s="15"/>
      <c r="AB19" s="16"/>
      <c r="AC19" s="26"/>
      <c r="AD19" s="26"/>
      <c r="AE19" s="26"/>
      <c r="AF19" s="42"/>
      <c r="AG19" s="43"/>
      <c r="AH19" s="55"/>
      <c r="AI19" s="2">
        <v>51</v>
      </c>
      <c r="AJ19" s="29">
        <v>132</v>
      </c>
      <c r="AK19" s="95">
        <v>41</v>
      </c>
      <c r="AL19" s="95">
        <v>27</v>
      </c>
      <c r="AM19" s="53">
        <f t="shared" si="10"/>
        <v>188</v>
      </c>
      <c r="AN19" s="50">
        <f t="shared" si="11"/>
        <v>98</v>
      </c>
      <c r="AO19" s="67">
        <f t="shared" si="12"/>
        <v>38</v>
      </c>
      <c r="AP19" s="59"/>
      <c r="AQ19" s="52"/>
      <c r="AR19" s="52"/>
      <c r="AS19" s="12"/>
      <c r="AT19" s="69" t="s">
        <v>87</v>
      </c>
    </row>
    <row r="20" spans="1:46" x14ac:dyDescent="0.2">
      <c r="A20" s="1" t="s">
        <v>159</v>
      </c>
      <c r="B20" s="1" t="s">
        <v>47</v>
      </c>
      <c r="C20" s="1" t="s">
        <v>48</v>
      </c>
      <c r="D20" s="28">
        <v>1</v>
      </c>
      <c r="E20" s="56" t="s">
        <v>50</v>
      </c>
      <c r="F20" s="4">
        <v>106</v>
      </c>
      <c r="G20" s="5">
        <v>111</v>
      </c>
      <c r="H20" s="4">
        <f t="shared" si="0"/>
        <v>108.5</v>
      </c>
      <c r="I20" s="4">
        <v>1100.5</v>
      </c>
      <c r="J20" s="79">
        <f t="shared" si="1"/>
        <v>1101.585</v>
      </c>
      <c r="K20" s="92">
        <v>0</v>
      </c>
      <c r="L20" s="11"/>
      <c r="M20" s="3"/>
      <c r="N20" s="3"/>
      <c r="O20" s="3"/>
      <c r="P20" s="3"/>
      <c r="Q20" s="3"/>
      <c r="R20" s="14"/>
      <c r="S20" s="13"/>
      <c r="T20" s="13"/>
      <c r="U20" s="13"/>
      <c r="V20" s="6"/>
      <c r="W20" s="6"/>
      <c r="X20" s="34">
        <v>121</v>
      </c>
      <c r="Y20" s="35">
        <v>31</v>
      </c>
      <c r="Z20" s="36">
        <v>67</v>
      </c>
      <c r="AA20" s="15"/>
      <c r="AB20" s="16"/>
      <c r="AC20" s="26"/>
      <c r="AD20" s="26"/>
      <c r="AE20" s="26"/>
      <c r="AF20" s="42"/>
      <c r="AG20" s="43"/>
      <c r="AH20" s="55" t="s">
        <v>62</v>
      </c>
      <c r="AI20" s="2">
        <v>51</v>
      </c>
      <c r="AJ20" s="29">
        <v>132</v>
      </c>
      <c r="AK20" s="95">
        <v>41</v>
      </c>
      <c r="AL20" s="95">
        <v>27</v>
      </c>
      <c r="AM20" s="53">
        <f t="shared" si="10"/>
        <v>80</v>
      </c>
      <c r="AN20" s="50">
        <f t="shared" si="11"/>
        <v>350</v>
      </c>
      <c r="AO20" s="67">
        <f t="shared" si="12"/>
        <v>67</v>
      </c>
      <c r="AP20" s="59"/>
      <c r="AQ20" s="52"/>
      <c r="AR20" s="52"/>
      <c r="AS20" s="12"/>
      <c r="AT20" s="69" t="s">
        <v>88</v>
      </c>
    </row>
    <row r="21" spans="1:46" x14ac:dyDescent="0.2">
      <c r="A21" s="1" t="s">
        <v>159</v>
      </c>
      <c r="B21" s="1" t="s">
        <v>47</v>
      </c>
      <c r="C21" s="1" t="s">
        <v>48</v>
      </c>
      <c r="D21" s="28">
        <v>1</v>
      </c>
      <c r="E21" s="56" t="s">
        <v>50</v>
      </c>
      <c r="F21" s="4">
        <v>105</v>
      </c>
      <c r="G21" s="5">
        <v>113</v>
      </c>
      <c r="H21" s="4">
        <f t="shared" si="0"/>
        <v>109</v>
      </c>
      <c r="I21" s="4">
        <v>1100.5</v>
      </c>
      <c r="J21" s="79">
        <f t="shared" si="1"/>
        <v>1101.5899999999999</v>
      </c>
      <c r="K21" s="92">
        <v>0</v>
      </c>
      <c r="L21" s="11"/>
      <c r="M21" s="3"/>
      <c r="N21" s="3"/>
      <c r="O21" s="3"/>
      <c r="P21" s="3"/>
      <c r="Q21" s="3"/>
      <c r="R21" s="14"/>
      <c r="S21" s="13"/>
      <c r="T21" s="13"/>
      <c r="U21" s="13"/>
      <c r="V21" s="6"/>
      <c r="W21" s="6"/>
      <c r="X21" s="34">
        <v>135</v>
      </c>
      <c r="Y21" s="35">
        <v>45</v>
      </c>
      <c r="Z21" s="36">
        <v>76</v>
      </c>
      <c r="AA21" s="15"/>
      <c r="AB21" s="16"/>
      <c r="AC21" s="26"/>
      <c r="AD21" s="26"/>
      <c r="AE21" s="26"/>
      <c r="AF21" s="42"/>
      <c r="AG21" s="43"/>
      <c r="AH21" s="55" t="s">
        <v>62</v>
      </c>
      <c r="AI21" s="2">
        <v>51</v>
      </c>
      <c r="AJ21" s="29">
        <v>132</v>
      </c>
      <c r="AK21" s="95">
        <v>41</v>
      </c>
      <c r="AL21" s="95">
        <v>27</v>
      </c>
      <c r="AM21" s="53">
        <f t="shared" si="10"/>
        <v>94</v>
      </c>
      <c r="AN21" s="50">
        <f t="shared" si="11"/>
        <v>4</v>
      </c>
      <c r="AO21" s="67">
        <f t="shared" si="12"/>
        <v>76</v>
      </c>
      <c r="AP21" s="59"/>
      <c r="AQ21" s="52"/>
      <c r="AR21" s="52"/>
      <c r="AS21" s="12"/>
      <c r="AT21" s="69" t="s">
        <v>81</v>
      </c>
    </row>
    <row r="22" spans="1:46" x14ac:dyDescent="0.2">
      <c r="A22" s="1" t="s">
        <v>159</v>
      </c>
      <c r="B22" s="1" t="s">
        <v>47</v>
      </c>
      <c r="C22" s="1" t="s">
        <v>48</v>
      </c>
      <c r="D22" s="28">
        <v>1</v>
      </c>
      <c r="E22" s="3" t="s">
        <v>50</v>
      </c>
      <c r="F22" s="4">
        <v>105</v>
      </c>
      <c r="G22" s="5">
        <v>114</v>
      </c>
      <c r="H22" s="4">
        <f t="shared" si="0"/>
        <v>109.5</v>
      </c>
      <c r="I22" s="4">
        <v>1100.5</v>
      </c>
      <c r="J22" s="79">
        <f t="shared" si="1"/>
        <v>1101.595</v>
      </c>
      <c r="K22" s="92">
        <v>0</v>
      </c>
      <c r="L22" s="11"/>
      <c r="M22" s="3"/>
      <c r="N22" s="3"/>
      <c r="O22" s="3"/>
      <c r="P22" s="3"/>
      <c r="Q22" s="3"/>
      <c r="R22" s="14"/>
      <c r="S22" s="13"/>
      <c r="T22" s="13"/>
      <c r="U22" s="13"/>
      <c r="V22" s="6"/>
      <c r="W22" s="6"/>
      <c r="X22" s="34">
        <v>124</v>
      </c>
      <c r="Y22" s="35">
        <v>34</v>
      </c>
      <c r="Z22" s="36">
        <v>73</v>
      </c>
      <c r="AA22" s="15"/>
      <c r="AB22" s="16"/>
      <c r="AC22" s="26"/>
      <c r="AD22" s="26"/>
      <c r="AE22" s="26"/>
      <c r="AF22" s="42"/>
      <c r="AG22" s="43"/>
      <c r="AH22" s="55" t="s">
        <v>62</v>
      </c>
      <c r="AI22" s="2">
        <v>51</v>
      </c>
      <c r="AJ22" s="29">
        <v>132</v>
      </c>
      <c r="AK22" s="95">
        <v>41</v>
      </c>
      <c r="AL22" s="95">
        <v>27</v>
      </c>
      <c r="AM22" s="53">
        <f t="shared" si="10"/>
        <v>83</v>
      </c>
      <c r="AN22" s="50">
        <f t="shared" si="11"/>
        <v>353</v>
      </c>
      <c r="AO22" s="67">
        <f t="shared" si="12"/>
        <v>73</v>
      </c>
      <c r="AP22" s="59"/>
      <c r="AQ22" s="52"/>
      <c r="AR22" s="52"/>
      <c r="AS22" s="12"/>
      <c r="AT22" s="69" t="s">
        <v>79</v>
      </c>
    </row>
    <row r="23" spans="1:46" x14ac:dyDescent="0.2">
      <c r="A23" s="1" t="s">
        <v>159</v>
      </c>
      <c r="B23" s="1" t="s">
        <v>47</v>
      </c>
      <c r="C23" s="1" t="s">
        <v>48</v>
      </c>
      <c r="D23" s="28">
        <v>1</v>
      </c>
      <c r="E23" s="56" t="s">
        <v>50</v>
      </c>
      <c r="F23" s="4">
        <v>112</v>
      </c>
      <c r="G23" s="5">
        <v>116</v>
      </c>
      <c r="H23" s="4">
        <f t="shared" si="0"/>
        <v>114</v>
      </c>
      <c r="I23" s="4">
        <v>1100.5</v>
      </c>
      <c r="J23" s="79">
        <f t="shared" si="1"/>
        <v>1101.6400000000001</v>
      </c>
      <c r="K23" s="92">
        <v>0</v>
      </c>
      <c r="L23" s="11"/>
      <c r="M23" s="3"/>
      <c r="N23" s="3"/>
      <c r="O23" s="3"/>
      <c r="P23" s="3"/>
      <c r="Q23" s="3"/>
      <c r="R23" s="14"/>
      <c r="S23" s="13"/>
      <c r="T23" s="13"/>
      <c r="U23" s="13"/>
      <c r="V23" s="6"/>
      <c r="W23" s="6"/>
      <c r="X23" s="34">
        <v>116</v>
      </c>
      <c r="Y23" s="35">
        <v>26</v>
      </c>
      <c r="Z23" s="36">
        <v>63</v>
      </c>
      <c r="AA23" s="15"/>
      <c r="AB23" s="16"/>
      <c r="AC23" s="26"/>
      <c r="AD23" s="26"/>
      <c r="AE23" s="26"/>
      <c r="AF23" s="42"/>
      <c r="AG23" s="43"/>
      <c r="AH23" s="55" t="s">
        <v>62</v>
      </c>
      <c r="AI23" s="2">
        <v>51</v>
      </c>
      <c r="AJ23" s="29">
        <v>132</v>
      </c>
      <c r="AK23" s="95">
        <v>41</v>
      </c>
      <c r="AL23" s="95">
        <v>27</v>
      </c>
      <c r="AM23" s="53">
        <f t="shared" si="10"/>
        <v>75</v>
      </c>
      <c r="AN23" s="50">
        <f t="shared" si="11"/>
        <v>345</v>
      </c>
      <c r="AO23" s="67">
        <f t="shared" si="12"/>
        <v>63</v>
      </c>
      <c r="AP23" s="59"/>
      <c r="AQ23" s="52"/>
      <c r="AR23" s="52"/>
      <c r="AS23" s="12"/>
      <c r="AT23" s="69" t="s">
        <v>83</v>
      </c>
    </row>
    <row r="24" spans="1:46" x14ac:dyDescent="0.2">
      <c r="A24" s="1" t="s">
        <v>159</v>
      </c>
      <c r="B24" s="1" t="s">
        <v>47</v>
      </c>
      <c r="C24" s="1" t="s">
        <v>48</v>
      </c>
      <c r="D24" s="28">
        <v>1</v>
      </c>
      <c r="E24" s="56" t="s">
        <v>50</v>
      </c>
      <c r="F24" s="4">
        <v>114</v>
      </c>
      <c r="G24" s="5">
        <v>116</v>
      </c>
      <c r="H24" s="4">
        <f t="shared" si="0"/>
        <v>115</v>
      </c>
      <c r="I24" s="4">
        <v>1100.5</v>
      </c>
      <c r="J24" s="79">
        <f t="shared" si="1"/>
        <v>1101.6500000000001</v>
      </c>
      <c r="K24" s="92">
        <v>0</v>
      </c>
      <c r="L24" s="11"/>
      <c r="M24" s="3"/>
      <c r="N24" s="3"/>
      <c r="O24" s="3"/>
      <c r="P24" s="3"/>
      <c r="Q24" s="3"/>
      <c r="R24" s="14"/>
      <c r="S24" s="13"/>
      <c r="T24" s="13"/>
      <c r="U24" s="13"/>
      <c r="V24" s="6"/>
      <c r="W24" s="6"/>
      <c r="X24" s="34">
        <v>75</v>
      </c>
      <c r="Y24" s="35">
        <v>345</v>
      </c>
      <c r="Z24" s="36">
        <v>67</v>
      </c>
      <c r="AA24" s="15"/>
      <c r="AB24" s="16"/>
      <c r="AC24" s="26"/>
      <c r="AD24" s="26"/>
      <c r="AE24" s="26"/>
      <c r="AF24" s="42"/>
      <c r="AG24" s="43"/>
      <c r="AH24" s="55" t="s">
        <v>62</v>
      </c>
      <c r="AI24" s="2">
        <v>51</v>
      </c>
      <c r="AJ24" s="29">
        <v>132</v>
      </c>
      <c r="AK24" s="95">
        <v>41</v>
      </c>
      <c r="AL24" s="95">
        <v>27</v>
      </c>
      <c r="AM24" s="53">
        <f t="shared" si="10"/>
        <v>34</v>
      </c>
      <c r="AN24" s="50">
        <f t="shared" si="11"/>
        <v>304</v>
      </c>
      <c r="AO24" s="67">
        <f t="shared" si="12"/>
        <v>67</v>
      </c>
      <c r="AP24" s="59"/>
      <c r="AQ24" s="52"/>
      <c r="AR24" s="52"/>
      <c r="AS24" s="12"/>
      <c r="AT24" s="69" t="s">
        <v>84</v>
      </c>
    </row>
    <row r="25" spans="1:46" x14ac:dyDescent="0.2">
      <c r="A25" s="1" t="s">
        <v>159</v>
      </c>
      <c r="B25" s="1" t="s">
        <v>47</v>
      </c>
      <c r="C25" s="1" t="s">
        <v>48</v>
      </c>
      <c r="D25" s="28">
        <v>1</v>
      </c>
      <c r="E25" s="56" t="s">
        <v>50</v>
      </c>
      <c r="F25" s="4">
        <v>116</v>
      </c>
      <c r="G25" s="5">
        <v>120</v>
      </c>
      <c r="H25" s="4">
        <f t="shared" si="0"/>
        <v>118</v>
      </c>
      <c r="I25" s="4">
        <v>1100.5</v>
      </c>
      <c r="J25" s="79">
        <f t="shared" si="1"/>
        <v>1101.68</v>
      </c>
      <c r="K25" s="92">
        <v>0</v>
      </c>
      <c r="L25" s="11"/>
      <c r="M25" s="3"/>
      <c r="N25" s="3"/>
      <c r="O25" s="3"/>
      <c r="P25" s="3"/>
      <c r="Q25" s="3"/>
      <c r="R25" s="14"/>
      <c r="S25" s="13"/>
      <c r="T25" s="13"/>
      <c r="U25" s="13"/>
      <c r="V25" s="6"/>
      <c r="W25" s="6"/>
      <c r="X25" s="34">
        <v>80</v>
      </c>
      <c r="Y25" s="35">
        <v>350</v>
      </c>
      <c r="Z25" s="36">
        <v>48</v>
      </c>
      <c r="AA25" s="15"/>
      <c r="AB25" s="16"/>
      <c r="AC25" s="26"/>
      <c r="AD25" s="26"/>
      <c r="AE25" s="26"/>
      <c r="AF25" s="42"/>
      <c r="AG25" s="43"/>
      <c r="AH25" s="55" t="s">
        <v>62</v>
      </c>
      <c r="AI25" s="2">
        <v>51</v>
      </c>
      <c r="AJ25" s="29">
        <v>132</v>
      </c>
      <c r="AK25" s="95">
        <v>41</v>
      </c>
      <c r="AL25" s="95">
        <v>27</v>
      </c>
      <c r="AM25" s="53">
        <f t="shared" si="10"/>
        <v>39</v>
      </c>
      <c r="AN25" s="50">
        <f t="shared" si="11"/>
        <v>309</v>
      </c>
      <c r="AO25" s="67">
        <f t="shared" si="12"/>
        <v>48</v>
      </c>
      <c r="AP25" s="59"/>
      <c r="AQ25" s="52"/>
      <c r="AR25" s="52"/>
      <c r="AS25" s="12"/>
      <c r="AT25" s="69" t="s">
        <v>82</v>
      </c>
    </row>
    <row r="26" spans="1:46" x14ac:dyDescent="0.2">
      <c r="A26" s="1" t="s">
        <v>159</v>
      </c>
      <c r="B26" s="1" t="s">
        <v>47</v>
      </c>
      <c r="C26" s="1" t="s">
        <v>48</v>
      </c>
      <c r="D26" s="28">
        <v>1</v>
      </c>
      <c r="E26" s="3" t="s">
        <v>53</v>
      </c>
      <c r="F26" s="4">
        <v>126</v>
      </c>
      <c r="G26" s="5">
        <v>126</v>
      </c>
      <c r="H26" s="4">
        <f t="shared" si="0"/>
        <v>126</v>
      </c>
      <c r="I26" s="4">
        <v>1100.5</v>
      </c>
      <c r="J26" s="79">
        <f t="shared" si="1"/>
        <v>1101.76</v>
      </c>
      <c r="K26" s="92">
        <v>0</v>
      </c>
      <c r="L26" s="11">
        <v>270</v>
      </c>
      <c r="M26" s="3">
        <v>4</v>
      </c>
      <c r="N26" s="3">
        <v>180</v>
      </c>
      <c r="O26" s="3">
        <v>15</v>
      </c>
      <c r="P26" s="3"/>
      <c r="Q26" s="3"/>
      <c r="R26" s="14"/>
      <c r="S26" s="13">
        <f t="shared" ref="S26:S35" si="13">COS(M26*PI()/180)*SIN(L26*PI()/180)*(SIN(O26*PI()/180))-(COS(O26*PI()/180)*SIN(N26*PI()/180))*(SIN(M26*PI()/180))</f>
        <v>-0.25818857491685071</v>
      </c>
      <c r="T26" s="13">
        <f t="shared" ref="T26:T35" si="14">(SIN(M26*PI()/180))*(COS(O26*PI()/180)*COS(N26*PI()/180))-(SIN(O26*PI()/180))*(COS(M26*PI()/180)*COS(L26*PI()/180))</f>
        <v>-6.7379579540305892E-2</v>
      </c>
      <c r="U26" s="13">
        <f t="shared" ref="U26:U35" si="15">(COS(M26*PI()/180)*COS(L26*PI()/180))*(COS(O26*PI()/180)*SIN(N26*PI()/180))-(COS(M26*PI()/180)*SIN(L26*PI()/180))*(COS(O26*PI()/180)*COS(N26*PI()/180))</f>
        <v>-0.96357287952349036</v>
      </c>
      <c r="V26" s="6">
        <f t="shared" ref="V26:V35" si="16">IF(S26=0,IF(T26&gt;=0,90,270),IF(S26&gt;0,IF(T26&gt;=0,ATAN(T26/S26)*180/PI(),ATAN(T26/S26)*180/PI()+360),ATAN(T26/S26)*180/PI()+180))</f>
        <v>194.6262839486734</v>
      </c>
      <c r="W26" s="6">
        <f t="shared" ref="W26:W35" si="17">ASIN(U26/SQRT(S26^2+T26^2+U26^2))*180/PI()</f>
        <v>-74.521348554015361</v>
      </c>
      <c r="X26" s="34">
        <f t="shared" ref="X26:X35" si="18">IF(U26&lt;0,V26,IF(V26+180&gt;=360,V26-180,V26+180))</f>
        <v>194.6262839486734</v>
      </c>
      <c r="Y26" s="35">
        <f t="shared" ref="Y26:Y35" si="19">IF(X26-90&lt;0,X26+270,X26-90)</f>
        <v>104.6262839486734</v>
      </c>
      <c r="Z26" s="36">
        <f t="shared" ref="Z26:Z35" si="20">IF(U26&lt;0,90+W26,90-W26)</f>
        <v>15.478651445984639</v>
      </c>
      <c r="AA26" s="15"/>
      <c r="AB26" s="16"/>
      <c r="AC26" s="26"/>
      <c r="AD26" s="26"/>
      <c r="AE26" s="26"/>
      <c r="AF26" s="42"/>
      <c r="AG26" s="43"/>
      <c r="AH26" s="55"/>
      <c r="AI26" s="2">
        <v>51</v>
      </c>
      <c r="AJ26" s="29">
        <v>132</v>
      </c>
      <c r="AK26" s="95">
        <v>63</v>
      </c>
      <c r="AL26" s="95">
        <v>64</v>
      </c>
      <c r="AM26" s="53">
        <f t="shared" si="10"/>
        <v>131.6262839486734</v>
      </c>
      <c r="AN26" s="50">
        <f t="shared" si="11"/>
        <v>41.626283948673404</v>
      </c>
      <c r="AO26" s="67">
        <f t="shared" si="12"/>
        <v>15.478651445984639</v>
      </c>
      <c r="AP26" s="59"/>
      <c r="AQ26" s="52"/>
      <c r="AR26" s="52"/>
      <c r="AS26" s="12"/>
      <c r="AT26" s="71"/>
    </row>
    <row r="27" spans="1:46" x14ac:dyDescent="0.2">
      <c r="A27" s="1" t="s">
        <v>159</v>
      </c>
      <c r="B27" s="1" t="s">
        <v>47</v>
      </c>
      <c r="C27" s="1" t="s">
        <v>48</v>
      </c>
      <c r="D27" s="28">
        <v>1</v>
      </c>
      <c r="E27" s="3" t="s">
        <v>54</v>
      </c>
      <c r="F27" s="4">
        <v>122</v>
      </c>
      <c r="G27" s="5">
        <v>130</v>
      </c>
      <c r="H27" s="4">
        <f t="shared" si="0"/>
        <v>126</v>
      </c>
      <c r="I27" s="4">
        <v>1100.5</v>
      </c>
      <c r="J27" s="79">
        <f t="shared" si="1"/>
        <v>1101.76</v>
      </c>
      <c r="K27" s="92">
        <v>0</v>
      </c>
      <c r="L27" s="11">
        <v>90</v>
      </c>
      <c r="M27" s="3">
        <v>65</v>
      </c>
      <c r="N27" s="3">
        <v>15</v>
      </c>
      <c r="O27" s="3">
        <v>0</v>
      </c>
      <c r="P27" s="3"/>
      <c r="Q27" s="3">
        <v>36</v>
      </c>
      <c r="R27" s="14">
        <v>270</v>
      </c>
      <c r="S27" s="13">
        <f t="shared" si="13"/>
        <v>-0.23456971600980447</v>
      </c>
      <c r="T27" s="13">
        <f t="shared" si="14"/>
        <v>0.87542609806559302</v>
      </c>
      <c r="U27" s="13">
        <f t="shared" si="15"/>
        <v>-0.40821789367673483</v>
      </c>
      <c r="V27" s="6">
        <f t="shared" si="16"/>
        <v>104.99999999999999</v>
      </c>
      <c r="W27" s="6">
        <f t="shared" si="17"/>
        <v>-24.247687795387812</v>
      </c>
      <c r="X27" s="34">
        <f t="shared" si="18"/>
        <v>104.99999999999999</v>
      </c>
      <c r="Y27" s="35">
        <f t="shared" si="19"/>
        <v>14.999999999999986</v>
      </c>
      <c r="Z27" s="36">
        <f t="shared" si="20"/>
        <v>65.752312204612196</v>
      </c>
      <c r="AA27" s="15">
        <f>IF(-T27&lt;0,180-ACOS(SIN((X27-90)*PI()/180)*U27/SQRT(T27^2+U27^2))*180/PI(),ACOS(SIN((X27-90)*PI()/180)*U27/SQRT(T27^2+U27^2))*180/PI())</f>
        <v>83.720328075558072</v>
      </c>
      <c r="AB27" s="16">
        <f>IF(R27=90,IF(AA27-Q27&lt;0,AA27-Q27+180,AA27-Q27),IF(AA27+Q27&gt;180,AA27+Q27-180,AA27+Q27))</f>
        <v>119.72032807555807</v>
      </c>
      <c r="AC27" s="26">
        <f>COS(AB27*PI()/180)</f>
        <v>-0.49576682062363236</v>
      </c>
      <c r="AD27" s="26">
        <f>SIN(AB27*PI()/180)*COS(Z27*PI()/180)</f>
        <v>0.35665916356504412</v>
      </c>
      <c r="AE27" s="26">
        <f>SIN(AB27*PI()/180)*SIN(Z27*PI()/180)</f>
        <v>0.79183931489527493</v>
      </c>
      <c r="AF27" s="42">
        <f>IF(IF(AC27=0,IF(AD27&gt;=0,90,270),IF(AC27&gt;0,IF(AD27&gt;=0,ATAN(AD27/AC27)*180/PI(),ATAN(AD27/AC27)*180/PI()+360),ATAN(AD27/AC27)*180/PI()+180))-(360-Y27)&lt;0,IF(AC27=0,IF(AD27&gt;=0,90,270),IF(AC27&gt;0,IF(AD27&gt;=0,ATAN(AD27/AC27)*180/PI(),ATAN(AD27/AC27)*180/PI()+360),ATAN(AD27/AC27)*180/PI()+180))+Y27,IF(AC27=0,IF(AD27&gt;=0,90,270),IF(AC27&gt;0,IF(AD27&gt;=0,ATAN(AD27/AC27)*180/PI(),ATAN(AD27/AC27)*180/PI()+360),ATAN(AD27/AC27)*180/PI()+180))-(360-Y27))</f>
        <v>159.26841609746702</v>
      </c>
      <c r="AG27" s="43">
        <f>ASIN(AE27/SQRT(AC27^2+AD27^2+AE27^2))*180/PI()</f>
        <v>52.357732074987297</v>
      </c>
      <c r="AH27" s="55" t="s">
        <v>62</v>
      </c>
      <c r="AI27" s="2">
        <v>51</v>
      </c>
      <c r="AJ27" s="29">
        <v>132</v>
      </c>
      <c r="AK27" s="95">
        <v>63</v>
      </c>
      <c r="AL27" s="95">
        <v>64</v>
      </c>
      <c r="AM27" s="53">
        <f t="shared" si="10"/>
        <v>41.999999999999986</v>
      </c>
      <c r="AN27" s="50">
        <f t="shared" si="11"/>
        <v>312</v>
      </c>
      <c r="AO27" s="67">
        <f t="shared" si="12"/>
        <v>65.752312204612196</v>
      </c>
      <c r="AP27" s="52">
        <f>AB27</f>
        <v>119.72032807555807</v>
      </c>
      <c r="AQ27" s="52">
        <f>IF(AL27&gt;=0,IF(AF27&gt;=AK27,AF27-AK27,AF27-AK27+360),IF((AF27-AK27-180)&lt;0,IF(AF27-AK27+180&lt;0,AF27-AK27+540,AF27-AK27+180),AF27-AK27-180))</f>
        <v>96.268416097467025</v>
      </c>
      <c r="AR27" s="52">
        <f>AG27</f>
        <v>52.357732074987297</v>
      </c>
      <c r="AS27" s="12" t="s">
        <v>62</v>
      </c>
      <c r="AT27" s="69" t="s">
        <v>77</v>
      </c>
    </row>
    <row r="28" spans="1:46" x14ac:dyDescent="0.2">
      <c r="A28" s="1" t="s">
        <v>159</v>
      </c>
      <c r="B28" s="1" t="s">
        <v>47</v>
      </c>
      <c r="C28" s="1" t="s">
        <v>48</v>
      </c>
      <c r="D28" s="28">
        <v>2</v>
      </c>
      <c r="E28" s="3" t="s">
        <v>63</v>
      </c>
      <c r="F28" s="4">
        <v>9</v>
      </c>
      <c r="G28" s="5">
        <v>9</v>
      </c>
      <c r="H28" s="4">
        <f t="shared" si="0"/>
        <v>9</v>
      </c>
      <c r="I28" s="4">
        <v>1101.9100000000001</v>
      </c>
      <c r="J28" s="79">
        <f t="shared" si="1"/>
        <v>1102</v>
      </c>
      <c r="K28" s="92"/>
      <c r="L28" s="11">
        <v>90</v>
      </c>
      <c r="M28" s="3">
        <v>45</v>
      </c>
      <c r="N28" s="3">
        <v>180</v>
      </c>
      <c r="O28" s="3">
        <v>5</v>
      </c>
      <c r="P28" s="3"/>
      <c r="Q28" s="3"/>
      <c r="R28" s="14"/>
      <c r="S28" s="13">
        <f t="shared" si="13"/>
        <v>6.162841671621927E-2</v>
      </c>
      <c r="T28" s="13">
        <f t="shared" si="14"/>
        <v>-0.70441602640275858</v>
      </c>
      <c r="U28" s="13">
        <f t="shared" si="15"/>
        <v>0.70441602640275869</v>
      </c>
      <c r="V28" s="6">
        <f t="shared" si="16"/>
        <v>275</v>
      </c>
      <c r="W28" s="6">
        <f t="shared" si="17"/>
        <v>44.890778452007524</v>
      </c>
      <c r="X28" s="34">
        <f t="shared" si="18"/>
        <v>95</v>
      </c>
      <c r="Y28" s="35">
        <f t="shared" si="19"/>
        <v>5</v>
      </c>
      <c r="Z28" s="36">
        <f t="shared" si="20"/>
        <v>45.109221547992476</v>
      </c>
      <c r="AA28" s="15"/>
      <c r="AB28" s="16"/>
      <c r="AC28" s="26"/>
      <c r="AD28" s="26"/>
      <c r="AE28" s="26"/>
      <c r="AF28" s="42"/>
      <c r="AG28" s="43"/>
      <c r="AH28" s="55"/>
      <c r="AI28" s="11">
        <v>0</v>
      </c>
      <c r="AJ28" s="29">
        <v>26</v>
      </c>
      <c r="AK28" s="94">
        <v>353</v>
      </c>
      <c r="AL28" s="94">
        <v>-1</v>
      </c>
      <c r="AM28" s="53">
        <f t="shared" si="10"/>
        <v>282</v>
      </c>
      <c r="AN28" s="50">
        <f t="shared" si="11"/>
        <v>192</v>
      </c>
      <c r="AO28" s="67">
        <f t="shared" si="12"/>
        <v>45.109221547992476</v>
      </c>
      <c r="AP28" s="59"/>
      <c r="AQ28" s="52"/>
      <c r="AR28" s="52"/>
      <c r="AS28" s="12"/>
      <c r="AT28" s="69" t="s">
        <v>296</v>
      </c>
    </row>
    <row r="29" spans="1:46" x14ac:dyDescent="0.2">
      <c r="A29" s="1" t="s">
        <v>159</v>
      </c>
      <c r="B29" s="1" t="s">
        <v>47</v>
      </c>
      <c r="C29" s="1" t="s">
        <v>48</v>
      </c>
      <c r="D29" s="28">
        <v>2</v>
      </c>
      <c r="E29" s="3" t="s">
        <v>50</v>
      </c>
      <c r="F29" s="4">
        <v>8</v>
      </c>
      <c r="G29" s="5">
        <v>11</v>
      </c>
      <c r="H29" s="4">
        <f t="shared" si="0"/>
        <v>9.5</v>
      </c>
      <c r="I29" s="4">
        <v>1101.9100000000001</v>
      </c>
      <c r="J29" s="79">
        <f t="shared" si="1"/>
        <v>1102.0050000000001</v>
      </c>
      <c r="K29" s="92"/>
      <c r="L29" s="11">
        <v>270</v>
      </c>
      <c r="M29" s="3">
        <v>10</v>
      </c>
      <c r="N29" s="3">
        <v>0</v>
      </c>
      <c r="O29" s="3">
        <v>68</v>
      </c>
      <c r="P29" s="3"/>
      <c r="Q29" s="3">
        <v>33</v>
      </c>
      <c r="R29" s="14">
        <v>90</v>
      </c>
      <c r="S29" s="13">
        <f t="shared" si="13"/>
        <v>-0.91309784844511577</v>
      </c>
      <c r="T29" s="13">
        <f t="shared" si="14"/>
        <v>6.5049752288689977E-2</v>
      </c>
      <c r="U29" s="13">
        <f t="shared" si="15"/>
        <v>0.36891547752548204</v>
      </c>
      <c r="V29" s="6">
        <f t="shared" si="16"/>
        <v>175.92509156373961</v>
      </c>
      <c r="W29" s="6">
        <f t="shared" si="17"/>
        <v>21.949673668442216</v>
      </c>
      <c r="X29" s="34">
        <f t="shared" si="18"/>
        <v>355.92509156373961</v>
      </c>
      <c r="Y29" s="35">
        <f t="shared" si="19"/>
        <v>265.92509156373961</v>
      </c>
      <c r="Z29" s="36">
        <f t="shared" si="20"/>
        <v>68.050326331557784</v>
      </c>
      <c r="AA29" s="15">
        <f>IF(-T29&lt;0,180-ACOS(SIN((X29-90)*PI()/180)*U29/SQRT(T29^2+U29^2))*180/PI(),ACOS(SIN((X29-90)*PI()/180)*U29/SQRT(T29^2+U29^2))*180/PI())</f>
        <v>10.790545598264316</v>
      </c>
      <c r="AB29" s="16">
        <f>IF(R29=90,IF(AA29-Q29&lt;0,AA29-Q29+180,AA29-Q29),IF(AA29+Q29&gt;180,AA29+Q29-180,AA29+Q29))</f>
        <v>157.79054559826432</v>
      </c>
      <c r="AC29" s="26">
        <f>COS(AB29*PI()/180)</f>
        <v>-0.92580822453112899</v>
      </c>
      <c r="AD29" s="26">
        <f>SIN(AB29*PI()/180)*COS(Z29*PI()/180)</f>
        <v>0.14129098677792112</v>
      </c>
      <c r="AE29" s="26">
        <f>SIN(AB29*PI()/180)*SIN(Z29*PI()/180)</f>
        <v>0.35059376555472277</v>
      </c>
      <c r="AF29" s="42">
        <f>IF(IF(AC29=0,IF(AD29&gt;=0,90,270),IF(AC29&gt;0,IF(AD29&gt;=0,ATAN(AD29/AC29)*180/PI(),ATAN(AD29/AC29)*180/PI()+360),ATAN(AD29/AC29)*180/PI()+180))-(360-Y29)&lt;0,IF(AC29=0,IF(AD29&gt;=0,90,270),IF(AC29&gt;0,IF(AD29&gt;=0,ATAN(AD29/AC29)*180/PI(),ATAN(AD29/AC29)*180/PI()+360),ATAN(AD29/AC29)*180/PI()+180))+Y29,IF(AC29=0,IF(AD29&gt;=0,90,270),IF(AC29&gt;0,IF(AD29&gt;=0,ATAN(AD29/AC29)*180/PI(),ATAN(AD29/AC29)*180/PI()+360),ATAN(AD29/AC29)*180/PI()+180))-(360-Y29))</f>
        <v>77.247925674882197</v>
      </c>
      <c r="AG29" s="43">
        <f>ASIN(AE29/SQRT(AC29^2+AD29^2+AE29^2))*180/PI()</f>
        <v>20.523636761849932</v>
      </c>
      <c r="AH29" s="55"/>
      <c r="AI29" s="11">
        <v>0</v>
      </c>
      <c r="AJ29" s="29">
        <v>26</v>
      </c>
      <c r="AK29" s="94">
        <v>353</v>
      </c>
      <c r="AL29" s="94">
        <v>-1</v>
      </c>
      <c r="AM29" s="53">
        <f t="shared" si="10"/>
        <v>182.92509156373961</v>
      </c>
      <c r="AN29" s="50">
        <f t="shared" si="11"/>
        <v>92.925091563739613</v>
      </c>
      <c r="AO29" s="67">
        <f t="shared" si="12"/>
        <v>68.050326331557784</v>
      </c>
      <c r="AP29" s="52">
        <f>AB29</f>
        <v>157.79054559826432</v>
      </c>
      <c r="AQ29" s="52">
        <f>IF(AL29&gt;=0,IF(AF29&gt;=AK29,AF29-AK29,AF29-AK29+360),IF((AF29-AK29-180)&lt;0,IF(AF29-AK29+180&lt;0,AF29-AK29+540,AF29-AK29+180),AF29-AK29-180))</f>
        <v>264.2479256748822</v>
      </c>
      <c r="AR29" s="52">
        <f>AG29</f>
        <v>20.523636761849932</v>
      </c>
      <c r="AS29" s="12"/>
      <c r="AT29" s="69"/>
    </row>
    <row r="30" spans="1:46" x14ac:dyDescent="0.2">
      <c r="A30" s="1" t="s">
        <v>159</v>
      </c>
      <c r="B30" s="1" t="s">
        <v>47</v>
      </c>
      <c r="C30" s="1" t="s">
        <v>48</v>
      </c>
      <c r="D30" s="28">
        <v>2</v>
      </c>
      <c r="E30" s="3" t="s">
        <v>53</v>
      </c>
      <c r="F30" s="4">
        <v>13</v>
      </c>
      <c r="G30" s="5">
        <v>15.5</v>
      </c>
      <c r="H30" s="4">
        <f t="shared" si="0"/>
        <v>14.25</v>
      </c>
      <c r="I30" s="4">
        <v>1101.9100000000001</v>
      </c>
      <c r="J30" s="79">
        <f t="shared" si="1"/>
        <v>1102.0525</v>
      </c>
      <c r="K30" s="92">
        <v>1</v>
      </c>
      <c r="L30" s="11">
        <v>270</v>
      </c>
      <c r="M30" s="3">
        <v>5</v>
      </c>
      <c r="N30" s="3">
        <v>0</v>
      </c>
      <c r="O30" s="3">
        <v>5</v>
      </c>
      <c r="P30" s="3"/>
      <c r="Q30" s="3"/>
      <c r="R30" s="14"/>
      <c r="S30" s="13">
        <f t="shared" si="13"/>
        <v>-8.6824088833465166E-2</v>
      </c>
      <c r="T30" s="13">
        <f t="shared" si="14"/>
        <v>8.6824088833465179E-2</v>
      </c>
      <c r="U30" s="13">
        <f t="shared" si="15"/>
        <v>0.99240387650610407</v>
      </c>
      <c r="V30" s="6">
        <f t="shared" si="16"/>
        <v>135</v>
      </c>
      <c r="W30" s="6">
        <f t="shared" si="17"/>
        <v>82.946773343201372</v>
      </c>
      <c r="X30" s="34">
        <f t="shared" si="18"/>
        <v>315</v>
      </c>
      <c r="Y30" s="35">
        <f t="shared" si="19"/>
        <v>225</v>
      </c>
      <c r="Z30" s="36">
        <f t="shared" si="20"/>
        <v>7.0532266567986284</v>
      </c>
      <c r="AA30" s="15"/>
      <c r="AB30" s="16"/>
      <c r="AC30" s="26"/>
      <c r="AD30" s="26"/>
      <c r="AE30" s="26"/>
      <c r="AF30" s="42"/>
      <c r="AG30" s="43"/>
      <c r="AH30" s="55"/>
      <c r="AI30" s="11">
        <v>0</v>
      </c>
      <c r="AJ30" s="29">
        <v>26</v>
      </c>
      <c r="AK30" s="95">
        <v>28</v>
      </c>
      <c r="AL30" s="95">
        <v>22</v>
      </c>
      <c r="AM30" s="53">
        <f t="shared" si="10"/>
        <v>287</v>
      </c>
      <c r="AN30" s="50">
        <f t="shared" si="11"/>
        <v>197</v>
      </c>
      <c r="AO30" s="67">
        <f t="shared" si="12"/>
        <v>7.0532266567986284</v>
      </c>
      <c r="AP30" s="52"/>
      <c r="AQ30" s="52"/>
      <c r="AR30" s="52"/>
      <c r="AS30" s="12"/>
      <c r="AT30" s="69" t="s">
        <v>67</v>
      </c>
    </row>
    <row r="31" spans="1:46" x14ac:dyDescent="0.2">
      <c r="A31" s="1" t="s">
        <v>159</v>
      </c>
      <c r="B31" s="1" t="s">
        <v>47</v>
      </c>
      <c r="C31" s="1" t="s">
        <v>48</v>
      </c>
      <c r="D31" s="28">
        <v>2</v>
      </c>
      <c r="E31" s="3" t="s">
        <v>65</v>
      </c>
      <c r="F31" s="4">
        <v>15.5</v>
      </c>
      <c r="G31" s="5">
        <v>17.5</v>
      </c>
      <c r="H31" s="4">
        <f t="shared" si="0"/>
        <v>16.5</v>
      </c>
      <c r="I31" s="4">
        <v>1101.9100000000001</v>
      </c>
      <c r="J31" s="79">
        <f t="shared" si="1"/>
        <v>1102.075</v>
      </c>
      <c r="K31" s="92">
        <v>2</v>
      </c>
      <c r="L31" s="11">
        <v>270</v>
      </c>
      <c r="M31" s="3">
        <v>5</v>
      </c>
      <c r="N31" s="3">
        <v>0</v>
      </c>
      <c r="O31" s="3">
        <v>5</v>
      </c>
      <c r="P31" s="3">
        <v>30</v>
      </c>
      <c r="Q31" s="3"/>
      <c r="R31" s="14"/>
      <c r="S31" s="13">
        <f t="shared" si="13"/>
        <v>-8.6824088833465166E-2</v>
      </c>
      <c r="T31" s="13">
        <f t="shared" si="14"/>
        <v>8.6824088833465179E-2</v>
      </c>
      <c r="U31" s="13">
        <f t="shared" si="15"/>
        <v>0.99240387650610407</v>
      </c>
      <c r="V31" s="6">
        <f t="shared" si="16"/>
        <v>135</v>
      </c>
      <c r="W31" s="6">
        <f t="shared" si="17"/>
        <v>82.946773343201372</v>
      </c>
      <c r="X31" s="34">
        <f t="shared" si="18"/>
        <v>315</v>
      </c>
      <c r="Y31" s="35">
        <f t="shared" si="19"/>
        <v>225</v>
      </c>
      <c r="Z31" s="36">
        <f t="shared" si="20"/>
        <v>7.0532266567986284</v>
      </c>
      <c r="AA31" s="15">
        <f>IF(-T31&lt;0,180-ACOS(SIN((X31-90)*PI()/180)*U31/SQRT(T31^2+U31^2))*180/PI(),ACOS(SIN((X31-90)*PI()/180)*U31/SQRT(T31^2+U31^2))*180/PI())</f>
        <v>45.217615001234975</v>
      </c>
      <c r="AB31" s="16">
        <f>IF(R31=90,IF(AA31-Q31&lt;0,AA31-Q31+180,AA31-Q31),IF(AA31+Q31&gt;180,AA31+Q31-180,AA31+Q31))</f>
        <v>45.217615001234975</v>
      </c>
      <c r="AC31" s="26">
        <f>COS(AB31*PI()/180)</f>
        <v>0.70441602640275847</v>
      </c>
      <c r="AD31" s="26">
        <f>SIN(AB31*PI()/180)*COS(Z31*PI()/180)</f>
        <v>0.70441602640275891</v>
      </c>
      <c r="AE31" s="26">
        <f>SIN(AB31*PI()/180)*SIN(Z31*PI()/180)</f>
        <v>8.7155742747658235E-2</v>
      </c>
      <c r="AF31" s="42">
        <f>IF(IF(AC31=0,IF(AD31&gt;=0,90,270),IF(AC31&gt;0,IF(AD31&gt;=0,ATAN(AD31/AC31)*180/PI(),ATAN(AD31/AC31)*180/PI()+360),ATAN(AD31/AC31)*180/PI()+180))-(360-Y31)&lt;0,IF(AC31=0,IF(AD31&gt;=0,90,270),IF(AC31&gt;0,IF(AD31&gt;=0,ATAN(AD31/AC31)*180/PI(),ATAN(AD31/AC31)*180/PI()+360),ATAN(AD31/AC31)*180/PI()+180))+Y31,IF(AC31=0,IF(AD31&gt;=0,90,270),IF(AC31&gt;0,IF(AD31&gt;=0,ATAN(AD31/AC31)*180/PI(),ATAN(AD31/AC31)*180/PI()+360),ATAN(AD31/AC31)*180/PI()+180))-(360-Y31))</f>
        <v>270</v>
      </c>
      <c r="AG31" s="43">
        <f>ASIN(AE31/SQRT(AC31^2+AD31^2+AE31^2))*180/PI()</f>
        <v>5.0000000000000027</v>
      </c>
      <c r="AH31" s="55"/>
      <c r="AI31" s="11">
        <v>0</v>
      </c>
      <c r="AJ31" s="29">
        <v>26</v>
      </c>
      <c r="AK31" s="95">
        <v>42</v>
      </c>
      <c r="AL31" s="95">
        <v>28</v>
      </c>
      <c r="AM31" s="53">
        <f t="shared" si="10"/>
        <v>273</v>
      </c>
      <c r="AN31" s="50">
        <f t="shared" si="11"/>
        <v>183</v>
      </c>
      <c r="AO31" s="67">
        <f t="shared" si="12"/>
        <v>7.0532266567986284</v>
      </c>
      <c r="AP31" s="52">
        <f>AB31</f>
        <v>45.217615001234975</v>
      </c>
      <c r="AQ31" s="52">
        <f>IF(AL31&gt;=0,IF(AF31&gt;=AK31,AF31-AK31,AF31-AK31+360),IF((AF31-AK31-180)&lt;0,IF(AF31-AK31+180&lt;0,AF31-AK31+540,AF31-AK31+180),AF31-AK31-180))</f>
        <v>228</v>
      </c>
      <c r="AR31" s="52">
        <f>AG31</f>
        <v>5.0000000000000027</v>
      </c>
      <c r="AS31" s="12"/>
      <c r="AT31" s="69" t="s">
        <v>68</v>
      </c>
    </row>
    <row r="32" spans="1:46" s="10" customFormat="1" x14ac:dyDescent="0.2">
      <c r="A32" s="3" t="s">
        <v>64</v>
      </c>
      <c r="B32" s="3" t="s">
        <v>47</v>
      </c>
      <c r="C32" s="3" t="s">
        <v>73</v>
      </c>
      <c r="D32" s="29">
        <v>3</v>
      </c>
      <c r="E32" s="3" t="s">
        <v>53</v>
      </c>
      <c r="F32" s="4">
        <v>69</v>
      </c>
      <c r="G32" s="5">
        <v>70</v>
      </c>
      <c r="H32" s="4">
        <f t="shared" si="0"/>
        <v>69.5</v>
      </c>
      <c r="I32" s="4">
        <v>1110.5</v>
      </c>
      <c r="J32" s="79">
        <f t="shared" si="1"/>
        <v>1111.1949999999999</v>
      </c>
      <c r="K32" s="92">
        <v>1</v>
      </c>
      <c r="L32" s="11">
        <v>60</v>
      </c>
      <c r="M32" s="3">
        <v>0</v>
      </c>
      <c r="N32" s="3">
        <v>330</v>
      </c>
      <c r="O32" s="3">
        <v>17</v>
      </c>
      <c r="P32" s="3"/>
      <c r="Q32" s="3"/>
      <c r="R32" s="14"/>
      <c r="S32" s="13">
        <f t="shared" si="13"/>
        <v>0.25320132363765274</v>
      </c>
      <c r="T32" s="13">
        <f t="shared" si="14"/>
        <v>-0.14618585236136841</v>
      </c>
      <c r="U32" s="13">
        <f t="shared" si="15"/>
        <v>-0.95630475596303544</v>
      </c>
      <c r="V32" s="6">
        <f t="shared" si="16"/>
        <v>330</v>
      </c>
      <c r="W32" s="6">
        <f t="shared" si="17"/>
        <v>-73.000000000000014</v>
      </c>
      <c r="X32" s="34">
        <f t="shared" si="18"/>
        <v>330</v>
      </c>
      <c r="Y32" s="35">
        <f t="shared" si="19"/>
        <v>240</v>
      </c>
      <c r="Z32" s="36">
        <f t="shared" si="20"/>
        <v>16.999999999999986</v>
      </c>
      <c r="AA32" s="15"/>
      <c r="AB32" s="22"/>
      <c r="AC32" s="26"/>
      <c r="AD32" s="26"/>
      <c r="AE32" s="26"/>
      <c r="AF32" s="42"/>
      <c r="AG32" s="43"/>
      <c r="AH32" s="55"/>
      <c r="AI32" s="11">
        <v>68</v>
      </c>
      <c r="AJ32" s="29">
        <v>91</v>
      </c>
      <c r="AK32" s="95">
        <v>100</v>
      </c>
      <c r="AL32" s="95">
        <v>44</v>
      </c>
      <c r="AM32" s="53">
        <f t="shared" si="10"/>
        <v>230</v>
      </c>
      <c r="AN32" s="50">
        <f t="shared" si="11"/>
        <v>140</v>
      </c>
      <c r="AO32" s="67">
        <f t="shared" si="12"/>
        <v>16.999999999999986</v>
      </c>
      <c r="AP32" s="59"/>
      <c r="AQ32" s="52"/>
      <c r="AR32" s="52"/>
      <c r="AS32" s="12"/>
      <c r="AT32" s="69" t="s">
        <v>296</v>
      </c>
    </row>
    <row r="33" spans="1:52" s="10" customFormat="1" x14ac:dyDescent="0.2">
      <c r="A33" s="1" t="s">
        <v>159</v>
      </c>
      <c r="B33" s="3" t="s">
        <v>47</v>
      </c>
      <c r="C33" s="3" t="s">
        <v>73</v>
      </c>
      <c r="D33" s="29">
        <v>3</v>
      </c>
      <c r="E33" s="3" t="s">
        <v>49</v>
      </c>
      <c r="F33" s="4">
        <v>87</v>
      </c>
      <c r="G33" s="5">
        <v>88</v>
      </c>
      <c r="H33" s="4">
        <f t="shared" si="0"/>
        <v>87.5</v>
      </c>
      <c r="I33" s="4">
        <v>1110.5</v>
      </c>
      <c r="J33" s="79">
        <f t="shared" si="1"/>
        <v>1111.375</v>
      </c>
      <c r="K33" s="92">
        <v>1</v>
      </c>
      <c r="L33" s="11">
        <v>47</v>
      </c>
      <c r="M33" s="3">
        <v>0</v>
      </c>
      <c r="N33" s="3">
        <v>317</v>
      </c>
      <c r="O33" s="3">
        <v>37</v>
      </c>
      <c r="P33" s="3"/>
      <c r="Q33" s="3"/>
      <c r="R33" s="14"/>
      <c r="S33" s="13">
        <f t="shared" si="13"/>
        <v>0.44013964487227725</v>
      </c>
      <c r="T33" s="13">
        <f t="shared" si="14"/>
        <v>-0.41043685885067149</v>
      </c>
      <c r="U33" s="13">
        <f t="shared" si="15"/>
        <v>-0.79863551004729283</v>
      </c>
      <c r="V33" s="6">
        <f t="shared" si="16"/>
        <v>317</v>
      </c>
      <c r="W33" s="6">
        <f t="shared" si="17"/>
        <v>-53</v>
      </c>
      <c r="X33" s="34">
        <f t="shared" si="18"/>
        <v>317</v>
      </c>
      <c r="Y33" s="35">
        <f t="shared" si="19"/>
        <v>227</v>
      </c>
      <c r="Z33" s="36">
        <f t="shared" si="20"/>
        <v>37</v>
      </c>
      <c r="AA33" s="15"/>
      <c r="AB33" s="22"/>
      <c r="AC33" s="26"/>
      <c r="AD33" s="26"/>
      <c r="AE33" s="26"/>
      <c r="AF33" s="42"/>
      <c r="AG33" s="43"/>
      <c r="AH33" s="55"/>
      <c r="AI33" s="11">
        <v>93</v>
      </c>
      <c r="AJ33" s="29">
        <v>130</v>
      </c>
      <c r="AK33" s="95">
        <v>52</v>
      </c>
      <c r="AL33" s="95">
        <v>70</v>
      </c>
      <c r="AM33" s="53">
        <f t="shared" si="10"/>
        <v>265</v>
      </c>
      <c r="AN33" s="50">
        <f t="shared" si="11"/>
        <v>175</v>
      </c>
      <c r="AO33" s="67">
        <f t="shared" si="12"/>
        <v>37</v>
      </c>
      <c r="AP33" s="59"/>
      <c r="AQ33" s="52"/>
      <c r="AR33" s="52"/>
      <c r="AS33" s="12"/>
      <c r="AT33" s="69" t="s">
        <v>296</v>
      </c>
    </row>
    <row r="34" spans="1:52" s="10" customFormat="1" x14ac:dyDescent="0.2">
      <c r="A34" s="3" t="s">
        <v>159</v>
      </c>
      <c r="B34" s="3" t="s">
        <v>47</v>
      </c>
      <c r="C34" s="3" t="s">
        <v>73</v>
      </c>
      <c r="D34" s="29">
        <v>3</v>
      </c>
      <c r="E34" s="3" t="s">
        <v>53</v>
      </c>
      <c r="F34" s="4">
        <v>102</v>
      </c>
      <c r="G34" s="5">
        <v>112</v>
      </c>
      <c r="H34" s="4">
        <f t="shared" si="0"/>
        <v>107</v>
      </c>
      <c r="I34" s="4">
        <v>1110.5</v>
      </c>
      <c r="J34" s="79">
        <f t="shared" si="1"/>
        <v>1111.57</v>
      </c>
      <c r="K34" s="92">
        <v>1</v>
      </c>
      <c r="L34" s="11">
        <v>270</v>
      </c>
      <c r="M34" s="3">
        <v>57</v>
      </c>
      <c r="N34" s="3">
        <v>40</v>
      </c>
      <c r="O34" s="3">
        <v>0</v>
      </c>
      <c r="P34" s="3"/>
      <c r="Q34" s="3"/>
      <c r="R34" s="14"/>
      <c r="S34" s="13">
        <f t="shared" si="13"/>
        <v>-0.53908704968409138</v>
      </c>
      <c r="T34" s="13">
        <f t="shared" si="14"/>
        <v>0.64245892818202932</v>
      </c>
      <c r="U34" s="13">
        <f t="shared" si="15"/>
        <v>0.417217706278944</v>
      </c>
      <c r="V34" s="6">
        <f t="shared" si="16"/>
        <v>130</v>
      </c>
      <c r="W34" s="6">
        <f t="shared" si="17"/>
        <v>26.44920043385185</v>
      </c>
      <c r="X34" s="34">
        <f t="shared" si="18"/>
        <v>310</v>
      </c>
      <c r="Y34" s="35">
        <f t="shared" si="19"/>
        <v>220</v>
      </c>
      <c r="Z34" s="36">
        <f t="shared" si="20"/>
        <v>63.55079956614815</v>
      </c>
      <c r="AA34" s="15"/>
      <c r="AB34" s="22"/>
      <c r="AC34" s="26"/>
      <c r="AD34" s="26"/>
      <c r="AE34" s="26"/>
      <c r="AF34" s="42"/>
      <c r="AG34" s="43"/>
      <c r="AH34" s="55"/>
      <c r="AI34" s="11">
        <v>93</v>
      </c>
      <c r="AJ34" s="29">
        <v>130</v>
      </c>
      <c r="AK34" s="95">
        <v>122</v>
      </c>
      <c r="AL34" s="95">
        <v>72</v>
      </c>
      <c r="AM34" s="53">
        <f t="shared" si="10"/>
        <v>188</v>
      </c>
      <c r="AN34" s="50">
        <f t="shared" si="11"/>
        <v>98</v>
      </c>
      <c r="AO34" s="67">
        <f t="shared" si="12"/>
        <v>63.55079956614815</v>
      </c>
      <c r="AP34" s="59"/>
      <c r="AQ34" s="52"/>
      <c r="AR34" s="52"/>
      <c r="AS34" s="12"/>
      <c r="AT34" s="69" t="s">
        <v>296</v>
      </c>
    </row>
    <row r="35" spans="1:52" s="10" customFormat="1" x14ac:dyDescent="0.2">
      <c r="A35" s="2" t="s">
        <v>159</v>
      </c>
      <c r="B35" s="3" t="s">
        <v>47</v>
      </c>
      <c r="C35" s="3" t="s">
        <v>73</v>
      </c>
      <c r="D35" s="29">
        <v>3</v>
      </c>
      <c r="E35" s="11" t="s">
        <v>53</v>
      </c>
      <c r="F35" s="4">
        <v>126</v>
      </c>
      <c r="G35" s="5">
        <v>127</v>
      </c>
      <c r="H35" s="4">
        <f t="shared" si="0"/>
        <v>126.5</v>
      </c>
      <c r="I35" s="4">
        <v>1110.5</v>
      </c>
      <c r="J35" s="79">
        <f t="shared" si="1"/>
        <v>1111.7650000000001</v>
      </c>
      <c r="K35" s="92">
        <v>1</v>
      </c>
      <c r="L35" s="11">
        <v>0</v>
      </c>
      <c r="M35" s="3">
        <v>0</v>
      </c>
      <c r="N35" s="3">
        <v>270</v>
      </c>
      <c r="O35" s="3">
        <v>37</v>
      </c>
      <c r="P35" s="3"/>
      <c r="Q35" s="3"/>
      <c r="R35" s="14"/>
      <c r="S35" s="13">
        <f t="shared" si="13"/>
        <v>0</v>
      </c>
      <c r="T35" s="13">
        <f t="shared" si="14"/>
        <v>-0.60181502315204827</v>
      </c>
      <c r="U35" s="13">
        <f t="shared" si="15"/>
        <v>-0.79863551004729283</v>
      </c>
      <c r="V35" s="6">
        <f t="shared" si="16"/>
        <v>270</v>
      </c>
      <c r="W35" s="6">
        <f t="shared" si="17"/>
        <v>-53</v>
      </c>
      <c r="X35" s="34">
        <f t="shared" si="18"/>
        <v>270</v>
      </c>
      <c r="Y35" s="35">
        <f t="shared" si="19"/>
        <v>180</v>
      </c>
      <c r="Z35" s="36">
        <f t="shared" si="20"/>
        <v>37</v>
      </c>
      <c r="AA35" s="15"/>
      <c r="AB35" s="22"/>
      <c r="AC35" s="26"/>
      <c r="AD35" s="26"/>
      <c r="AE35" s="26"/>
      <c r="AF35" s="42"/>
      <c r="AG35" s="43"/>
      <c r="AH35" s="55"/>
      <c r="AI35" s="11">
        <v>93</v>
      </c>
      <c r="AJ35" s="29">
        <v>130</v>
      </c>
      <c r="AK35" s="95">
        <v>281</v>
      </c>
      <c r="AL35" s="95">
        <v>77</v>
      </c>
      <c r="AM35" s="53">
        <f t="shared" si="10"/>
        <v>349</v>
      </c>
      <c r="AN35" s="50">
        <f t="shared" si="11"/>
        <v>259</v>
      </c>
      <c r="AO35" s="67">
        <f t="shared" si="12"/>
        <v>37</v>
      </c>
      <c r="AP35" s="59"/>
      <c r="AQ35" s="52"/>
      <c r="AR35" s="52"/>
      <c r="AS35" s="12"/>
      <c r="AT35" s="69" t="s">
        <v>296</v>
      </c>
    </row>
    <row r="36" spans="1:52" s="10" customFormat="1" x14ac:dyDescent="0.2">
      <c r="A36" s="11"/>
      <c r="B36" s="3"/>
      <c r="C36" s="3"/>
      <c r="D36" s="29"/>
      <c r="E36" s="11"/>
      <c r="F36" s="4"/>
      <c r="G36" s="5"/>
      <c r="H36" s="4"/>
      <c r="I36" s="4"/>
      <c r="J36" s="90"/>
      <c r="K36" s="92"/>
      <c r="L36" s="11"/>
      <c r="M36" s="3"/>
      <c r="N36" s="3"/>
      <c r="O36" s="3"/>
      <c r="P36" s="3"/>
      <c r="Q36" s="3"/>
      <c r="R36" s="14"/>
      <c r="S36" s="13"/>
      <c r="T36" s="13"/>
      <c r="U36" s="13"/>
      <c r="V36" s="6"/>
      <c r="W36" s="6"/>
      <c r="X36" s="34"/>
      <c r="Y36" s="35"/>
      <c r="Z36" s="36"/>
      <c r="AA36" s="15"/>
      <c r="AB36" s="22"/>
      <c r="AC36" s="26"/>
      <c r="AD36" s="26"/>
      <c r="AE36" s="26"/>
      <c r="AF36" s="42"/>
      <c r="AG36" s="43"/>
      <c r="AH36" s="55"/>
      <c r="AI36" s="11"/>
      <c r="AJ36" s="29"/>
      <c r="AK36" s="96"/>
      <c r="AL36" s="96"/>
      <c r="AM36" s="53"/>
      <c r="AN36" s="50"/>
      <c r="AO36" s="67"/>
      <c r="AP36" s="59"/>
      <c r="AQ36" s="52"/>
      <c r="AR36" s="52"/>
      <c r="AS36" s="12"/>
      <c r="AT36" s="69"/>
    </row>
    <row r="37" spans="1:52" s="10" customFormat="1" x14ac:dyDescent="0.2">
      <c r="A37" s="11" t="s">
        <v>46</v>
      </c>
      <c r="B37" s="3" t="s">
        <v>89</v>
      </c>
      <c r="C37" s="3" t="s">
        <v>48</v>
      </c>
      <c r="D37" s="29">
        <v>1</v>
      </c>
      <c r="E37" s="11" t="s">
        <v>50</v>
      </c>
      <c r="F37" s="4">
        <v>7</v>
      </c>
      <c r="G37" s="5">
        <v>11</v>
      </c>
      <c r="H37" s="4">
        <f t="shared" ref="H37:H68" si="21">AVERAGE(F37:G37)</f>
        <v>9</v>
      </c>
      <c r="I37" s="85">
        <v>902</v>
      </c>
      <c r="J37" s="79">
        <v>902.09</v>
      </c>
      <c r="K37" s="92" t="s">
        <v>90</v>
      </c>
      <c r="L37" s="11">
        <v>90</v>
      </c>
      <c r="M37" s="3">
        <v>66</v>
      </c>
      <c r="N37" s="3">
        <v>10</v>
      </c>
      <c r="O37" s="3">
        <v>0</v>
      </c>
      <c r="P37" s="3"/>
      <c r="Q37" s="3"/>
      <c r="R37" s="14"/>
      <c r="S37" s="13">
        <f t="shared" ref="S37:S46" si="22">COS(M37*PI()/180)*SIN(L37*PI()/180)*(SIN(O37*PI()/180))-(COS(O37*PI()/180)*SIN(N37*PI()/180))*(SIN(M37*PI()/180))</f>
        <v>-0.15863550393553955</v>
      </c>
      <c r="T37" s="13">
        <f t="shared" ref="T37:T46" si="23">(SIN(M37*PI()/180))*(COS(O37*PI()/180)*COS(N37*PI()/180))-(SIN(O37*PI()/180))*(COS(M37*PI()/180)*COS(L37*PI()/180))</f>
        <v>0.89966664941551899</v>
      </c>
      <c r="U37" s="13">
        <f t="shared" ref="U37:U46" si="24">(COS(M37*PI()/180)*COS(L37*PI()/180))*(COS(O37*PI()/180)*SIN(N37*PI()/180))-(COS(M37*PI()/180)*SIN(L37*PI()/180))*(COS(O37*PI()/180)*COS(N37*PI()/180))</f>
        <v>-0.40055739953520725</v>
      </c>
      <c r="V37" s="6">
        <f t="shared" ref="V37:V46" si="25">IF(S37=0,IF(T37&gt;=0,90,270),IF(S37&gt;0,IF(T37&gt;=0,ATAN(T37/S37)*180/PI(),ATAN(T37/S37)*180/PI()+360),ATAN(T37/S37)*180/PI()+180))</f>
        <v>100</v>
      </c>
      <c r="W37" s="6">
        <f t="shared" ref="W37:W46" si="26">ASIN(U37/SQRT(S37^2+T37^2+U37^2))*180/PI()</f>
        <v>-23.675752700345178</v>
      </c>
      <c r="X37" s="34">
        <f t="shared" ref="X37:X46" si="27">IF(U37&lt;0,V37,IF(V37+180&gt;=360,V37-180,V37+180))</f>
        <v>100</v>
      </c>
      <c r="Y37" s="35">
        <f t="shared" ref="Y37:Y46" si="28">IF(X37-90&lt;0,X37+270,X37-90)</f>
        <v>10</v>
      </c>
      <c r="Z37" s="36">
        <f t="shared" ref="Z37:Z46" si="29">IF(U37&lt;0,90+W37,90-W37)</f>
        <v>66.324247299654814</v>
      </c>
      <c r="AA37" s="15"/>
      <c r="AB37" s="22"/>
      <c r="AC37" s="26"/>
      <c r="AD37" s="26"/>
      <c r="AE37" s="26"/>
      <c r="AF37" s="42"/>
      <c r="AG37" s="43"/>
      <c r="AH37" s="55" t="s">
        <v>43</v>
      </c>
      <c r="AI37" s="11">
        <v>7</v>
      </c>
      <c r="AJ37" s="29">
        <v>16</v>
      </c>
      <c r="AK37" s="97">
        <v>290</v>
      </c>
      <c r="AL37" s="97">
        <v>-10</v>
      </c>
      <c r="AM37" s="53">
        <f t="shared" ref="AM37:AM46" si="30">IF(AL37&gt;=0,IF(X37&gt;=AK37,X37-AK37,X37-AK37+360),IF((X37-AK37-180)&lt;0,IF(X37-AK37+180&lt;0,X37-AK37+540,X37-AK37+180),X37-AK37-180))</f>
        <v>350</v>
      </c>
      <c r="AN37" s="50">
        <f t="shared" ref="AN37:AN46" si="31">IF(AM37-90&lt;0,AM37+270,AM37-90)</f>
        <v>260</v>
      </c>
      <c r="AO37" s="67">
        <f t="shared" ref="AO37:AO46" si="32">Z37</f>
        <v>66.324247299654814</v>
      </c>
      <c r="AP37" s="59"/>
      <c r="AQ37" s="52"/>
      <c r="AR37" s="52"/>
      <c r="AS37" s="12"/>
      <c r="AT37" s="72" t="s">
        <v>111</v>
      </c>
    </row>
    <row r="38" spans="1:52" s="10" customFormat="1" x14ac:dyDescent="0.2">
      <c r="A38" s="11" t="s">
        <v>159</v>
      </c>
      <c r="B38" s="3" t="s">
        <v>89</v>
      </c>
      <c r="C38" s="3" t="s">
        <v>48</v>
      </c>
      <c r="D38" s="29">
        <v>1</v>
      </c>
      <c r="E38" s="11" t="s">
        <v>91</v>
      </c>
      <c r="F38" s="4">
        <v>9</v>
      </c>
      <c r="G38" s="5">
        <v>12</v>
      </c>
      <c r="H38" s="4">
        <f t="shared" si="21"/>
        <v>10.5</v>
      </c>
      <c r="I38" s="85">
        <v>902</v>
      </c>
      <c r="J38" s="79">
        <v>902.10500000000002</v>
      </c>
      <c r="K38" s="92">
        <v>0.1</v>
      </c>
      <c r="L38" s="11">
        <v>270</v>
      </c>
      <c r="M38" s="3">
        <v>30</v>
      </c>
      <c r="N38" s="3">
        <v>45</v>
      </c>
      <c r="O38" s="3">
        <v>0</v>
      </c>
      <c r="P38" s="3"/>
      <c r="Q38" s="3"/>
      <c r="R38" s="14"/>
      <c r="S38" s="13">
        <f t="shared" si="22"/>
        <v>-0.35355339059327368</v>
      </c>
      <c r="T38" s="13">
        <f t="shared" si="23"/>
        <v>0.35355339059327373</v>
      </c>
      <c r="U38" s="13">
        <f t="shared" si="24"/>
        <v>0.61237243569579447</v>
      </c>
      <c r="V38" s="6">
        <f t="shared" si="25"/>
        <v>135</v>
      </c>
      <c r="W38" s="6">
        <f t="shared" si="26"/>
        <v>50.768479516407751</v>
      </c>
      <c r="X38" s="34">
        <f t="shared" si="27"/>
        <v>315</v>
      </c>
      <c r="Y38" s="35">
        <f t="shared" si="28"/>
        <v>225</v>
      </c>
      <c r="Z38" s="36">
        <f t="shared" si="29"/>
        <v>39.231520483592249</v>
      </c>
      <c r="AA38" s="15"/>
      <c r="AB38" s="22"/>
      <c r="AC38" s="26"/>
      <c r="AD38" s="26"/>
      <c r="AE38" s="26"/>
      <c r="AF38" s="42"/>
      <c r="AG38" s="43"/>
      <c r="AH38" s="55"/>
      <c r="AI38" s="11">
        <v>16</v>
      </c>
      <c r="AJ38" s="29">
        <v>56</v>
      </c>
      <c r="AK38" s="97">
        <v>290</v>
      </c>
      <c r="AL38" s="97">
        <v>-10</v>
      </c>
      <c r="AM38" s="53">
        <f t="shared" si="30"/>
        <v>205</v>
      </c>
      <c r="AN38" s="50">
        <f t="shared" si="31"/>
        <v>115</v>
      </c>
      <c r="AO38" s="67">
        <f t="shared" si="32"/>
        <v>39.231520483592249</v>
      </c>
      <c r="AP38" s="59"/>
      <c r="AQ38" s="52"/>
      <c r="AR38" s="52"/>
      <c r="AS38" s="12"/>
      <c r="AT38" s="72"/>
    </row>
    <row r="39" spans="1:52" s="10" customFormat="1" x14ac:dyDescent="0.2">
      <c r="A39" s="11" t="s">
        <v>46</v>
      </c>
      <c r="B39" s="3" t="s">
        <v>89</v>
      </c>
      <c r="C39" s="3" t="s">
        <v>48</v>
      </c>
      <c r="D39" s="29">
        <v>1</v>
      </c>
      <c r="E39" s="11" t="s">
        <v>50</v>
      </c>
      <c r="F39" s="4">
        <v>7</v>
      </c>
      <c r="G39" s="5">
        <v>15</v>
      </c>
      <c r="H39" s="4">
        <f t="shared" si="21"/>
        <v>11</v>
      </c>
      <c r="I39" s="85">
        <v>902</v>
      </c>
      <c r="J39" s="79">
        <v>902.11</v>
      </c>
      <c r="K39" s="92" t="s">
        <v>90</v>
      </c>
      <c r="L39" s="11">
        <v>90</v>
      </c>
      <c r="M39" s="3">
        <v>80</v>
      </c>
      <c r="N39" s="3">
        <v>350</v>
      </c>
      <c r="O39" s="3">
        <v>0</v>
      </c>
      <c r="P39" s="3"/>
      <c r="Q39" s="3"/>
      <c r="R39" s="14"/>
      <c r="S39" s="13">
        <f t="shared" si="22"/>
        <v>0.17101007166283527</v>
      </c>
      <c r="T39" s="13">
        <f t="shared" si="23"/>
        <v>0.96984631039295399</v>
      </c>
      <c r="U39" s="13">
        <f t="shared" si="24"/>
        <v>-0.17101007166283441</v>
      </c>
      <c r="V39" s="6">
        <f t="shared" si="25"/>
        <v>79.999999999999943</v>
      </c>
      <c r="W39" s="6">
        <f t="shared" si="26"/>
        <v>-9.8510761165839114</v>
      </c>
      <c r="X39" s="34">
        <f t="shared" si="27"/>
        <v>79.999999999999943</v>
      </c>
      <c r="Y39" s="35">
        <f t="shared" si="28"/>
        <v>349.99999999999994</v>
      </c>
      <c r="Z39" s="36">
        <f t="shared" si="29"/>
        <v>80.148923883416089</v>
      </c>
      <c r="AA39" s="15"/>
      <c r="AB39" s="22"/>
      <c r="AC39" s="26"/>
      <c r="AD39" s="26"/>
      <c r="AE39" s="26"/>
      <c r="AF39" s="42"/>
      <c r="AG39" s="43"/>
      <c r="AH39" s="55" t="s">
        <v>43</v>
      </c>
      <c r="AI39" s="11">
        <v>7</v>
      </c>
      <c r="AJ39" s="29">
        <v>16</v>
      </c>
      <c r="AK39" s="97">
        <v>290</v>
      </c>
      <c r="AL39" s="97">
        <v>-10</v>
      </c>
      <c r="AM39" s="53">
        <f t="shared" si="30"/>
        <v>329.99999999999994</v>
      </c>
      <c r="AN39" s="50">
        <f t="shared" si="31"/>
        <v>239.99999999999994</v>
      </c>
      <c r="AO39" s="67">
        <f t="shared" si="32"/>
        <v>80.148923883416089</v>
      </c>
      <c r="AP39" s="59"/>
      <c r="AQ39" s="52"/>
      <c r="AR39" s="52"/>
      <c r="AS39" s="12"/>
      <c r="AT39" s="72" t="s">
        <v>111</v>
      </c>
    </row>
    <row r="40" spans="1:52" x14ac:dyDescent="0.2">
      <c r="A40" s="11" t="s">
        <v>159</v>
      </c>
      <c r="B40" s="3" t="s">
        <v>89</v>
      </c>
      <c r="C40" s="3" t="s">
        <v>48</v>
      </c>
      <c r="D40" s="29">
        <v>1</v>
      </c>
      <c r="E40" s="11" t="s">
        <v>63</v>
      </c>
      <c r="F40" s="4">
        <v>18</v>
      </c>
      <c r="G40" s="5">
        <v>19</v>
      </c>
      <c r="H40" s="4">
        <f t="shared" si="21"/>
        <v>18.5</v>
      </c>
      <c r="I40" s="85">
        <v>902</v>
      </c>
      <c r="J40" s="79">
        <v>902.18499999999995</v>
      </c>
      <c r="K40" s="92">
        <v>4</v>
      </c>
      <c r="L40" s="11">
        <v>270</v>
      </c>
      <c r="M40" s="3">
        <v>5</v>
      </c>
      <c r="N40" s="3">
        <v>0</v>
      </c>
      <c r="O40" s="3">
        <v>10</v>
      </c>
      <c r="P40" s="3"/>
      <c r="Q40" s="3"/>
      <c r="R40" s="14"/>
      <c r="S40" s="13">
        <f t="shared" si="22"/>
        <v>-0.17298739392508944</v>
      </c>
      <c r="T40" s="13">
        <f t="shared" si="23"/>
        <v>8.5831651177431315E-2</v>
      </c>
      <c r="U40" s="13">
        <f t="shared" si="24"/>
        <v>0.98106026219040687</v>
      </c>
      <c r="V40" s="6">
        <f t="shared" si="25"/>
        <v>153.61064009110689</v>
      </c>
      <c r="W40" s="6">
        <f t="shared" si="26"/>
        <v>78.86433605880525</v>
      </c>
      <c r="X40" s="34">
        <f t="shared" si="27"/>
        <v>333.61064009110692</v>
      </c>
      <c r="Y40" s="35">
        <f t="shared" si="28"/>
        <v>243.61064009110692</v>
      </c>
      <c r="Z40" s="36">
        <f t="shared" si="29"/>
        <v>11.13566394119475</v>
      </c>
      <c r="AA40" s="15"/>
      <c r="AB40" s="22"/>
      <c r="AC40" s="26"/>
      <c r="AD40" s="26"/>
      <c r="AE40" s="26"/>
      <c r="AF40" s="42"/>
      <c r="AG40" s="43"/>
      <c r="AH40" s="55"/>
      <c r="AI40" s="11">
        <v>16</v>
      </c>
      <c r="AJ40" s="29">
        <v>56</v>
      </c>
      <c r="AK40" s="37">
        <v>72</v>
      </c>
      <c r="AL40" s="37">
        <v>10</v>
      </c>
      <c r="AM40" s="53">
        <f t="shared" si="30"/>
        <v>261.61064009110692</v>
      </c>
      <c r="AN40" s="50">
        <f t="shared" si="31"/>
        <v>171.61064009110692</v>
      </c>
      <c r="AO40" s="67">
        <f t="shared" si="32"/>
        <v>11.13566394119475</v>
      </c>
      <c r="AP40" s="59"/>
      <c r="AQ40" s="52"/>
      <c r="AR40" s="52"/>
      <c r="AS40" s="12"/>
      <c r="AT40" s="69"/>
    </row>
    <row r="41" spans="1:52" s="10" customFormat="1" ht="12.95" customHeight="1" ph="1" x14ac:dyDescent="0.2">
      <c r="A41" s="11" t="s" ph="1">
        <v>159</v>
      </c>
      <c r="B41" s="3" t="s" ph="1">
        <v>89</v>
      </c>
      <c r="C41" s="3" t="s">
        <v>48</v>
      </c>
      <c r="D41" s="29">
        <v>1</v>
      </c>
      <c r="E41" s="11" t="s">
        <v>91</v>
      </c>
      <c r="F41" s="4">
        <v>21</v>
      </c>
      <c r="G41" s="5">
        <v>22</v>
      </c>
      <c r="H41" s="4" ph="1">
        <f t="shared" si="21"/>
        <v>21.5</v>
      </c>
      <c r="I41" s="85">
        <v>902</v>
      </c>
      <c r="J41" s="79">
        <v>902.21500000000003</v>
      </c>
      <c r="K41" s="92">
        <v>0.1</v>
      </c>
      <c r="L41" s="11">
        <v>270</v>
      </c>
      <c r="M41" s="3">
        <v>1</v>
      </c>
      <c r="N41" s="3">
        <v>180</v>
      </c>
      <c r="O41" s="3">
        <v>40</v>
      </c>
      <c r="P41" s="3"/>
      <c r="Q41" s="3"/>
      <c r="R41" s="14"/>
      <c r="S41" s="13" ph="1">
        <f t="shared" si="22"/>
        <v>-0.64268971002017228</v>
      </c>
      <c r="T41" s="13" ph="1">
        <f t="shared" si="23"/>
        <v>-1.3369318970334797E-2</v>
      </c>
      <c r="U41" s="13" ph="1">
        <f t="shared" si="24"/>
        <v>-0.7659277708398714</v>
      </c>
      <c r="V41" s="6" ph="1">
        <f t="shared" si="25"/>
        <v>181.19170274207721</v>
      </c>
      <c r="W41" s="6" ph="1">
        <f t="shared" si="26"/>
        <v>-49.993896988596838</v>
      </c>
      <c r="X41" s="34" ph="1">
        <f t="shared" si="27"/>
        <v>181.19170274207721</v>
      </c>
      <c r="Y41" s="35" ph="1">
        <f t="shared" si="28"/>
        <v>91.191702742077211</v>
      </c>
      <c r="Z41" s="36" ph="1">
        <f t="shared" si="29"/>
        <v>40.006103011403162</v>
      </c>
      <c r="AA41" s="15" ph="1"/>
      <c r="AB41" s="22" ph="1"/>
      <c r="AC41" s="26" ph="1"/>
      <c r="AD41" s="26" ph="1"/>
      <c r="AE41" s="26" ph="1"/>
      <c r="AF41" s="42" ph="1"/>
      <c r="AG41" s="43" ph="1"/>
      <c r="AH41" s="55"/>
      <c r="AI41" s="11">
        <v>16</v>
      </c>
      <c r="AJ41" s="29">
        <v>56</v>
      </c>
      <c r="AK41" s="37">
        <v>166</v>
      </c>
      <c r="AL41" s="37">
        <v>32</v>
      </c>
      <c r="AM41" s="53" ph="1">
        <f t="shared" si="30"/>
        <v>15.191702742077211</v>
      </c>
      <c r="AN41" s="50" ph="1">
        <f t="shared" si="31"/>
        <v>285.19170274207721</v>
      </c>
      <c r="AO41" s="67" ph="1">
        <f t="shared" si="32"/>
        <v>40.006103011403162</v>
      </c>
      <c r="AP41" s="59" ph="1"/>
      <c r="AQ41" s="52" ph="1"/>
      <c r="AR41" s="52" ph="1"/>
      <c r="AS41" s="12"/>
      <c r="AT41" s="69" t="s">
        <v>112</v>
      </c>
      <c r="AU41" s="10"/>
      <c r="AV41" s="10"/>
      <c r="AW41" s="10"/>
      <c r="AX41" s="10"/>
      <c r="AY41" s="10"/>
      <c r="AZ41" s="10"/>
    </row>
    <row r="42" spans="1:52" s="10" customFormat="1" x14ac:dyDescent="0.2">
      <c r="A42" s="11" t="s">
        <v>159</v>
      </c>
      <c r="B42" s="3" t="s">
        <v>89</v>
      </c>
      <c r="C42" s="3" t="s">
        <v>48</v>
      </c>
      <c r="D42" s="29">
        <v>1</v>
      </c>
      <c r="E42" s="11" t="s">
        <v>91</v>
      </c>
      <c r="F42" s="4">
        <v>27</v>
      </c>
      <c r="G42" s="5">
        <v>28</v>
      </c>
      <c r="H42" s="4">
        <f t="shared" si="21"/>
        <v>27.5</v>
      </c>
      <c r="I42" s="85">
        <v>902</v>
      </c>
      <c r="J42" s="79">
        <v>902.27499999999998</v>
      </c>
      <c r="K42" s="92">
        <v>0.1</v>
      </c>
      <c r="L42" s="11">
        <v>90</v>
      </c>
      <c r="M42" s="3">
        <v>10</v>
      </c>
      <c r="N42" s="3">
        <v>180</v>
      </c>
      <c r="O42" s="3">
        <v>55</v>
      </c>
      <c r="P42" s="3"/>
      <c r="Q42" s="3"/>
      <c r="R42" s="14"/>
      <c r="S42" s="13">
        <f t="shared" si="22"/>
        <v>0.80670728411159875</v>
      </c>
      <c r="T42" s="13">
        <f t="shared" si="23"/>
        <v>-9.9600502925051279E-2</v>
      </c>
      <c r="U42" s="13">
        <f t="shared" si="24"/>
        <v>0.56486252146362348</v>
      </c>
      <c r="V42" s="6">
        <f t="shared" si="25"/>
        <v>352.96156875778212</v>
      </c>
      <c r="W42" s="6">
        <f t="shared" si="26"/>
        <v>34.796630912045906</v>
      </c>
      <c r="X42" s="34">
        <f t="shared" si="27"/>
        <v>172.96156875778212</v>
      </c>
      <c r="Y42" s="35">
        <f t="shared" si="28"/>
        <v>82.961568757782118</v>
      </c>
      <c r="Z42" s="36">
        <f t="shared" si="29"/>
        <v>55.203369087954094</v>
      </c>
      <c r="AA42" s="15"/>
      <c r="AB42" s="22"/>
      <c r="AC42" s="26"/>
      <c r="AD42" s="26"/>
      <c r="AE42" s="26"/>
      <c r="AF42" s="42"/>
      <c r="AG42" s="43"/>
      <c r="AH42" s="55"/>
      <c r="AI42" s="11">
        <v>16</v>
      </c>
      <c r="AJ42" s="29">
        <v>56</v>
      </c>
      <c r="AK42" s="37">
        <v>166</v>
      </c>
      <c r="AL42" s="37">
        <v>32</v>
      </c>
      <c r="AM42" s="53">
        <f t="shared" si="30"/>
        <v>6.9615687577821177</v>
      </c>
      <c r="AN42" s="50">
        <f t="shared" si="31"/>
        <v>276.96156875778212</v>
      </c>
      <c r="AO42" s="67">
        <f t="shared" si="32"/>
        <v>55.203369087954094</v>
      </c>
      <c r="AP42" s="59"/>
      <c r="AQ42" s="52"/>
      <c r="AR42" s="52"/>
      <c r="AS42" s="12"/>
      <c r="AT42" s="69"/>
    </row>
    <row r="43" spans="1:52" s="10" customFormat="1" x14ac:dyDescent="0.2">
      <c r="A43" s="11" t="s">
        <v>159</v>
      </c>
      <c r="B43" s="3" t="s">
        <v>89</v>
      </c>
      <c r="C43" s="3" t="s">
        <v>48</v>
      </c>
      <c r="D43" s="29">
        <v>1</v>
      </c>
      <c r="E43" s="11" t="s">
        <v>91</v>
      </c>
      <c r="F43" s="4">
        <v>38.5</v>
      </c>
      <c r="G43" s="5">
        <v>39.5</v>
      </c>
      <c r="H43" s="4">
        <f t="shared" si="21"/>
        <v>39</v>
      </c>
      <c r="I43" s="85">
        <v>902</v>
      </c>
      <c r="J43" s="79">
        <v>902.39</v>
      </c>
      <c r="K43" s="92">
        <v>0.1</v>
      </c>
      <c r="L43" s="11">
        <v>270</v>
      </c>
      <c r="M43" s="3">
        <v>2</v>
      </c>
      <c r="N43" s="3">
        <v>180</v>
      </c>
      <c r="O43" s="3">
        <v>66</v>
      </c>
      <c r="P43" s="3"/>
      <c r="Q43" s="3"/>
      <c r="R43" s="14"/>
      <c r="S43" s="13">
        <f t="shared" si="22"/>
        <v>-0.91298895043297723</v>
      </c>
      <c r="T43" s="13">
        <f t="shared" si="23"/>
        <v>-1.4194904133810035E-2</v>
      </c>
      <c r="U43" s="13">
        <f t="shared" si="24"/>
        <v>-0.40648887010249474</v>
      </c>
      <c r="V43" s="6">
        <f t="shared" si="25"/>
        <v>180.890747442693</v>
      </c>
      <c r="W43" s="6">
        <f t="shared" si="26"/>
        <v>-23.997427236073658</v>
      </c>
      <c r="X43" s="34">
        <f t="shared" si="27"/>
        <v>180.890747442693</v>
      </c>
      <c r="Y43" s="35">
        <f t="shared" si="28"/>
        <v>90.890747442692998</v>
      </c>
      <c r="Z43" s="36">
        <f t="shared" si="29"/>
        <v>66.002572763926338</v>
      </c>
      <c r="AA43" s="15"/>
      <c r="AB43" s="22"/>
      <c r="AC43" s="26"/>
      <c r="AD43" s="26"/>
      <c r="AE43" s="26"/>
      <c r="AF43" s="42"/>
      <c r="AG43" s="43"/>
      <c r="AH43" s="55"/>
      <c r="AI43" s="11">
        <v>16</v>
      </c>
      <c r="AJ43" s="29">
        <v>56</v>
      </c>
      <c r="AK43" s="37">
        <v>334</v>
      </c>
      <c r="AL43" s="37">
        <v>40</v>
      </c>
      <c r="AM43" s="53">
        <f t="shared" si="30"/>
        <v>206.890747442693</v>
      </c>
      <c r="AN43" s="50">
        <f t="shared" si="31"/>
        <v>116.890747442693</v>
      </c>
      <c r="AO43" s="67">
        <f t="shared" si="32"/>
        <v>66.002572763926338</v>
      </c>
      <c r="AP43" s="59"/>
      <c r="AQ43" s="52"/>
      <c r="AR43" s="52"/>
      <c r="AS43" s="12"/>
      <c r="AT43" s="69"/>
    </row>
    <row r="44" spans="1:52" x14ac:dyDescent="0.2">
      <c r="A44" s="11" t="s">
        <v>159</v>
      </c>
      <c r="B44" s="3" t="s">
        <v>89</v>
      </c>
      <c r="C44" s="3" t="s">
        <v>48</v>
      </c>
      <c r="D44" s="29">
        <v>1</v>
      </c>
      <c r="E44" s="11" t="s">
        <v>91</v>
      </c>
      <c r="F44" s="4">
        <v>45</v>
      </c>
      <c r="G44" s="5">
        <v>46</v>
      </c>
      <c r="H44" s="4">
        <f t="shared" si="21"/>
        <v>45.5</v>
      </c>
      <c r="I44" s="85">
        <v>902</v>
      </c>
      <c r="J44" s="79">
        <v>902.45500000000004</v>
      </c>
      <c r="K44" s="92">
        <v>0.1</v>
      </c>
      <c r="L44" s="11">
        <v>270</v>
      </c>
      <c r="M44" s="3">
        <v>10</v>
      </c>
      <c r="N44" s="3">
        <v>180</v>
      </c>
      <c r="O44" s="3">
        <v>25</v>
      </c>
      <c r="P44" s="3"/>
      <c r="Q44" s="3"/>
      <c r="R44" s="14"/>
      <c r="S44" s="13">
        <f t="shared" si="22"/>
        <v>-0.41619774072678339</v>
      </c>
      <c r="T44" s="13">
        <f t="shared" si="23"/>
        <v>-0.15737869562426257</v>
      </c>
      <c r="U44" s="13">
        <f t="shared" si="24"/>
        <v>-0.89253893528902994</v>
      </c>
      <c r="V44" s="6">
        <f t="shared" si="25"/>
        <v>200.71333118680494</v>
      </c>
      <c r="W44" s="6">
        <f t="shared" si="26"/>
        <v>-63.502281960091736</v>
      </c>
      <c r="X44" s="34">
        <f t="shared" si="27"/>
        <v>200.71333118680494</v>
      </c>
      <c r="Y44" s="35">
        <f t="shared" si="28"/>
        <v>110.71333118680494</v>
      </c>
      <c r="Z44" s="36">
        <f t="shared" si="29"/>
        <v>26.497718039908264</v>
      </c>
      <c r="AA44" s="15"/>
      <c r="AB44" s="22"/>
      <c r="AC44" s="26"/>
      <c r="AD44" s="26"/>
      <c r="AE44" s="26"/>
      <c r="AF44" s="42"/>
      <c r="AG44" s="43"/>
      <c r="AH44" s="55"/>
      <c r="AI44" s="11">
        <v>16</v>
      </c>
      <c r="AJ44" s="29">
        <v>56</v>
      </c>
      <c r="AK44" s="37">
        <v>46</v>
      </c>
      <c r="AL44" s="37">
        <v>21</v>
      </c>
      <c r="AM44" s="53">
        <f t="shared" si="30"/>
        <v>154.71333118680494</v>
      </c>
      <c r="AN44" s="50">
        <f t="shared" si="31"/>
        <v>64.713331186804936</v>
      </c>
      <c r="AO44" s="67">
        <f t="shared" si="32"/>
        <v>26.497718039908264</v>
      </c>
      <c r="AP44" s="59"/>
      <c r="AQ44" s="52"/>
      <c r="AR44" s="52"/>
      <c r="AS44" s="12"/>
      <c r="AT44" s="69"/>
    </row>
    <row r="45" spans="1:52" x14ac:dyDescent="0.2">
      <c r="A45" s="11" t="s">
        <v>159</v>
      </c>
      <c r="B45" s="3" t="s">
        <v>89</v>
      </c>
      <c r="C45" s="3" t="s">
        <v>48</v>
      </c>
      <c r="D45" s="29">
        <v>1</v>
      </c>
      <c r="E45" s="11" t="s">
        <v>91</v>
      </c>
      <c r="F45" s="4">
        <v>49</v>
      </c>
      <c r="G45" s="5">
        <v>50</v>
      </c>
      <c r="H45" s="4">
        <f t="shared" si="21"/>
        <v>49.5</v>
      </c>
      <c r="I45" s="85">
        <v>902</v>
      </c>
      <c r="J45" s="79">
        <v>902.495</v>
      </c>
      <c r="K45" s="92">
        <v>0.1</v>
      </c>
      <c r="L45" s="11">
        <v>270</v>
      </c>
      <c r="M45" s="3">
        <v>9</v>
      </c>
      <c r="N45" s="3">
        <v>180</v>
      </c>
      <c r="O45" s="3">
        <v>46</v>
      </c>
      <c r="P45" s="3"/>
      <c r="Q45" s="3"/>
      <c r="R45" s="14"/>
      <c r="S45" s="13">
        <f t="shared" si="22"/>
        <v>-0.71048353372051998</v>
      </c>
      <c r="T45" s="13">
        <f t="shared" si="23"/>
        <v>-0.10866851056847164</v>
      </c>
      <c r="U45" s="13">
        <f t="shared" si="24"/>
        <v>-0.68610597319916955</v>
      </c>
      <c r="V45" s="6">
        <f t="shared" si="25"/>
        <v>188.69600113467538</v>
      </c>
      <c r="W45" s="6">
        <f t="shared" si="26"/>
        <v>-43.669044911011518</v>
      </c>
      <c r="X45" s="34">
        <f t="shared" si="27"/>
        <v>188.69600113467538</v>
      </c>
      <c r="Y45" s="35">
        <f t="shared" si="28"/>
        <v>98.696001134675384</v>
      </c>
      <c r="Z45" s="36">
        <f t="shared" si="29"/>
        <v>46.330955088988482</v>
      </c>
      <c r="AA45" s="15"/>
      <c r="AB45" s="23"/>
      <c r="AC45" s="26"/>
      <c r="AD45" s="26"/>
      <c r="AE45" s="26"/>
      <c r="AF45" s="42"/>
      <c r="AG45" s="43"/>
      <c r="AH45" s="55"/>
      <c r="AI45" s="11">
        <v>16</v>
      </c>
      <c r="AJ45" s="29">
        <v>56</v>
      </c>
      <c r="AK45" s="37">
        <v>46</v>
      </c>
      <c r="AL45" s="37">
        <v>21</v>
      </c>
      <c r="AM45" s="53">
        <f t="shared" si="30"/>
        <v>142.69600113467538</v>
      </c>
      <c r="AN45" s="50">
        <f t="shared" si="31"/>
        <v>52.696001134675384</v>
      </c>
      <c r="AO45" s="67">
        <f t="shared" si="32"/>
        <v>46.330955088988482</v>
      </c>
      <c r="AP45" s="59"/>
      <c r="AQ45" s="52"/>
      <c r="AR45" s="52"/>
      <c r="AS45" s="12"/>
      <c r="AT45" s="69"/>
    </row>
    <row r="46" spans="1:52" s="10" customFormat="1" x14ac:dyDescent="0.2">
      <c r="A46" s="11" t="s">
        <v>159</v>
      </c>
      <c r="B46" s="3" t="s">
        <v>89</v>
      </c>
      <c r="C46" s="3" t="s">
        <v>48</v>
      </c>
      <c r="D46" s="29">
        <v>1</v>
      </c>
      <c r="E46" s="11" t="s">
        <v>91</v>
      </c>
      <c r="F46" s="4">
        <v>50</v>
      </c>
      <c r="G46" s="5">
        <v>53</v>
      </c>
      <c r="H46" s="4">
        <f t="shared" si="21"/>
        <v>51.5</v>
      </c>
      <c r="I46" s="85">
        <v>902</v>
      </c>
      <c r="J46" s="79">
        <v>902.51499999999999</v>
      </c>
      <c r="K46" s="92">
        <v>0.15</v>
      </c>
      <c r="L46" s="11">
        <v>270</v>
      </c>
      <c r="M46" s="3">
        <v>35</v>
      </c>
      <c r="N46" s="3">
        <v>180</v>
      </c>
      <c r="O46" s="3">
        <v>55</v>
      </c>
      <c r="P46" s="3"/>
      <c r="Q46" s="3"/>
      <c r="R46" s="14"/>
      <c r="S46" s="13">
        <f t="shared" si="22"/>
        <v>-0.67101007166283433</v>
      </c>
      <c r="T46" s="13">
        <f t="shared" si="23"/>
        <v>-0.3289899283371655</v>
      </c>
      <c r="U46" s="13">
        <f t="shared" si="24"/>
        <v>-0.46984631039295427</v>
      </c>
      <c r="V46" s="6">
        <f t="shared" si="25"/>
        <v>206.11827876909314</v>
      </c>
      <c r="W46" s="6">
        <f t="shared" si="26"/>
        <v>-32.157877848078343</v>
      </c>
      <c r="X46" s="34">
        <f t="shared" si="27"/>
        <v>206.11827876909314</v>
      </c>
      <c r="Y46" s="35">
        <f t="shared" si="28"/>
        <v>116.11827876909314</v>
      </c>
      <c r="Z46" s="36">
        <f t="shared" si="29"/>
        <v>57.842122151921657</v>
      </c>
      <c r="AA46" s="15"/>
      <c r="AB46" s="23"/>
      <c r="AC46" s="26"/>
      <c r="AD46" s="26"/>
      <c r="AE46" s="26"/>
      <c r="AF46" s="42"/>
      <c r="AG46" s="43"/>
      <c r="AH46" s="55"/>
      <c r="AI46" s="11">
        <v>16</v>
      </c>
      <c r="AJ46" s="29">
        <v>56</v>
      </c>
      <c r="AK46" s="37">
        <v>46</v>
      </c>
      <c r="AL46" s="37">
        <v>21</v>
      </c>
      <c r="AM46" s="53">
        <f t="shared" si="30"/>
        <v>160.11827876909314</v>
      </c>
      <c r="AN46" s="50">
        <f t="shared" si="31"/>
        <v>70.118278769093138</v>
      </c>
      <c r="AO46" s="67">
        <f t="shared" si="32"/>
        <v>57.842122151921657</v>
      </c>
      <c r="AP46" s="59"/>
      <c r="AQ46" s="52"/>
      <c r="AR46" s="52"/>
      <c r="AS46" s="12"/>
      <c r="AT46" s="69"/>
    </row>
    <row r="47" spans="1:52" s="10" customFormat="1" x14ac:dyDescent="0.2">
      <c r="A47" s="11" t="s">
        <v>159</v>
      </c>
      <c r="B47" s="3" t="s">
        <v>89</v>
      </c>
      <c r="C47" s="3" t="s">
        <v>48</v>
      </c>
      <c r="D47" s="29">
        <v>1</v>
      </c>
      <c r="E47" s="11" t="s">
        <v>91</v>
      </c>
      <c r="F47" s="4">
        <v>55</v>
      </c>
      <c r="G47" s="5">
        <v>56</v>
      </c>
      <c r="H47" s="4">
        <f t="shared" si="21"/>
        <v>55.5</v>
      </c>
      <c r="I47" s="85">
        <v>902</v>
      </c>
      <c r="J47" s="79">
        <v>902.55499999999995</v>
      </c>
      <c r="K47" s="92">
        <v>0.1</v>
      </c>
      <c r="L47" s="57" t="s">
        <v>92</v>
      </c>
      <c r="M47" s="56">
        <v>9</v>
      </c>
      <c r="N47" s="56">
        <v>180</v>
      </c>
      <c r="O47" s="56">
        <v>28</v>
      </c>
      <c r="P47" s="3"/>
      <c r="Q47" s="3"/>
      <c r="R47" s="14"/>
      <c r="S47" s="13"/>
      <c r="T47" s="13"/>
      <c r="U47" s="13"/>
      <c r="V47" s="6"/>
      <c r="W47" s="6"/>
      <c r="X47" s="34"/>
      <c r="Y47" s="35"/>
      <c r="Z47" s="36"/>
      <c r="AA47" s="15"/>
      <c r="AB47" s="23"/>
      <c r="AC47" s="26"/>
      <c r="AD47" s="26"/>
      <c r="AE47" s="26"/>
      <c r="AF47" s="42"/>
      <c r="AG47" s="43"/>
      <c r="AH47" s="55"/>
      <c r="AI47" s="11">
        <v>16</v>
      </c>
      <c r="AJ47" s="29">
        <v>56</v>
      </c>
      <c r="AK47" s="37">
        <v>46</v>
      </c>
      <c r="AL47" s="37">
        <v>21</v>
      </c>
      <c r="AM47" s="53"/>
      <c r="AN47" s="50"/>
      <c r="AO47" s="67"/>
      <c r="AP47" s="59"/>
      <c r="AQ47" s="52"/>
      <c r="AR47" s="52"/>
      <c r="AS47" s="12"/>
      <c r="AT47" s="69"/>
    </row>
    <row r="48" spans="1:52" s="10" customFormat="1" x14ac:dyDescent="0.2">
      <c r="A48" s="11" t="s">
        <v>159</v>
      </c>
      <c r="B48" s="3" t="s">
        <v>89</v>
      </c>
      <c r="C48" s="3" t="s">
        <v>48</v>
      </c>
      <c r="D48" s="29">
        <v>1</v>
      </c>
      <c r="E48" s="11" t="s">
        <v>50</v>
      </c>
      <c r="F48" s="4">
        <v>61</v>
      </c>
      <c r="G48" s="5">
        <v>64</v>
      </c>
      <c r="H48" s="4">
        <f t="shared" si="21"/>
        <v>62.5</v>
      </c>
      <c r="I48" s="85">
        <v>902</v>
      </c>
      <c r="J48" s="79">
        <v>902.625</v>
      </c>
      <c r="K48" s="92">
        <v>0</v>
      </c>
      <c r="L48" s="11">
        <v>270</v>
      </c>
      <c r="M48" s="3">
        <v>19</v>
      </c>
      <c r="N48" s="3">
        <v>0</v>
      </c>
      <c r="O48" s="3">
        <v>30</v>
      </c>
      <c r="P48" s="3"/>
      <c r="Q48" s="3"/>
      <c r="R48" s="14"/>
      <c r="S48" s="13">
        <f>COS(M48*PI()/180)*SIN(L48*PI()/180)*(SIN(O48*PI()/180))-(COS(O48*PI()/180)*SIN(N48*PI()/180))*(SIN(M48*PI()/180))</f>
        <v>-0.47275928779965837</v>
      </c>
      <c r="T48" s="13">
        <f>(SIN(M48*PI()/180))*(COS(O48*PI()/180)*COS(N48*PI()/180))-(SIN(O48*PI()/180))*(COS(M48*PI()/180)*COS(L48*PI()/180))</f>
        <v>0.2819502924231137</v>
      </c>
      <c r="U48" s="13">
        <f>(COS(M48*PI()/180)*COS(L48*PI()/180))*(COS(O48*PI()/180)*SIN(N48*PI()/180))-(COS(M48*PI()/180)*SIN(L48*PI()/180))*(COS(O48*PI()/180)*COS(N48*PI()/180))</f>
        <v>0.81884310621908574</v>
      </c>
      <c r="V48" s="6">
        <f>IF(S48=0,IF(T48&gt;=0,90,270),IF(S48&gt;0,IF(T48&gt;=0,ATAN(T48/S48)*180/PI(),ATAN(T48/S48)*180/PI()+360),ATAN(T48/S48)*180/PI()+180))</f>
        <v>149.18844886953977</v>
      </c>
      <c r="W48" s="6">
        <f>ASIN(U48/SQRT(S48^2+T48^2+U48^2))*180/PI()</f>
        <v>56.089772945507512</v>
      </c>
      <c r="X48" s="34">
        <f>IF(U48&lt;0,V48,IF(V48+180&gt;=360,V48-180,V48+180))</f>
        <v>329.1884488695398</v>
      </c>
      <c r="Y48" s="35">
        <f>IF(X48-90&lt;0,X48+270,X48-90)</f>
        <v>239.1884488695398</v>
      </c>
      <c r="Z48" s="36">
        <f>IF(U48&lt;0,90+W48,90-W48)</f>
        <v>33.910227054492488</v>
      </c>
      <c r="AA48" s="15"/>
      <c r="AB48" s="23"/>
      <c r="AC48" s="26"/>
      <c r="AD48" s="26"/>
      <c r="AE48" s="26"/>
      <c r="AF48" s="42"/>
      <c r="AG48" s="43"/>
      <c r="AH48" s="55" t="s">
        <v>62</v>
      </c>
      <c r="AI48" s="11">
        <v>57</v>
      </c>
      <c r="AJ48" s="29">
        <v>66</v>
      </c>
      <c r="AK48" s="37">
        <v>245</v>
      </c>
      <c r="AL48" s="37">
        <v>45</v>
      </c>
      <c r="AM48" s="53">
        <f>IF(AL48&gt;=0,IF(X48&gt;=AK48,X48-AK48,X48-AK48+360),IF((X48-AK48-180)&lt;0,IF(X48-AK48+180&lt;0,X48-AK48+540,X48-AK48+180),X48-AK48-180))</f>
        <v>84.188448869539798</v>
      </c>
      <c r="AN48" s="50">
        <f>IF(AM48-90&lt;0,AM48+270,AM48-90)</f>
        <v>354.1884488695398</v>
      </c>
      <c r="AO48" s="67">
        <f>Z48</f>
        <v>33.910227054492488</v>
      </c>
      <c r="AP48" s="59"/>
      <c r="AQ48" s="52"/>
      <c r="AR48" s="52"/>
      <c r="AS48" s="12"/>
      <c r="AT48" s="69" t="s">
        <v>113</v>
      </c>
    </row>
    <row r="49" spans="1:46" s="10" customFormat="1" x14ac:dyDescent="0.2">
      <c r="A49" s="11" t="s">
        <v>159</v>
      </c>
      <c r="B49" s="3" t="s">
        <v>89</v>
      </c>
      <c r="C49" s="3" t="s">
        <v>48</v>
      </c>
      <c r="D49" s="29">
        <v>1</v>
      </c>
      <c r="E49" s="11" t="s">
        <v>50</v>
      </c>
      <c r="F49" s="4">
        <v>61.5</v>
      </c>
      <c r="G49" s="5">
        <v>64</v>
      </c>
      <c r="H49" s="4">
        <f t="shared" si="21"/>
        <v>62.75</v>
      </c>
      <c r="I49" s="85">
        <v>902</v>
      </c>
      <c r="J49" s="79">
        <v>902.62750000000005</v>
      </c>
      <c r="K49" s="92">
        <v>0</v>
      </c>
      <c r="L49" s="11">
        <v>270</v>
      </c>
      <c r="M49" s="3">
        <v>20</v>
      </c>
      <c r="N49" s="3">
        <v>0</v>
      </c>
      <c r="O49" s="3">
        <v>10</v>
      </c>
      <c r="P49" s="3"/>
      <c r="Q49" s="3"/>
      <c r="R49" s="14"/>
      <c r="S49" s="13">
        <f>COS(M49*PI()/180)*SIN(L49*PI()/180)*(SIN(O49*PI()/180))-(COS(O49*PI()/180)*SIN(N49*PI()/180))*(SIN(M49*PI()/180))</f>
        <v>-0.16317591116653482</v>
      </c>
      <c r="T49" s="13">
        <f>(SIN(M49*PI()/180))*(COS(O49*PI()/180)*COS(N49*PI()/180))-(SIN(O49*PI()/180))*(COS(M49*PI()/180)*COS(L49*PI()/180))</f>
        <v>0.33682408883346521</v>
      </c>
      <c r="U49" s="13">
        <f>(COS(M49*PI()/180)*COS(L49*PI()/180))*(COS(O49*PI()/180)*SIN(N49*PI()/180))-(COS(M49*PI()/180)*SIN(L49*PI()/180))*(COS(O49*PI()/180)*COS(N49*PI()/180))</f>
        <v>0.92541657839832336</v>
      </c>
      <c r="V49" s="6">
        <f>IF(S49=0,IF(T49&gt;=0,90,270),IF(S49&gt;0,IF(T49&gt;=0,ATAN(T49/S49)*180/PI(),ATAN(T49/S49)*180/PI()+360),ATAN(T49/S49)*180/PI()+180))</f>
        <v>115.84807211187916</v>
      </c>
      <c r="W49" s="6">
        <f>ASIN(U49/SQRT(S49^2+T49^2+U49^2))*180/PI()</f>
        <v>67.979998392282766</v>
      </c>
      <c r="X49" s="34">
        <f>IF(U49&lt;0,V49,IF(V49+180&gt;=360,V49-180,V49+180))</f>
        <v>295.84807211187916</v>
      </c>
      <c r="Y49" s="35">
        <f>IF(X49-90&lt;0,X49+270,X49-90)</f>
        <v>205.84807211187916</v>
      </c>
      <c r="Z49" s="36">
        <f>IF(U49&lt;0,90+W49,90-W49)</f>
        <v>22.020001607717234</v>
      </c>
      <c r="AA49" s="15"/>
      <c r="AB49" s="22"/>
      <c r="AC49" s="26"/>
      <c r="AD49" s="26"/>
      <c r="AE49" s="26"/>
      <c r="AF49" s="42"/>
      <c r="AG49" s="43"/>
      <c r="AH49" s="55" t="s">
        <v>62</v>
      </c>
      <c r="AI49" s="11">
        <v>57</v>
      </c>
      <c r="AJ49" s="29">
        <v>66</v>
      </c>
      <c r="AK49" s="37">
        <v>245</v>
      </c>
      <c r="AL49" s="37">
        <v>45</v>
      </c>
      <c r="AM49" s="53">
        <f>IF(AL49&gt;=0,IF(X49&gt;=AK49,X49-AK49,X49-AK49+360),IF((X49-AK49-180)&lt;0,IF(X49-AK49+180&lt;0,X49-AK49+540,X49-AK49+180),X49-AK49-180))</f>
        <v>50.848072111879162</v>
      </c>
      <c r="AN49" s="50">
        <f>IF(AM49-90&lt;0,AM49+270,AM49-90)</f>
        <v>320.84807211187916</v>
      </c>
      <c r="AO49" s="67">
        <f>Z49</f>
        <v>22.020001607717234</v>
      </c>
      <c r="AP49" s="59"/>
      <c r="AQ49" s="52"/>
      <c r="AR49" s="52"/>
      <c r="AS49" s="12"/>
      <c r="AT49" s="69" t="s">
        <v>114</v>
      </c>
    </row>
    <row r="50" spans="1:46" s="10" customFormat="1" ht="12.95" customHeight="1" x14ac:dyDescent="0.2">
      <c r="A50" s="11" t="s">
        <v>159</v>
      </c>
      <c r="B50" s="3" t="s">
        <v>89</v>
      </c>
      <c r="C50" s="3" t="s">
        <v>48</v>
      </c>
      <c r="D50" s="29">
        <v>1</v>
      </c>
      <c r="E50" s="11" t="s">
        <v>93</v>
      </c>
      <c r="F50" s="4">
        <v>67.5</v>
      </c>
      <c r="G50" s="5">
        <v>71</v>
      </c>
      <c r="H50" s="4">
        <f t="shared" si="21"/>
        <v>69.25</v>
      </c>
      <c r="I50" s="85">
        <v>902</v>
      </c>
      <c r="J50" s="79">
        <v>902.6925</v>
      </c>
      <c r="K50" s="92">
        <v>0.1</v>
      </c>
      <c r="L50" s="11" t="s">
        <v>92</v>
      </c>
      <c r="M50" s="3" t="s">
        <v>92</v>
      </c>
      <c r="N50" s="3" t="s">
        <v>92</v>
      </c>
      <c r="O50" s="3" t="s">
        <v>92</v>
      </c>
      <c r="P50" s="3"/>
      <c r="Q50" s="3"/>
      <c r="R50" s="14"/>
      <c r="S50" s="13"/>
      <c r="T50" s="13"/>
      <c r="U50" s="13"/>
      <c r="V50" s="6"/>
      <c r="W50" s="6"/>
      <c r="X50" s="34"/>
      <c r="Y50" s="35"/>
      <c r="Z50" s="36"/>
      <c r="AA50" s="15"/>
      <c r="AB50" s="22"/>
      <c r="AC50" s="26"/>
      <c r="AD50" s="26"/>
      <c r="AE50" s="26"/>
      <c r="AF50" s="42"/>
      <c r="AG50" s="43"/>
      <c r="AH50" s="55"/>
      <c r="AI50" s="11"/>
      <c r="AJ50" s="29"/>
      <c r="AK50" s="37">
        <v>247</v>
      </c>
      <c r="AL50" s="37">
        <v>57</v>
      </c>
      <c r="AM50" s="53"/>
      <c r="AN50" s="50"/>
      <c r="AO50" s="67"/>
      <c r="AP50" s="59"/>
      <c r="AQ50" s="52"/>
      <c r="AR50" s="52"/>
      <c r="AS50" s="12"/>
      <c r="AT50" s="69" t="s">
        <v>115</v>
      </c>
    </row>
    <row r="51" spans="1:46" x14ac:dyDescent="0.2">
      <c r="A51" s="11" t="s">
        <v>159</v>
      </c>
      <c r="B51" s="3" t="s">
        <v>89</v>
      </c>
      <c r="C51" s="3" t="s">
        <v>48</v>
      </c>
      <c r="D51" s="29">
        <v>1</v>
      </c>
      <c r="E51" s="11" t="s">
        <v>91</v>
      </c>
      <c r="F51" s="4">
        <v>75</v>
      </c>
      <c r="G51" s="5">
        <v>78</v>
      </c>
      <c r="H51" s="4">
        <f t="shared" si="21"/>
        <v>76.5</v>
      </c>
      <c r="I51" s="85">
        <v>902</v>
      </c>
      <c r="J51" s="79">
        <v>902.76499999999999</v>
      </c>
      <c r="K51" s="92">
        <v>0.1</v>
      </c>
      <c r="L51" s="11">
        <v>270</v>
      </c>
      <c r="M51" s="3">
        <v>29</v>
      </c>
      <c r="N51" s="3">
        <v>180</v>
      </c>
      <c r="O51" s="3">
        <v>40</v>
      </c>
      <c r="P51" s="3"/>
      <c r="Q51" s="3"/>
      <c r="R51" s="14"/>
      <c r="S51" s="13">
        <f t="shared" ref="S51:S68" si="33">COS(M51*PI()/180)*SIN(L51*PI()/180)*(SIN(O51*PI()/180))-(COS(O51*PI()/180)*SIN(N51*PI()/180))*(SIN(M51*PI()/180))</f>
        <v>-0.56219471093687323</v>
      </c>
      <c r="T51" s="13">
        <f t="shared" ref="T51:T68" si="34">(SIN(M51*PI()/180))*(COS(O51*PI()/180)*COS(N51*PI()/180))-(SIN(O51*PI()/180))*(COS(M51*PI()/180)*COS(L51*PI()/180))</f>
        <v>-0.37138571556032834</v>
      </c>
      <c r="U51" s="13">
        <f t="shared" ref="U51:U68" si="35">(COS(M51*PI()/180)*COS(L51*PI()/180))*(COS(O51*PI()/180)*SIN(N51*PI()/180))-(COS(M51*PI()/180)*SIN(L51*PI()/180))*(COS(O51*PI()/180)*COS(N51*PI()/180))</f>
        <v>-0.66999756649648201</v>
      </c>
      <c r="V51" s="6">
        <f t="shared" ref="V51:V68" si="36">IF(S51=0,IF(T51&gt;=0,90,270),IF(S51&gt;0,IF(T51&gt;=0,ATAN(T51/S51)*180/PI(),ATAN(T51/S51)*180/PI()+360),ATAN(T51/S51)*180/PI()+180))</f>
        <v>213.44874314957048</v>
      </c>
      <c r="W51" s="6">
        <f t="shared" ref="W51:W68" si="37">ASIN(U51/SQRT(S51^2+T51^2+U51^2))*180/PI()</f>
        <v>-44.838386301945661</v>
      </c>
      <c r="X51" s="34">
        <f t="shared" ref="X51:X68" si="38">IF(U51&lt;0,V51,IF(V51+180&gt;=360,V51-180,V51+180))</f>
        <v>213.44874314957048</v>
      </c>
      <c r="Y51" s="35">
        <f t="shared" ref="Y51:Y68" si="39">IF(X51-90&lt;0,X51+270,X51-90)</f>
        <v>123.44874314957048</v>
      </c>
      <c r="Z51" s="36">
        <f t="shared" ref="Z51:Z68" si="40">IF(U51&lt;0,90+W51,90-W51)</f>
        <v>45.161613698054339</v>
      </c>
      <c r="AA51" s="15"/>
      <c r="AB51" s="22"/>
      <c r="AC51" s="26"/>
      <c r="AD51" s="26"/>
      <c r="AE51" s="26"/>
      <c r="AF51" s="42"/>
      <c r="AG51" s="43"/>
      <c r="AH51" s="55"/>
      <c r="AI51" s="11">
        <v>74</v>
      </c>
      <c r="AJ51" s="29">
        <v>79</v>
      </c>
      <c r="AM51" s="53">
        <f t="shared" ref="AM51:AM68" si="41">IF(AL51&gt;=0,IF(X51&gt;=AK51,X51-AK51,X51-AK51+360),IF((X51-AK51-180)&lt;0,IF(X51-AK51+180&lt;0,X51-AK51+540,X51-AK51+180),X51-AK51-180))</f>
        <v>213.44874314957048</v>
      </c>
      <c r="AN51" s="50">
        <f t="shared" ref="AN51:AN68" si="42">IF(AM51-90&lt;0,AM51+270,AM51-90)</f>
        <v>123.44874314957048</v>
      </c>
      <c r="AO51" s="67">
        <f t="shared" ref="AO51:AO68" si="43">Z51</f>
        <v>45.161613698054339</v>
      </c>
      <c r="AP51" s="59"/>
      <c r="AQ51" s="52"/>
      <c r="AR51" s="52"/>
      <c r="AS51" s="12"/>
      <c r="AT51" s="69"/>
    </row>
    <row r="52" spans="1:46" x14ac:dyDescent="0.2">
      <c r="A52" s="11" t="s">
        <v>159</v>
      </c>
      <c r="B52" s="3" t="s">
        <v>89</v>
      </c>
      <c r="C52" s="3" t="s">
        <v>48</v>
      </c>
      <c r="D52" s="28">
        <v>3</v>
      </c>
      <c r="E52" s="11" t="s">
        <v>91</v>
      </c>
      <c r="F52" s="4">
        <v>2.5</v>
      </c>
      <c r="G52" s="5">
        <v>3.5</v>
      </c>
      <c r="H52" s="4">
        <f t="shared" si="21"/>
        <v>3</v>
      </c>
      <c r="I52" s="86">
        <v>902.90499999999997</v>
      </c>
      <c r="J52" s="79">
        <v>902.93499999999995</v>
      </c>
      <c r="K52" s="92">
        <v>0.3</v>
      </c>
      <c r="L52" s="11">
        <v>90</v>
      </c>
      <c r="M52" s="3">
        <v>8</v>
      </c>
      <c r="N52" s="3">
        <v>270</v>
      </c>
      <c r="O52" s="3">
        <v>32</v>
      </c>
      <c r="P52" s="3"/>
      <c r="Q52" s="3"/>
      <c r="R52" s="14"/>
      <c r="S52" s="13">
        <f t="shared" si="33"/>
        <v>0.64278760968653925</v>
      </c>
      <c r="T52" s="13">
        <f t="shared" si="34"/>
        <v>-5.38353861932351E-17</v>
      </c>
      <c r="U52" s="13">
        <f t="shared" si="35"/>
        <v>1.0288734858990856E-16</v>
      </c>
      <c r="V52" s="6">
        <f t="shared" si="36"/>
        <v>360</v>
      </c>
      <c r="W52" s="6">
        <f t="shared" si="37"/>
        <v>9.1710088225997275E-15</v>
      </c>
      <c r="X52" s="34">
        <f t="shared" si="38"/>
        <v>180</v>
      </c>
      <c r="Y52" s="35">
        <f t="shared" si="39"/>
        <v>90</v>
      </c>
      <c r="Z52" s="36">
        <f t="shared" si="40"/>
        <v>89.999999999999986</v>
      </c>
      <c r="AA52" s="15"/>
      <c r="AB52" s="22"/>
      <c r="AC52" s="26"/>
      <c r="AD52" s="26"/>
      <c r="AE52" s="26"/>
      <c r="AF52" s="42"/>
      <c r="AG52" s="43"/>
      <c r="AH52" s="55"/>
      <c r="AI52" s="11">
        <v>1</v>
      </c>
      <c r="AJ52" s="29">
        <v>24</v>
      </c>
      <c r="AM52" s="53">
        <f t="shared" si="41"/>
        <v>180</v>
      </c>
      <c r="AN52" s="50">
        <f t="shared" si="42"/>
        <v>90</v>
      </c>
      <c r="AO52" s="67">
        <f t="shared" si="43"/>
        <v>89.999999999999986</v>
      </c>
      <c r="AP52" s="59"/>
      <c r="AQ52" s="52"/>
      <c r="AR52" s="52"/>
      <c r="AS52" s="12"/>
      <c r="AT52" s="69"/>
    </row>
    <row r="53" spans="1:46" x14ac:dyDescent="0.2">
      <c r="A53" s="11" t="s">
        <v>159</v>
      </c>
      <c r="B53" s="3" t="s">
        <v>89</v>
      </c>
      <c r="C53" s="3" t="s">
        <v>48</v>
      </c>
      <c r="D53" s="28">
        <v>3</v>
      </c>
      <c r="E53" s="11" t="s">
        <v>116</v>
      </c>
      <c r="F53" s="4">
        <v>10</v>
      </c>
      <c r="G53" s="5">
        <v>15</v>
      </c>
      <c r="H53" s="4">
        <f t="shared" si="21"/>
        <v>12.5</v>
      </c>
      <c r="I53" s="86">
        <v>902.90499999999997</v>
      </c>
      <c r="J53" s="79">
        <v>903.03</v>
      </c>
      <c r="K53" s="92">
        <v>0.33</v>
      </c>
      <c r="L53" s="11">
        <v>270</v>
      </c>
      <c r="M53" s="3">
        <v>40</v>
      </c>
      <c r="N53" s="3">
        <v>180</v>
      </c>
      <c r="O53" s="3">
        <v>39</v>
      </c>
      <c r="P53" s="3"/>
      <c r="Q53" s="3"/>
      <c r="R53" s="14"/>
      <c r="S53" s="13">
        <f t="shared" si="33"/>
        <v>-0.48208738850519023</v>
      </c>
      <c r="T53" s="13">
        <f t="shared" si="34"/>
        <v>-0.49953979494247358</v>
      </c>
      <c r="U53" s="13">
        <f t="shared" si="35"/>
        <v>-0.59532834526646805</v>
      </c>
      <c r="V53" s="6">
        <f t="shared" si="36"/>
        <v>226.018557664686</v>
      </c>
      <c r="W53" s="6">
        <f t="shared" si="37"/>
        <v>-40.614537683570859</v>
      </c>
      <c r="X53" s="34">
        <f t="shared" si="38"/>
        <v>226.018557664686</v>
      </c>
      <c r="Y53" s="35">
        <f t="shared" si="39"/>
        <v>136.018557664686</v>
      </c>
      <c r="Z53" s="36">
        <f t="shared" si="40"/>
        <v>49.385462316429141</v>
      </c>
      <c r="AA53" s="15"/>
      <c r="AB53" s="22"/>
      <c r="AC53" s="26"/>
      <c r="AD53" s="26"/>
      <c r="AE53" s="26"/>
      <c r="AF53" s="42"/>
      <c r="AG53" s="43"/>
      <c r="AH53" s="55"/>
      <c r="AI53" s="11">
        <v>1</v>
      </c>
      <c r="AJ53" s="29">
        <v>24</v>
      </c>
      <c r="AK53" s="37">
        <v>238</v>
      </c>
      <c r="AL53" s="37">
        <v>38</v>
      </c>
      <c r="AM53" s="53">
        <f t="shared" si="41"/>
        <v>348.018557664686</v>
      </c>
      <c r="AN53" s="50">
        <f t="shared" si="42"/>
        <v>258.018557664686</v>
      </c>
      <c r="AO53" s="67">
        <f t="shared" si="43"/>
        <v>49.385462316429141</v>
      </c>
      <c r="AP53" s="59"/>
      <c r="AQ53" s="52"/>
      <c r="AR53" s="52"/>
      <c r="AS53" s="12"/>
      <c r="AT53" s="69" t="s">
        <v>118</v>
      </c>
    </row>
    <row r="54" spans="1:46" x14ac:dyDescent="0.2">
      <c r="A54" s="11" t="s">
        <v>159</v>
      </c>
      <c r="B54" s="3" t="s">
        <v>89</v>
      </c>
      <c r="C54" s="3" t="s">
        <v>48</v>
      </c>
      <c r="D54" s="28">
        <v>3</v>
      </c>
      <c r="E54" s="11" t="s">
        <v>116</v>
      </c>
      <c r="F54" s="4">
        <v>15</v>
      </c>
      <c r="G54" s="5">
        <v>19.5</v>
      </c>
      <c r="H54" s="4">
        <f t="shared" si="21"/>
        <v>17.25</v>
      </c>
      <c r="I54" s="86">
        <v>902.90499999999997</v>
      </c>
      <c r="J54" s="79">
        <v>903.07749999999999</v>
      </c>
      <c r="K54" s="92">
        <v>0.3</v>
      </c>
      <c r="L54" s="11">
        <v>270</v>
      </c>
      <c r="M54" s="3">
        <v>40</v>
      </c>
      <c r="N54" s="3">
        <v>180</v>
      </c>
      <c r="O54" s="3">
        <v>35</v>
      </c>
      <c r="P54" s="3"/>
      <c r="Q54" s="3"/>
      <c r="R54" s="14"/>
      <c r="S54" s="13">
        <f t="shared" si="33"/>
        <v>-0.43938504177070509</v>
      </c>
      <c r="T54" s="13">
        <f t="shared" si="34"/>
        <v>-0.52654078451836306</v>
      </c>
      <c r="U54" s="13">
        <f t="shared" si="35"/>
        <v>-0.62750687159713314</v>
      </c>
      <c r="V54" s="6">
        <f t="shared" si="36"/>
        <v>230.15585146381218</v>
      </c>
      <c r="W54" s="6">
        <f t="shared" si="37"/>
        <v>-42.459030236519048</v>
      </c>
      <c r="X54" s="34">
        <f t="shared" si="38"/>
        <v>230.15585146381218</v>
      </c>
      <c r="Y54" s="35">
        <f t="shared" si="39"/>
        <v>140.15585146381218</v>
      </c>
      <c r="Z54" s="36">
        <f t="shared" si="40"/>
        <v>47.540969763480952</v>
      </c>
      <c r="AA54" s="15"/>
      <c r="AB54" s="22"/>
      <c r="AC54" s="26"/>
      <c r="AD54" s="26"/>
      <c r="AE54" s="26"/>
      <c r="AF54" s="42"/>
      <c r="AG54" s="43"/>
      <c r="AH54" s="55"/>
      <c r="AI54" s="11">
        <v>1</v>
      </c>
      <c r="AJ54" s="29">
        <v>24</v>
      </c>
      <c r="AK54" s="37">
        <v>238</v>
      </c>
      <c r="AL54" s="37">
        <v>38</v>
      </c>
      <c r="AM54" s="53">
        <f t="shared" si="41"/>
        <v>352.15585146381216</v>
      </c>
      <c r="AN54" s="50">
        <f t="shared" si="42"/>
        <v>262.15585146381216</v>
      </c>
      <c r="AO54" s="67">
        <f t="shared" si="43"/>
        <v>47.540969763480952</v>
      </c>
      <c r="AP54" s="59"/>
      <c r="AQ54" s="52"/>
      <c r="AR54" s="52"/>
      <c r="AS54" s="12"/>
      <c r="AT54" s="69" t="s">
        <v>117</v>
      </c>
    </row>
    <row r="55" spans="1:46" s="10" customFormat="1" ht="12.95" customHeight="1" x14ac:dyDescent="0.2">
      <c r="A55" s="11" t="s">
        <v>159</v>
      </c>
      <c r="B55" s="3" t="s">
        <v>89</v>
      </c>
      <c r="C55" s="3" t="s">
        <v>48</v>
      </c>
      <c r="D55" s="28">
        <v>4</v>
      </c>
      <c r="E55" s="11" t="s">
        <v>91</v>
      </c>
      <c r="F55" s="4">
        <v>9</v>
      </c>
      <c r="G55" s="5">
        <v>11.5</v>
      </c>
      <c r="H55" s="4">
        <f t="shared" si="21"/>
        <v>10.25</v>
      </c>
      <c r="I55" s="86">
        <v>903.15</v>
      </c>
      <c r="J55" s="79">
        <v>903.25249999999994</v>
      </c>
      <c r="K55" s="92">
        <v>1</v>
      </c>
      <c r="L55" s="11">
        <v>90</v>
      </c>
      <c r="M55" s="3">
        <v>7</v>
      </c>
      <c r="N55" s="3">
        <v>0</v>
      </c>
      <c r="O55" s="3">
        <v>27</v>
      </c>
      <c r="P55" s="3"/>
      <c r="Q55" s="3"/>
      <c r="R55" s="14"/>
      <c r="S55" s="13">
        <f t="shared" si="33"/>
        <v>0.45060652339820773</v>
      </c>
      <c r="T55" s="13">
        <f t="shared" si="34"/>
        <v>0.10858638007253903</v>
      </c>
      <c r="U55" s="13">
        <f t="shared" si="35"/>
        <v>-0.88436509667047503</v>
      </c>
      <c r="V55" s="6">
        <f t="shared" si="36"/>
        <v>13.548719510682655</v>
      </c>
      <c r="W55" s="6">
        <f t="shared" si="37"/>
        <v>-62.340476631494532</v>
      </c>
      <c r="X55" s="34">
        <f t="shared" si="38"/>
        <v>13.548719510682655</v>
      </c>
      <c r="Y55" s="35">
        <f t="shared" si="39"/>
        <v>283.54871951068264</v>
      </c>
      <c r="Z55" s="36">
        <f t="shared" si="40"/>
        <v>27.659523368505468</v>
      </c>
      <c r="AA55" s="15"/>
      <c r="AB55" s="22"/>
      <c r="AC55" s="26"/>
      <c r="AD55" s="26"/>
      <c r="AE55" s="26"/>
      <c r="AF55" s="42"/>
      <c r="AG55" s="43"/>
      <c r="AH55" s="55"/>
      <c r="AI55" s="11">
        <v>1</v>
      </c>
      <c r="AJ55" s="29">
        <v>9</v>
      </c>
      <c r="AK55" s="37">
        <v>314</v>
      </c>
      <c r="AL55" s="37">
        <v>55</v>
      </c>
      <c r="AM55" s="53">
        <f t="shared" si="41"/>
        <v>59.548719510682645</v>
      </c>
      <c r="AN55" s="50">
        <f t="shared" si="42"/>
        <v>329.54871951068264</v>
      </c>
      <c r="AO55" s="67">
        <f t="shared" si="43"/>
        <v>27.659523368505468</v>
      </c>
      <c r="AP55" s="59"/>
      <c r="AQ55" s="52"/>
      <c r="AR55" s="52"/>
      <c r="AS55" s="12"/>
      <c r="AT55" s="69" t="s">
        <v>119</v>
      </c>
    </row>
    <row r="56" spans="1:46" x14ac:dyDescent="0.2">
      <c r="A56" s="11" t="s">
        <v>159</v>
      </c>
      <c r="B56" s="3" t="s">
        <v>89</v>
      </c>
      <c r="C56" s="3" t="s">
        <v>48</v>
      </c>
      <c r="D56" s="28">
        <v>4</v>
      </c>
      <c r="E56" s="11" t="s">
        <v>50</v>
      </c>
      <c r="F56" s="4">
        <v>17.5</v>
      </c>
      <c r="G56" s="5">
        <v>20</v>
      </c>
      <c r="H56" s="4">
        <f t="shared" si="21"/>
        <v>18.75</v>
      </c>
      <c r="I56" s="86">
        <v>903.15</v>
      </c>
      <c r="J56" s="79">
        <v>903.33749999999998</v>
      </c>
      <c r="K56" s="92" t="s">
        <v>94</v>
      </c>
      <c r="L56" s="11">
        <v>270</v>
      </c>
      <c r="M56" s="3">
        <v>17</v>
      </c>
      <c r="N56" s="3">
        <v>0</v>
      </c>
      <c r="O56" s="3">
        <v>18</v>
      </c>
      <c r="P56" s="3"/>
      <c r="Q56" s="3"/>
      <c r="R56" s="14"/>
      <c r="S56" s="13">
        <f t="shared" si="33"/>
        <v>-0.29551442139416478</v>
      </c>
      <c r="T56" s="13">
        <f t="shared" si="34"/>
        <v>0.27806201495688138</v>
      </c>
      <c r="U56" s="13">
        <f t="shared" si="35"/>
        <v>0.90949986972269148</v>
      </c>
      <c r="V56" s="6">
        <f t="shared" si="36"/>
        <v>136.74282056777434</v>
      </c>
      <c r="W56" s="6">
        <f t="shared" si="37"/>
        <v>65.956269187508994</v>
      </c>
      <c r="X56" s="34">
        <f t="shared" si="38"/>
        <v>316.74282056777434</v>
      </c>
      <c r="Y56" s="35">
        <f t="shared" si="39"/>
        <v>226.74282056777434</v>
      </c>
      <c r="Z56" s="36">
        <f t="shared" si="40"/>
        <v>24.043730812491006</v>
      </c>
      <c r="AA56" s="15"/>
      <c r="AB56" s="22"/>
      <c r="AC56" s="26"/>
      <c r="AD56" s="26"/>
      <c r="AE56" s="26"/>
      <c r="AF56" s="42"/>
      <c r="AG56" s="43"/>
      <c r="AH56" s="55"/>
      <c r="AI56" s="11">
        <v>10</v>
      </c>
      <c r="AJ56" s="29">
        <v>26</v>
      </c>
      <c r="AM56" s="53">
        <f t="shared" si="41"/>
        <v>316.74282056777434</v>
      </c>
      <c r="AN56" s="50">
        <f t="shared" si="42"/>
        <v>226.74282056777434</v>
      </c>
      <c r="AO56" s="67">
        <f t="shared" si="43"/>
        <v>24.043730812491006</v>
      </c>
      <c r="AP56" s="59"/>
      <c r="AQ56" s="52"/>
      <c r="AR56" s="52"/>
      <c r="AS56" s="12"/>
      <c r="AT56" s="69"/>
    </row>
    <row r="57" spans="1:46" ht="15" x14ac:dyDescent="0.2">
      <c r="A57" s="11" t="s">
        <v>159</v>
      </c>
      <c r="B57" s="3" t="s">
        <v>89</v>
      </c>
      <c r="C57" s="3" t="s">
        <v>48</v>
      </c>
      <c r="D57" s="28">
        <v>7</v>
      </c>
      <c r="E57" s="11" t="s">
        <v>91</v>
      </c>
      <c r="F57" s="4">
        <v>12</v>
      </c>
      <c r="G57" s="5">
        <v>13.6</v>
      </c>
      <c r="H57" s="4">
        <f t="shared" si="21"/>
        <v>12.8</v>
      </c>
      <c r="I57" s="86">
        <v>903.80499999999995</v>
      </c>
      <c r="J57" s="79">
        <v>903.93299999999999</v>
      </c>
      <c r="K57" s="92">
        <v>0.3</v>
      </c>
      <c r="L57" s="11">
        <v>270</v>
      </c>
      <c r="M57" s="3">
        <v>5</v>
      </c>
      <c r="N57" s="3">
        <v>0</v>
      </c>
      <c r="O57" s="3">
        <v>10</v>
      </c>
      <c r="P57" s="3"/>
      <c r="Q57" s="3"/>
      <c r="R57" s="14"/>
      <c r="S57" s="13">
        <f t="shared" si="33"/>
        <v>-0.17298739392508944</v>
      </c>
      <c r="T57" s="13">
        <f t="shared" si="34"/>
        <v>8.5831651177431315E-2</v>
      </c>
      <c r="U57" s="13">
        <f t="shared" si="35"/>
        <v>0.98106026219040687</v>
      </c>
      <c r="V57" s="6">
        <f t="shared" si="36"/>
        <v>153.61064009110689</v>
      </c>
      <c r="W57" s="6">
        <f t="shared" si="37"/>
        <v>78.86433605880525</v>
      </c>
      <c r="X57" s="34">
        <f t="shared" si="38"/>
        <v>333.61064009110692</v>
      </c>
      <c r="Y57" s="35">
        <f t="shared" si="39"/>
        <v>243.61064009110692</v>
      </c>
      <c r="Z57" s="36">
        <f t="shared" si="40"/>
        <v>11.13566394119475</v>
      </c>
      <c r="AA57" s="15"/>
      <c r="AB57" s="22"/>
      <c r="AC57" s="26"/>
      <c r="AD57" s="26"/>
      <c r="AE57" s="26"/>
      <c r="AF57" s="42"/>
      <c r="AG57" s="43"/>
      <c r="AH57" s="55"/>
      <c r="AI57" s="11">
        <v>1</v>
      </c>
      <c r="AJ57" s="29">
        <v>31</v>
      </c>
      <c r="AK57" s="98">
        <v>99</v>
      </c>
      <c r="AL57" s="98">
        <v>29</v>
      </c>
      <c r="AM57" s="53">
        <f t="shared" si="41"/>
        <v>234.61064009110692</v>
      </c>
      <c r="AN57" s="50">
        <f t="shared" si="42"/>
        <v>144.61064009110692</v>
      </c>
      <c r="AO57" s="67">
        <f t="shared" si="43"/>
        <v>11.13566394119475</v>
      </c>
      <c r="AP57" s="59"/>
      <c r="AQ57" s="52"/>
      <c r="AR57" s="52"/>
      <c r="AS57" s="12"/>
      <c r="AT57" s="69"/>
    </row>
    <row r="58" spans="1:46" x14ac:dyDescent="0.2">
      <c r="A58" s="11" t="s">
        <v>159</v>
      </c>
      <c r="B58" s="3" t="s">
        <v>89</v>
      </c>
      <c r="C58" s="3" t="s">
        <v>48</v>
      </c>
      <c r="D58" s="28">
        <v>7</v>
      </c>
      <c r="E58" s="11" t="s">
        <v>50</v>
      </c>
      <c r="F58" s="4">
        <v>23</v>
      </c>
      <c r="G58" s="5">
        <v>26</v>
      </c>
      <c r="H58" s="4">
        <f t="shared" si="21"/>
        <v>24.5</v>
      </c>
      <c r="I58" s="86">
        <v>903.80499999999995</v>
      </c>
      <c r="J58" s="79">
        <v>904.05</v>
      </c>
      <c r="K58" s="92" t="s">
        <v>90</v>
      </c>
      <c r="L58" s="11">
        <v>90</v>
      </c>
      <c r="M58" s="3">
        <v>16</v>
      </c>
      <c r="N58" s="3">
        <v>180</v>
      </c>
      <c r="O58" s="3">
        <v>21</v>
      </c>
      <c r="P58" s="3"/>
      <c r="Q58" s="3"/>
      <c r="R58" s="14"/>
      <c r="S58" s="13">
        <f t="shared" si="33"/>
        <v>0.3444853829498532</v>
      </c>
      <c r="T58" s="13">
        <f t="shared" si="34"/>
        <v>-0.25732964020219501</v>
      </c>
      <c r="U58" s="13">
        <f t="shared" si="35"/>
        <v>0.89741510406951919</v>
      </c>
      <c r="V58" s="6">
        <f t="shared" si="36"/>
        <v>323.24036919518562</v>
      </c>
      <c r="W58" s="6">
        <f t="shared" si="37"/>
        <v>64.399085487834611</v>
      </c>
      <c r="X58" s="34">
        <f t="shared" si="38"/>
        <v>143.24036919518562</v>
      </c>
      <c r="Y58" s="35">
        <f t="shared" si="39"/>
        <v>53.240369195185622</v>
      </c>
      <c r="Z58" s="36">
        <f t="shared" si="40"/>
        <v>25.600914512165389</v>
      </c>
      <c r="AA58" s="15"/>
      <c r="AB58" s="22"/>
      <c r="AC58" s="26"/>
      <c r="AD58" s="26"/>
      <c r="AE58" s="26"/>
      <c r="AF58" s="42"/>
      <c r="AG58" s="43"/>
      <c r="AH58" s="55"/>
      <c r="AI58" s="11">
        <v>1</v>
      </c>
      <c r="AJ58" s="29">
        <v>31</v>
      </c>
      <c r="AK58" s="37">
        <v>245</v>
      </c>
      <c r="AL58" s="37">
        <v>19</v>
      </c>
      <c r="AM58" s="53">
        <f t="shared" si="41"/>
        <v>258.24036919518562</v>
      </c>
      <c r="AN58" s="50">
        <f t="shared" si="42"/>
        <v>168.24036919518562</v>
      </c>
      <c r="AO58" s="67">
        <f t="shared" si="43"/>
        <v>25.600914512165389</v>
      </c>
      <c r="AP58" s="59"/>
      <c r="AQ58" s="52"/>
      <c r="AR58" s="52"/>
      <c r="AS58" s="12"/>
      <c r="AT58" s="69"/>
    </row>
    <row r="59" spans="1:46" x14ac:dyDescent="0.2">
      <c r="A59" s="11" t="s">
        <v>159</v>
      </c>
      <c r="B59" s="3" t="s">
        <v>89</v>
      </c>
      <c r="C59" s="3" t="s">
        <v>48</v>
      </c>
      <c r="D59" s="28">
        <v>7</v>
      </c>
      <c r="E59" s="11" t="s">
        <v>49</v>
      </c>
      <c r="F59" s="4">
        <v>59.5</v>
      </c>
      <c r="G59" s="5">
        <v>61.5</v>
      </c>
      <c r="H59" s="4">
        <f t="shared" si="21"/>
        <v>60.5</v>
      </c>
      <c r="I59" s="86">
        <v>903.80499999999995</v>
      </c>
      <c r="J59" s="79">
        <v>904.41</v>
      </c>
      <c r="K59" s="92"/>
      <c r="L59" s="11">
        <v>90</v>
      </c>
      <c r="M59" s="3">
        <v>11</v>
      </c>
      <c r="N59" s="3">
        <v>0</v>
      </c>
      <c r="O59" s="3">
        <v>4</v>
      </c>
      <c r="P59" s="3"/>
      <c r="Q59" s="3"/>
      <c r="R59" s="14"/>
      <c r="S59" s="13">
        <f t="shared" si="33"/>
        <v>6.8474850848686639E-2</v>
      </c>
      <c r="T59" s="13">
        <f t="shared" si="34"/>
        <v>0.19034419425383411</v>
      </c>
      <c r="U59" s="13">
        <f t="shared" si="35"/>
        <v>-0.97923598896519515</v>
      </c>
      <c r="V59" s="6">
        <f t="shared" si="36"/>
        <v>70.214197793704784</v>
      </c>
      <c r="W59" s="6">
        <f t="shared" si="37"/>
        <v>-78.328268250830789</v>
      </c>
      <c r="X59" s="34">
        <f t="shared" si="38"/>
        <v>70.214197793704784</v>
      </c>
      <c r="Y59" s="35">
        <f t="shared" si="39"/>
        <v>340.21419779370478</v>
      </c>
      <c r="Z59" s="36">
        <f t="shared" si="40"/>
        <v>11.671731749169211</v>
      </c>
      <c r="AA59" s="15"/>
      <c r="AB59" s="22"/>
      <c r="AC59" s="26"/>
      <c r="AD59" s="26"/>
      <c r="AE59" s="26"/>
      <c r="AF59" s="42"/>
      <c r="AG59" s="43"/>
      <c r="AH59" s="55"/>
      <c r="AI59" s="11"/>
      <c r="AJ59" s="29"/>
      <c r="AK59" s="37">
        <v>287</v>
      </c>
      <c r="AL59" s="37">
        <v>26</v>
      </c>
      <c r="AM59" s="53">
        <f t="shared" si="41"/>
        <v>143.21419779370478</v>
      </c>
      <c r="AN59" s="50">
        <f t="shared" si="42"/>
        <v>53.214197793704784</v>
      </c>
      <c r="AO59" s="67">
        <f t="shared" si="43"/>
        <v>11.671731749169211</v>
      </c>
      <c r="AP59" s="59"/>
      <c r="AQ59" s="52"/>
      <c r="AR59" s="52"/>
      <c r="AS59" s="12"/>
      <c r="AT59" s="69"/>
    </row>
    <row r="60" spans="1:46" x14ac:dyDescent="0.2">
      <c r="A60" s="11" t="s">
        <v>159</v>
      </c>
      <c r="B60" s="3" t="s">
        <v>89</v>
      </c>
      <c r="C60" s="3" t="s">
        <v>48</v>
      </c>
      <c r="D60" s="28">
        <v>7</v>
      </c>
      <c r="E60" s="11" t="s">
        <v>50</v>
      </c>
      <c r="F60" s="4">
        <v>73</v>
      </c>
      <c r="G60" s="5">
        <v>77</v>
      </c>
      <c r="H60" s="4">
        <f t="shared" si="21"/>
        <v>75</v>
      </c>
      <c r="I60" s="86">
        <v>903.80499999999995</v>
      </c>
      <c r="J60" s="79">
        <v>904.55499999999995</v>
      </c>
      <c r="K60" s="92" t="s">
        <v>90</v>
      </c>
      <c r="L60" s="11">
        <v>270</v>
      </c>
      <c r="M60" s="3">
        <v>36</v>
      </c>
      <c r="N60" s="3">
        <v>0</v>
      </c>
      <c r="O60" s="3">
        <v>41</v>
      </c>
      <c r="P60" s="3"/>
      <c r="Q60" s="3"/>
      <c r="R60" s="14"/>
      <c r="S60" s="13">
        <f t="shared" si="33"/>
        <v>-0.53076290376644664</v>
      </c>
      <c r="T60" s="13">
        <f t="shared" si="34"/>
        <v>0.44360716101878872</v>
      </c>
      <c r="U60" s="13">
        <f t="shared" si="35"/>
        <v>0.61057287621780543</v>
      </c>
      <c r="V60" s="6">
        <f t="shared" si="36"/>
        <v>140.11140673744626</v>
      </c>
      <c r="W60" s="6">
        <f t="shared" si="37"/>
        <v>41.433860075651417</v>
      </c>
      <c r="X60" s="34">
        <f t="shared" si="38"/>
        <v>320.11140673744626</v>
      </c>
      <c r="Y60" s="35">
        <f t="shared" si="39"/>
        <v>230.11140673744626</v>
      </c>
      <c r="Z60" s="36">
        <f t="shared" si="40"/>
        <v>48.566139924348583</v>
      </c>
      <c r="AA60" s="15"/>
      <c r="AB60" s="22"/>
      <c r="AC60" s="26"/>
      <c r="AD60" s="26"/>
      <c r="AE60" s="26"/>
      <c r="AF60" s="42"/>
      <c r="AG60" s="43"/>
      <c r="AH60" s="55"/>
      <c r="AI60" s="11">
        <v>62</v>
      </c>
      <c r="AJ60" s="29">
        <v>86</v>
      </c>
      <c r="AK60" s="37">
        <v>307</v>
      </c>
      <c r="AL60" s="37">
        <v>22</v>
      </c>
      <c r="AM60" s="53">
        <f t="shared" si="41"/>
        <v>13.111406737446259</v>
      </c>
      <c r="AN60" s="50">
        <f t="shared" si="42"/>
        <v>283.11140673744626</v>
      </c>
      <c r="AO60" s="67">
        <f t="shared" si="43"/>
        <v>48.566139924348583</v>
      </c>
      <c r="AP60" s="59"/>
      <c r="AQ60" s="52"/>
      <c r="AR60" s="52"/>
      <c r="AS60" s="12"/>
      <c r="AT60" s="69"/>
    </row>
    <row r="61" spans="1:46" x14ac:dyDescent="0.2">
      <c r="A61" s="11" t="s">
        <v>159</v>
      </c>
      <c r="B61" s="3" t="s">
        <v>89</v>
      </c>
      <c r="C61" s="3" t="s">
        <v>48</v>
      </c>
      <c r="D61" s="28">
        <v>7</v>
      </c>
      <c r="E61" s="11" t="s">
        <v>91</v>
      </c>
      <c r="F61" s="4">
        <v>92</v>
      </c>
      <c r="G61" s="5">
        <v>100</v>
      </c>
      <c r="H61" s="4">
        <f t="shared" si="21"/>
        <v>96</v>
      </c>
      <c r="I61" s="86">
        <v>903.80499999999995</v>
      </c>
      <c r="J61" s="79">
        <v>904.76499999999999</v>
      </c>
      <c r="K61" s="92" t="s">
        <v>94</v>
      </c>
      <c r="L61" s="11">
        <v>270</v>
      </c>
      <c r="M61" s="3">
        <v>47</v>
      </c>
      <c r="N61" s="3">
        <v>0</v>
      </c>
      <c r="O61" s="3">
        <v>10</v>
      </c>
      <c r="P61" s="3"/>
      <c r="Q61" s="3"/>
      <c r="R61" s="14"/>
      <c r="S61" s="13">
        <f t="shared" si="33"/>
        <v>-0.11842777239668786</v>
      </c>
      <c r="T61" s="13">
        <f t="shared" si="34"/>
        <v>0.72024279554873605</v>
      </c>
      <c r="U61" s="13">
        <f t="shared" si="35"/>
        <v>0.6716372725311599</v>
      </c>
      <c r="V61" s="6">
        <f t="shared" si="36"/>
        <v>99.337453573851874</v>
      </c>
      <c r="W61" s="6">
        <f t="shared" si="37"/>
        <v>42.618993779118121</v>
      </c>
      <c r="X61" s="34">
        <f t="shared" si="38"/>
        <v>279.33745357385186</v>
      </c>
      <c r="Y61" s="35">
        <f t="shared" si="39"/>
        <v>189.33745357385186</v>
      </c>
      <c r="Z61" s="36">
        <f t="shared" si="40"/>
        <v>47.381006220881879</v>
      </c>
      <c r="AA61" s="15"/>
      <c r="AB61" s="22"/>
      <c r="AC61" s="26"/>
      <c r="AD61" s="26"/>
      <c r="AE61" s="26"/>
      <c r="AF61" s="42"/>
      <c r="AG61" s="43"/>
      <c r="AH61" s="55"/>
      <c r="AI61" s="11">
        <v>87</v>
      </c>
      <c r="AJ61" s="29">
        <v>108</v>
      </c>
      <c r="AK61" s="37">
        <v>187</v>
      </c>
      <c r="AL61" s="37">
        <v>2</v>
      </c>
      <c r="AM61" s="53">
        <f t="shared" si="41"/>
        <v>92.33745357385186</v>
      </c>
      <c r="AN61" s="50">
        <f t="shared" si="42"/>
        <v>2.3374535738518603</v>
      </c>
      <c r="AO61" s="67">
        <f t="shared" si="43"/>
        <v>47.381006220881879</v>
      </c>
      <c r="AP61" s="59"/>
      <c r="AQ61" s="52"/>
      <c r="AR61" s="52"/>
      <c r="AS61" s="12"/>
      <c r="AT61" s="69"/>
    </row>
    <row r="62" spans="1:46" x14ac:dyDescent="0.2">
      <c r="A62" s="11" t="s">
        <v>159</v>
      </c>
      <c r="B62" s="3" t="s">
        <v>89</v>
      </c>
      <c r="C62" s="3" t="s">
        <v>48</v>
      </c>
      <c r="D62" s="28">
        <v>7</v>
      </c>
      <c r="E62" s="11" t="s">
        <v>91</v>
      </c>
      <c r="F62" s="4">
        <v>100</v>
      </c>
      <c r="G62" s="5">
        <v>104</v>
      </c>
      <c r="H62" s="4">
        <f t="shared" si="21"/>
        <v>102</v>
      </c>
      <c r="I62" s="86">
        <v>903.80499999999995</v>
      </c>
      <c r="J62" s="79">
        <v>904.82499999999993</v>
      </c>
      <c r="K62" s="92">
        <v>0.1</v>
      </c>
      <c r="L62" s="11">
        <v>270</v>
      </c>
      <c r="M62" s="3">
        <v>42</v>
      </c>
      <c r="N62" s="3">
        <v>0</v>
      </c>
      <c r="O62" s="3">
        <v>51</v>
      </c>
      <c r="P62" s="3"/>
      <c r="Q62" s="3"/>
      <c r="R62" s="14"/>
      <c r="S62" s="13">
        <f t="shared" si="33"/>
        <v>-0.57753199989740234</v>
      </c>
      <c r="T62" s="13">
        <f t="shared" si="34"/>
        <v>0.42109753485717166</v>
      </c>
      <c r="U62" s="13">
        <f t="shared" si="35"/>
        <v>0.46767619217609702</v>
      </c>
      <c r="V62" s="6">
        <f t="shared" si="36"/>
        <v>143.90298221345148</v>
      </c>
      <c r="W62" s="6">
        <f t="shared" si="37"/>
        <v>33.19761202353871</v>
      </c>
      <c r="X62" s="34">
        <f t="shared" si="38"/>
        <v>323.90298221345148</v>
      </c>
      <c r="Y62" s="35">
        <f t="shared" si="39"/>
        <v>233.90298221345148</v>
      </c>
      <c r="Z62" s="36">
        <f t="shared" si="40"/>
        <v>56.80238797646129</v>
      </c>
      <c r="AA62" s="15"/>
      <c r="AB62" s="22"/>
      <c r="AC62" s="26"/>
      <c r="AD62" s="26"/>
      <c r="AE62" s="26"/>
      <c r="AF62" s="42"/>
      <c r="AG62" s="43"/>
      <c r="AH62" s="55"/>
      <c r="AI62" s="11">
        <v>87</v>
      </c>
      <c r="AJ62" s="29">
        <v>108</v>
      </c>
      <c r="AK62" s="97">
        <v>326</v>
      </c>
      <c r="AL62" s="97">
        <v>-1</v>
      </c>
      <c r="AM62" s="53">
        <f t="shared" si="41"/>
        <v>177.90298221345148</v>
      </c>
      <c r="AN62" s="50">
        <f t="shared" si="42"/>
        <v>87.90298221345148</v>
      </c>
      <c r="AO62" s="67">
        <f t="shared" si="43"/>
        <v>56.80238797646129</v>
      </c>
      <c r="AP62" s="59"/>
      <c r="AQ62" s="52"/>
      <c r="AR62" s="52"/>
      <c r="AS62" s="12"/>
      <c r="AT62" s="69"/>
    </row>
    <row r="63" spans="1:46" x14ac:dyDescent="0.2">
      <c r="A63" s="11" t="s">
        <v>159</v>
      </c>
      <c r="B63" s="3" t="s">
        <v>89</v>
      </c>
      <c r="C63" s="3" t="s">
        <v>48</v>
      </c>
      <c r="D63" s="28">
        <v>7</v>
      </c>
      <c r="E63" s="11" t="s">
        <v>91</v>
      </c>
      <c r="F63" s="4">
        <v>105</v>
      </c>
      <c r="G63" s="5">
        <v>108</v>
      </c>
      <c r="H63" s="4">
        <f t="shared" si="21"/>
        <v>106.5</v>
      </c>
      <c r="I63" s="86">
        <v>903.80499999999995</v>
      </c>
      <c r="J63" s="79">
        <v>904.87</v>
      </c>
      <c r="K63" s="92">
        <v>0.1</v>
      </c>
      <c r="L63" s="11">
        <v>270</v>
      </c>
      <c r="M63" s="3">
        <v>45</v>
      </c>
      <c r="N63" s="3">
        <v>0</v>
      </c>
      <c r="O63" s="3">
        <v>60</v>
      </c>
      <c r="P63" s="3"/>
      <c r="Q63" s="3"/>
      <c r="R63" s="14"/>
      <c r="S63" s="13">
        <f t="shared" si="33"/>
        <v>-0.61237243569579458</v>
      </c>
      <c r="T63" s="13">
        <f t="shared" si="34"/>
        <v>0.3535533905932739</v>
      </c>
      <c r="U63" s="13">
        <f t="shared" si="35"/>
        <v>0.35355339059327384</v>
      </c>
      <c r="V63" s="6">
        <f t="shared" si="36"/>
        <v>150</v>
      </c>
      <c r="W63" s="6">
        <f t="shared" si="37"/>
        <v>26.56505117707799</v>
      </c>
      <c r="X63" s="34">
        <f t="shared" si="38"/>
        <v>330</v>
      </c>
      <c r="Y63" s="35">
        <f t="shared" si="39"/>
        <v>240</v>
      </c>
      <c r="Z63" s="36">
        <f t="shared" si="40"/>
        <v>63.43494882292201</v>
      </c>
      <c r="AA63" s="15"/>
      <c r="AB63" s="22"/>
      <c r="AC63" s="26"/>
      <c r="AD63" s="26"/>
      <c r="AE63" s="26"/>
      <c r="AF63" s="42"/>
      <c r="AG63" s="43"/>
      <c r="AH63" s="55"/>
      <c r="AI63" s="11">
        <v>87</v>
      </c>
      <c r="AJ63" s="29">
        <v>108</v>
      </c>
      <c r="AK63" s="97">
        <v>326</v>
      </c>
      <c r="AL63" s="97">
        <v>-1</v>
      </c>
      <c r="AM63" s="53">
        <f t="shared" si="41"/>
        <v>184</v>
      </c>
      <c r="AN63" s="50">
        <f t="shared" si="42"/>
        <v>94</v>
      </c>
      <c r="AO63" s="67">
        <f t="shared" si="43"/>
        <v>63.43494882292201</v>
      </c>
      <c r="AP63" s="59"/>
      <c r="AQ63" s="52"/>
      <c r="AR63" s="52"/>
      <c r="AS63" s="12"/>
      <c r="AT63" s="69"/>
    </row>
    <row r="64" spans="1:46" x14ac:dyDescent="0.2">
      <c r="A64" s="11" t="s">
        <v>159</v>
      </c>
      <c r="B64" s="3" t="s">
        <v>89</v>
      </c>
      <c r="C64" s="3" t="s">
        <v>48</v>
      </c>
      <c r="D64" s="28">
        <v>8</v>
      </c>
      <c r="E64" s="11" t="s">
        <v>50</v>
      </c>
      <c r="F64" s="4">
        <v>12</v>
      </c>
      <c r="G64" s="5">
        <v>16</v>
      </c>
      <c r="H64" s="4">
        <f t="shared" si="21"/>
        <v>14</v>
      </c>
      <c r="I64" s="86">
        <v>904.99</v>
      </c>
      <c r="J64" s="79">
        <v>905.13</v>
      </c>
      <c r="K64" s="92"/>
      <c r="L64" s="11">
        <v>270</v>
      </c>
      <c r="M64" s="3">
        <v>45</v>
      </c>
      <c r="N64" s="3">
        <v>29</v>
      </c>
      <c r="O64" s="3">
        <v>0</v>
      </c>
      <c r="P64" s="3"/>
      <c r="Q64" s="3">
        <v>10</v>
      </c>
      <c r="R64" s="14">
        <v>270</v>
      </c>
      <c r="S64" s="13">
        <f t="shared" si="33"/>
        <v>-0.34281217006065984</v>
      </c>
      <c r="T64" s="13">
        <f t="shared" si="34"/>
        <v>0.61844952587765889</v>
      </c>
      <c r="U64" s="13">
        <f t="shared" si="35"/>
        <v>0.61844952587765889</v>
      </c>
      <c r="V64" s="6">
        <f t="shared" si="36"/>
        <v>119</v>
      </c>
      <c r="W64" s="6">
        <f t="shared" si="37"/>
        <v>41.173582067487978</v>
      </c>
      <c r="X64" s="34">
        <f t="shared" si="38"/>
        <v>299</v>
      </c>
      <c r="Y64" s="35">
        <f t="shared" si="39"/>
        <v>209</v>
      </c>
      <c r="Z64" s="36">
        <f t="shared" si="40"/>
        <v>48.826417932512022</v>
      </c>
      <c r="AA64" s="15">
        <f>IF(-T64&lt;0,180-ACOS(SIN((X64-90)*PI()/180)*U64/SQRT(T64^2+U64^2))*180/PI(),ACOS(SIN((X64-90)*PI()/180)*U64/SQRT(T64^2+U64^2))*180/PI())</f>
        <v>69.95170042163069</v>
      </c>
      <c r="AB64" s="22">
        <f>IF(R64=90,IF(AA64-Q64&lt;0,AA64-Q64+180,AA64-Q64),IF(AA64+Q64&gt;180,AA64+Q64-180,AA64+Q64))</f>
        <v>79.95170042163069</v>
      </c>
      <c r="AC64" s="25">
        <f>COS(AB64*PI()/180)</f>
        <v>0.17447829567728218</v>
      </c>
      <c r="AD64" s="25">
        <f>SIN(AB64*PI()/180)*COS(Z64*PI()/180)</f>
        <v>0.64824416480004232</v>
      </c>
      <c r="AE64" s="25">
        <f>SIN(AB64*PI()/180)*SIN(Z64*PI()/180)</f>
        <v>0.74117260279927144</v>
      </c>
      <c r="AF64" s="40">
        <f>IF(IF(AC64=0,IF(AD64&gt;=0,90,270),IF(AC64&gt;0,IF(AD64&gt;=0,ATAN(AD64/AC64)*180/PI(),ATAN(AD64/AC64)*180/PI()+360),ATAN(AD64/AC64)*180/PI()+180))-(360-Y64)&lt;0,IF(AC64=0,IF(AD64&gt;=0,90,270),IF(AC64&gt;0,IF(AD64&gt;=0,ATAN(AD64/AC64)*180/PI(),ATAN(AD64/AC64)*180/PI()+360),ATAN(AD64/AC64)*180/PI()+180))+Y64,IF(AC64=0,IF(AD64&gt;=0,90,270),IF(AC64&gt;0,IF(AD64&gt;=0,ATAN(AD64/AC64)*180/PI(),ATAN(AD64/AC64)*180/PI()+360),ATAN(AD64/AC64)*180/PI()+180))-(360-Y64))</f>
        <v>283.93554843334954</v>
      </c>
      <c r="AG64" s="41">
        <f>ASIN(AE64/SQRT(AC64^2+AD64^2+AE64^2))*180/PI()</f>
        <v>47.831399357270577</v>
      </c>
      <c r="AH64" s="55" t="s">
        <v>43</v>
      </c>
      <c r="AI64" s="11">
        <v>15</v>
      </c>
      <c r="AJ64" s="29">
        <v>67</v>
      </c>
      <c r="AK64" s="37">
        <v>71</v>
      </c>
      <c r="AL64" s="37">
        <v>29</v>
      </c>
      <c r="AM64" s="53">
        <f t="shared" si="41"/>
        <v>228</v>
      </c>
      <c r="AN64" s="50">
        <f t="shared" si="42"/>
        <v>138</v>
      </c>
      <c r="AO64" s="67">
        <f t="shared" si="43"/>
        <v>48.826417932512022</v>
      </c>
      <c r="AP64" s="59"/>
      <c r="AQ64" s="52"/>
      <c r="AR64" s="52"/>
      <c r="AS64" s="12"/>
      <c r="AT64" s="69"/>
    </row>
    <row r="65" spans="1:46" x14ac:dyDescent="0.2">
      <c r="A65" s="11" t="s">
        <v>159</v>
      </c>
      <c r="B65" s="3" t="s">
        <v>89</v>
      </c>
      <c r="C65" s="3" t="s">
        <v>48</v>
      </c>
      <c r="D65" s="28">
        <v>8</v>
      </c>
      <c r="E65" s="11" t="s">
        <v>50</v>
      </c>
      <c r="F65" s="4">
        <v>13</v>
      </c>
      <c r="G65" s="5">
        <v>18</v>
      </c>
      <c r="H65" s="4">
        <f t="shared" si="21"/>
        <v>15.5</v>
      </c>
      <c r="I65" s="86">
        <v>904.99</v>
      </c>
      <c r="J65" s="79">
        <v>905.14499999999998</v>
      </c>
      <c r="K65" s="92" t="s">
        <v>95</v>
      </c>
      <c r="L65" s="11">
        <v>270</v>
      </c>
      <c r="M65" s="3">
        <v>46</v>
      </c>
      <c r="N65" s="3">
        <v>0</v>
      </c>
      <c r="O65" s="3">
        <v>1</v>
      </c>
      <c r="P65" s="3"/>
      <c r="Q65" s="3"/>
      <c r="R65" s="14"/>
      <c r="S65" s="13">
        <f t="shared" si="33"/>
        <v>-1.212346021631148E-2</v>
      </c>
      <c r="T65" s="13">
        <f t="shared" si="34"/>
        <v>0.71923024140285896</v>
      </c>
      <c r="U65" s="13">
        <f t="shared" si="35"/>
        <v>0.69455257062452314</v>
      </c>
      <c r="V65" s="6">
        <f t="shared" si="36"/>
        <v>90.965695387837812</v>
      </c>
      <c r="W65" s="6">
        <f t="shared" si="37"/>
        <v>43.995933202621792</v>
      </c>
      <c r="X65" s="34">
        <f t="shared" si="38"/>
        <v>270.9656953878378</v>
      </c>
      <c r="Y65" s="35">
        <f t="shared" si="39"/>
        <v>180.9656953878378</v>
      </c>
      <c r="Z65" s="36">
        <f t="shared" si="40"/>
        <v>46.004066797378208</v>
      </c>
      <c r="AA65" s="15"/>
      <c r="AB65" s="22"/>
      <c r="AC65" s="26"/>
      <c r="AD65" s="26"/>
      <c r="AE65" s="26"/>
      <c r="AF65" s="42"/>
      <c r="AG65" s="43"/>
      <c r="AH65" s="55" t="s">
        <v>43</v>
      </c>
      <c r="AI65" s="11">
        <v>15</v>
      </c>
      <c r="AJ65" s="29">
        <v>67</v>
      </c>
      <c r="AK65" s="37">
        <v>71</v>
      </c>
      <c r="AL65" s="37">
        <v>29</v>
      </c>
      <c r="AM65" s="53">
        <f t="shared" si="41"/>
        <v>199.9656953878378</v>
      </c>
      <c r="AN65" s="50">
        <f t="shared" si="42"/>
        <v>109.9656953878378</v>
      </c>
      <c r="AO65" s="67">
        <f t="shared" si="43"/>
        <v>46.004066797378208</v>
      </c>
      <c r="AP65" s="59"/>
      <c r="AQ65" s="52"/>
      <c r="AR65" s="52"/>
      <c r="AS65" s="12"/>
      <c r="AT65" s="69"/>
    </row>
    <row r="66" spans="1:46" x14ac:dyDescent="0.2">
      <c r="A66" s="11" t="s">
        <v>159</v>
      </c>
      <c r="B66" s="3" t="s">
        <v>89</v>
      </c>
      <c r="C66" s="3" t="s">
        <v>48</v>
      </c>
      <c r="D66" s="28">
        <v>8</v>
      </c>
      <c r="E66" s="11" t="s">
        <v>91</v>
      </c>
      <c r="F66" s="4">
        <v>19.5</v>
      </c>
      <c r="G66" s="5">
        <v>19.5</v>
      </c>
      <c r="H66" s="4">
        <f t="shared" si="21"/>
        <v>19.5</v>
      </c>
      <c r="I66" s="86">
        <v>904.99</v>
      </c>
      <c r="J66" s="79">
        <v>905.18500000000006</v>
      </c>
      <c r="K66" s="92" t="s">
        <v>95</v>
      </c>
      <c r="L66" s="11">
        <v>270</v>
      </c>
      <c r="M66" s="3">
        <v>0</v>
      </c>
      <c r="N66" s="3">
        <v>0</v>
      </c>
      <c r="O66" s="3">
        <v>38</v>
      </c>
      <c r="P66" s="3"/>
      <c r="Q66" s="3"/>
      <c r="R66" s="14"/>
      <c r="S66" s="13">
        <f t="shared" si="33"/>
        <v>-0.61566147532565818</v>
      </c>
      <c r="T66" s="13">
        <f t="shared" si="34"/>
        <v>1.1314150578629873E-16</v>
      </c>
      <c r="U66" s="13">
        <f t="shared" si="35"/>
        <v>0.78801075360672201</v>
      </c>
      <c r="V66" s="6">
        <f t="shared" si="36"/>
        <v>180</v>
      </c>
      <c r="W66" s="6">
        <f t="shared" si="37"/>
        <v>52.000000000000007</v>
      </c>
      <c r="X66" s="34">
        <f t="shared" si="38"/>
        <v>0</v>
      </c>
      <c r="Y66" s="35">
        <f t="shared" si="39"/>
        <v>270</v>
      </c>
      <c r="Z66" s="36">
        <f t="shared" si="40"/>
        <v>37.999999999999993</v>
      </c>
      <c r="AA66" s="15"/>
      <c r="AB66" s="22"/>
      <c r="AC66" s="25"/>
      <c r="AD66" s="25"/>
      <c r="AE66" s="25"/>
      <c r="AF66" s="40"/>
      <c r="AG66" s="41"/>
      <c r="AH66" s="55"/>
      <c r="AI66" s="11">
        <v>15</v>
      </c>
      <c r="AJ66" s="29">
        <v>67</v>
      </c>
      <c r="AK66" s="37">
        <v>263</v>
      </c>
      <c r="AL66" s="37">
        <v>0.6</v>
      </c>
      <c r="AM66" s="53">
        <f t="shared" si="41"/>
        <v>97</v>
      </c>
      <c r="AN66" s="50">
        <f t="shared" si="42"/>
        <v>7</v>
      </c>
      <c r="AO66" s="67">
        <f t="shared" si="43"/>
        <v>37.999999999999993</v>
      </c>
      <c r="AP66" s="59"/>
      <c r="AQ66" s="52"/>
      <c r="AR66" s="52"/>
    </row>
    <row r="67" spans="1:46" x14ac:dyDescent="0.2">
      <c r="A67" s="11" t="s">
        <v>159</v>
      </c>
      <c r="B67" s="3" t="s">
        <v>89</v>
      </c>
      <c r="C67" s="3" t="s">
        <v>48</v>
      </c>
      <c r="D67" s="28">
        <v>8</v>
      </c>
      <c r="E67" s="11" t="s">
        <v>91</v>
      </c>
      <c r="F67" s="4">
        <v>20.5</v>
      </c>
      <c r="G67" s="5">
        <v>21.5</v>
      </c>
      <c r="H67" s="4">
        <f t="shared" si="21"/>
        <v>21</v>
      </c>
      <c r="I67" s="86">
        <v>904.99</v>
      </c>
      <c r="J67" s="79">
        <v>905.2</v>
      </c>
      <c r="K67" s="92">
        <v>0.2</v>
      </c>
      <c r="L67" s="11">
        <v>270</v>
      </c>
      <c r="M67" s="3">
        <v>10</v>
      </c>
      <c r="N67" s="3">
        <v>0</v>
      </c>
      <c r="O67" s="3">
        <v>20</v>
      </c>
      <c r="P67" s="3"/>
      <c r="Q67" s="3"/>
      <c r="R67" s="14"/>
      <c r="S67" s="13">
        <f t="shared" si="33"/>
        <v>-0.33682408883346515</v>
      </c>
      <c r="T67" s="13">
        <f t="shared" si="34"/>
        <v>0.16317591116653488</v>
      </c>
      <c r="U67" s="13">
        <f t="shared" si="35"/>
        <v>0.92541657839832336</v>
      </c>
      <c r="V67" s="6">
        <f t="shared" si="36"/>
        <v>154.15192788812084</v>
      </c>
      <c r="W67" s="6">
        <f t="shared" si="37"/>
        <v>67.979998392282766</v>
      </c>
      <c r="X67" s="34">
        <f t="shared" si="38"/>
        <v>334.15192788812084</v>
      </c>
      <c r="Y67" s="35">
        <f t="shared" si="39"/>
        <v>244.15192788812084</v>
      </c>
      <c r="Z67" s="36">
        <f t="shared" si="40"/>
        <v>22.020001607717234</v>
      </c>
      <c r="AA67" s="15"/>
      <c r="AB67" s="22"/>
      <c r="AC67" s="25"/>
      <c r="AD67" s="25"/>
      <c r="AE67" s="25"/>
      <c r="AF67" s="40"/>
      <c r="AG67" s="41"/>
      <c r="AH67" s="55"/>
      <c r="AI67" s="11">
        <v>15</v>
      </c>
      <c r="AJ67" s="29">
        <v>67</v>
      </c>
      <c r="AK67" s="37">
        <v>263</v>
      </c>
      <c r="AL67" s="37">
        <v>0.6</v>
      </c>
      <c r="AM67" s="53">
        <f t="shared" si="41"/>
        <v>71.151927888120838</v>
      </c>
      <c r="AN67" s="50">
        <f t="shared" si="42"/>
        <v>341.15192788812084</v>
      </c>
      <c r="AO67" s="67">
        <f t="shared" si="43"/>
        <v>22.020001607717234</v>
      </c>
      <c r="AP67" s="59"/>
      <c r="AQ67" s="52"/>
      <c r="AR67" s="52"/>
    </row>
    <row r="68" spans="1:46" x14ac:dyDescent="0.2">
      <c r="A68" s="11" t="s">
        <v>159</v>
      </c>
      <c r="B68" s="3" t="s">
        <v>89</v>
      </c>
      <c r="C68" s="3" t="s">
        <v>48</v>
      </c>
      <c r="D68" s="28">
        <v>8</v>
      </c>
      <c r="E68" s="11" t="s">
        <v>50</v>
      </c>
      <c r="F68" s="3">
        <v>21.5</v>
      </c>
      <c r="G68" s="5">
        <v>25</v>
      </c>
      <c r="H68" s="4">
        <f t="shared" si="21"/>
        <v>23.25</v>
      </c>
      <c r="I68" s="86">
        <v>904.99</v>
      </c>
      <c r="J68" s="79">
        <v>905.22249999999997</v>
      </c>
      <c r="K68" s="92" t="s">
        <v>95</v>
      </c>
      <c r="L68" s="11">
        <v>270</v>
      </c>
      <c r="M68" s="3">
        <v>40</v>
      </c>
      <c r="N68" s="3">
        <v>0</v>
      </c>
      <c r="O68" s="3">
        <v>0</v>
      </c>
      <c r="P68" s="3"/>
      <c r="Q68" s="3"/>
      <c r="R68" s="14"/>
      <c r="S68" s="13">
        <f t="shared" si="33"/>
        <v>0</v>
      </c>
      <c r="T68" s="13">
        <f t="shared" si="34"/>
        <v>0.64278760968653925</v>
      </c>
      <c r="U68" s="13">
        <f t="shared" si="35"/>
        <v>0.76604444311897801</v>
      </c>
      <c r="V68" s="6">
        <f t="shared" si="36"/>
        <v>90</v>
      </c>
      <c r="W68" s="6">
        <f t="shared" si="37"/>
        <v>49.999999999999993</v>
      </c>
      <c r="X68" s="34">
        <f t="shared" si="38"/>
        <v>270</v>
      </c>
      <c r="Y68" s="35">
        <f t="shared" si="39"/>
        <v>180</v>
      </c>
      <c r="Z68" s="36">
        <f t="shared" si="40"/>
        <v>40.000000000000007</v>
      </c>
      <c r="AA68" s="15"/>
      <c r="AB68" s="22"/>
      <c r="AC68" s="25"/>
      <c r="AD68" s="25"/>
      <c r="AE68" s="25"/>
      <c r="AF68" s="40"/>
      <c r="AG68" s="41"/>
      <c r="AH68" s="55"/>
      <c r="AI68" s="11">
        <v>15</v>
      </c>
      <c r="AJ68" s="29">
        <v>67</v>
      </c>
      <c r="AK68" s="37">
        <v>263</v>
      </c>
      <c r="AL68" s="37">
        <v>0.6</v>
      </c>
      <c r="AM68" s="53">
        <f t="shared" si="41"/>
        <v>7</v>
      </c>
      <c r="AN68" s="50">
        <f t="shared" si="42"/>
        <v>277</v>
      </c>
      <c r="AO68" s="67">
        <f t="shared" si="43"/>
        <v>40.000000000000007</v>
      </c>
      <c r="AP68" s="59"/>
      <c r="AQ68" s="52"/>
      <c r="AR68" s="52"/>
    </row>
    <row r="69" spans="1:46" x14ac:dyDescent="0.2">
      <c r="A69" s="11" t="s">
        <v>159</v>
      </c>
      <c r="B69" s="3" t="s">
        <v>89</v>
      </c>
      <c r="C69" s="3" t="s">
        <v>48</v>
      </c>
      <c r="D69" s="28">
        <v>8</v>
      </c>
      <c r="E69" s="11" t="s">
        <v>96</v>
      </c>
      <c r="F69" s="4">
        <v>23</v>
      </c>
      <c r="G69" s="5">
        <v>34</v>
      </c>
      <c r="H69" s="4">
        <f t="shared" ref="H69:H100" si="44">AVERAGE(F69:G69)</f>
        <v>28.5</v>
      </c>
      <c r="I69" s="86">
        <v>904.99</v>
      </c>
      <c r="J69" s="79">
        <v>905.27499999999998</v>
      </c>
      <c r="K69" s="92"/>
      <c r="L69" s="11">
        <v>270</v>
      </c>
      <c r="M69" s="3">
        <v>60</v>
      </c>
      <c r="N69" s="3" t="s">
        <v>92</v>
      </c>
      <c r="O69" s="3" t="s">
        <v>92</v>
      </c>
      <c r="P69" s="3"/>
      <c r="Q69" s="3"/>
      <c r="R69" s="14"/>
      <c r="S69" s="13"/>
      <c r="T69" s="13"/>
      <c r="U69" s="13"/>
      <c r="V69" s="6"/>
      <c r="W69" s="6"/>
      <c r="X69" s="34"/>
      <c r="Y69" s="35"/>
      <c r="Z69" s="36"/>
      <c r="AA69" s="15"/>
      <c r="AB69" s="22"/>
      <c r="AC69" s="25"/>
      <c r="AD69" s="25"/>
      <c r="AE69" s="25"/>
      <c r="AF69" s="40"/>
      <c r="AG69" s="41"/>
      <c r="AH69" s="55"/>
      <c r="AI69" s="11">
        <v>15</v>
      </c>
      <c r="AJ69" s="29">
        <v>67</v>
      </c>
      <c r="AK69" s="97">
        <v>53</v>
      </c>
      <c r="AL69" s="97">
        <v>-21</v>
      </c>
      <c r="AM69" s="53"/>
      <c r="AN69" s="50"/>
      <c r="AO69" s="67"/>
      <c r="AP69" s="59"/>
      <c r="AQ69" s="52"/>
      <c r="AR69" s="52"/>
    </row>
    <row r="70" spans="1:46" x14ac:dyDescent="0.2">
      <c r="A70" s="11" t="s">
        <v>159</v>
      </c>
      <c r="B70" s="3" t="s">
        <v>89</v>
      </c>
      <c r="C70" s="3" t="s">
        <v>48</v>
      </c>
      <c r="D70" s="28">
        <v>8</v>
      </c>
      <c r="E70" s="11" t="s">
        <v>50</v>
      </c>
      <c r="F70" s="4">
        <v>33</v>
      </c>
      <c r="G70" s="5">
        <v>39</v>
      </c>
      <c r="H70" s="4">
        <f t="shared" si="44"/>
        <v>36</v>
      </c>
      <c r="I70" s="86">
        <v>904.99</v>
      </c>
      <c r="J70" s="79">
        <v>905.35</v>
      </c>
      <c r="K70" s="92" t="s">
        <v>95</v>
      </c>
      <c r="L70" s="11">
        <v>270</v>
      </c>
      <c r="M70" s="3">
        <v>55</v>
      </c>
      <c r="N70" s="3">
        <v>0</v>
      </c>
      <c r="O70" s="3">
        <v>50</v>
      </c>
      <c r="P70" s="3"/>
      <c r="Q70" s="3"/>
      <c r="R70" s="14"/>
      <c r="S70" s="13">
        <f t="shared" ref="S70:S76" si="45">COS(M70*PI()/180)*SIN(L70*PI()/180)*(SIN(O70*PI()/180))-(COS(O70*PI()/180)*SIN(N70*PI()/180))*(SIN(M70*PI()/180))</f>
        <v>-0.43938504177070509</v>
      </c>
      <c r="T70" s="13">
        <f t="shared" ref="T70:T76" si="46">(SIN(M70*PI()/180))*(COS(O70*PI()/180)*COS(N70*PI()/180))-(SIN(O70*PI()/180))*(COS(M70*PI()/180)*COS(L70*PI()/180))</f>
        <v>0.52654078451836339</v>
      </c>
      <c r="U70" s="13">
        <f t="shared" ref="U70:U76" si="47">(COS(M70*PI()/180)*COS(L70*PI()/180))*(COS(O70*PI()/180)*SIN(N70*PI()/180))-(COS(M70*PI()/180)*SIN(L70*PI()/180))*(COS(O70*PI()/180)*COS(N70*PI()/180))</f>
        <v>0.36868782649461246</v>
      </c>
      <c r="V70" s="6">
        <f t="shared" ref="V70:V76" si="48">IF(S70=0,IF(T70&gt;=0,90,270),IF(S70&gt;0,IF(T70&gt;=0,ATAN(T70/S70)*180/PI(),ATAN(T70/S70)*180/PI()+360),ATAN(T70/S70)*180/PI()+180))</f>
        <v>129.84414853618779</v>
      </c>
      <c r="W70" s="6">
        <f t="shared" ref="W70:W76" si="49">ASIN(U70/SQRT(S70^2+T70^2+U70^2))*180/PI()</f>
        <v>28.263025579647302</v>
      </c>
      <c r="X70" s="34">
        <f t="shared" ref="X70:X76" si="50">IF(U70&lt;0,V70,IF(V70+180&gt;=360,V70-180,V70+180))</f>
        <v>309.84414853618779</v>
      </c>
      <c r="Y70" s="35">
        <f t="shared" ref="Y70:Y76" si="51">IF(X70-90&lt;0,X70+270,X70-90)</f>
        <v>219.84414853618779</v>
      </c>
      <c r="Z70" s="36">
        <f t="shared" ref="Z70:Z76" si="52">IF(U70&lt;0,90+W70,90-W70)</f>
        <v>61.736974420352695</v>
      </c>
      <c r="AA70" s="15"/>
      <c r="AB70" s="22"/>
      <c r="AC70" s="25"/>
      <c r="AD70" s="25"/>
      <c r="AE70" s="25"/>
      <c r="AF70" s="40"/>
      <c r="AG70" s="41"/>
      <c r="AH70" s="55"/>
      <c r="AI70" s="11">
        <v>15</v>
      </c>
      <c r="AJ70" s="29">
        <v>67</v>
      </c>
      <c r="AK70" s="97">
        <v>95</v>
      </c>
      <c r="AL70" s="97">
        <v>-16</v>
      </c>
      <c r="AM70" s="53">
        <f t="shared" ref="AM70:AM76" si="53">IF(AL70&gt;=0,IF(X70&gt;=AK70,X70-AK70,X70-AK70+360),IF((X70-AK70-180)&lt;0,IF(X70-AK70+180&lt;0,X70-AK70+540,X70-AK70+180),X70-AK70-180))</f>
        <v>34.844148536187788</v>
      </c>
      <c r="AN70" s="50">
        <f t="shared" ref="AN70:AN76" si="54">IF(AM70-90&lt;0,AM70+270,AM70-90)</f>
        <v>304.84414853618779</v>
      </c>
      <c r="AO70" s="67">
        <f t="shared" ref="AO70:AO76" si="55">Z70</f>
        <v>61.736974420352695</v>
      </c>
      <c r="AP70" s="59"/>
      <c r="AQ70" s="52"/>
      <c r="AR70" s="52"/>
    </row>
    <row r="71" spans="1:46" x14ac:dyDescent="0.2">
      <c r="A71" s="11" t="s">
        <v>159</v>
      </c>
      <c r="B71" s="3" t="s">
        <v>89</v>
      </c>
      <c r="C71" s="3" t="s">
        <v>48</v>
      </c>
      <c r="D71" s="28">
        <v>8</v>
      </c>
      <c r="E71" s="11" t="s">
        <v>50</v>
      </c>
      <c r="F71" s="4">
        <v>36.5</v>
      </c>
      <c r="G71" s="5">
        <v>39</v>
      </c>
      <c r="H71" s="4">
        <f t="shared" si="44"/>
        <v>37.75</v>
      </c>
      <c r="I71" s="86">
        <v>904.99</v>
      </c>
      <c r="J71" s="79">
        <v>905.36750000000006</v>
      </c>
      <c r="K71" s="92">
        <v>0.2</v>
      </c>
      <c r="L71" s="11">
        <v>270</v>
      </c>
      <c r="M71" s="3">
        <v>40</v>
      </c>
      <c r="N71" s="3">
        <v>0</v>
      </c>
      <c r="O71" s="3">
        <v>58</v>
      </c>
      <c r="P71" s="3"/>
      <c r="Q71" s="3"/>
      <c r="R71" s="14"/>
      <c r="S71" s="13">
        <f t="shared" si="45"/>
        <v>-0.6496425315582588</v>
      </c>
      <c r="T71" s="13">
        <f t="shared" si="46"/>
        <v>0.34062553718331146</v>
      </c>
      <c r="U71" s="13">
        <f t="shared" si="47"/>
        <v>0.40594170766754401</v>
      </c>
      <c r="V71" s="6">
        <f t="shared" si="48"/>
        <v>152.3307350460035</v>
      </c>
      <c r="W71" s="6">
        <f t="shared" si="49"/>
        <v>28.960627654362323</v>
      </c>
      <c r="X71" s="34">
        <f t="shared" si="50"/>
        <v>332.3307350460035</v>
      </c>
      <c r="Y71" s="35">
        <f t="shared" si="51"/>
        <v>242.3307350460035</v>
      </c>
      <c r="Z71" s="36">
        <f t="shared" si="52"/>
        <v>61.039372345637673</v>
      </c>
      <c r="AA71" s="15"/>
      <c r="AB71" s="22"/>
      <c r="AC71" s="25"/>
      <c r="AD71" s="25"/>
      <c r="AE71" s="25"/>
      <c r="AF71" s="40"/>
      <c r="AG71" s="41"/>
      <c r="AH71" s="55"/>
      <c r="AI71" s="11">
        <v>15</v>
      </c>
      <c r="AJ71" s="29">
        <v>67</v>
      </c>
      <c r="AK71" s="97">
        <v>95</v>
      </c>
      <c r="AL71" s="97">
        <v>-16</v>
      </c>
      <c r="AM71" s="53">
        <f t="shared" si="53"/>
        <v>57.330735046003497</v>
      </c>
      <c r="AN71" s="50">
        <f t="shared" si="54"/>
        <v>327.3307350460035</v>
      </c>
      <c r="AO71" s="67">
        <f t="shared" si="55"/>
        <v>61.039372345637673</v>
      </c>
      <c r="AP71" s="59"/>
      <c r="AQ71" s="52"/>
      <c r="AR71" s="52"/>
      <c r="AT71" s="73" t="s">
        <v>120</v>
      </c>
    </row>
    <row r="72" spans="1:46" x14ac:dyDescent="0.2">
      <c r="A72" s="11" t="s">
        <v>159</v>
      </c>
      <c r="B72" s="3" t="s">
        <v>89</v>
      </c>
      <c r="C72" s="3" t="s">
        <v>48</v>
      </c>
      <c r="D72" s="28">
        <v>8</v>
      </c>
      <c r="E72" s="11" t="s">
        <v>91</v>
      </c>
      <c r="F72" s="4">
        <v>74.5</v>
      </c>
      <c r="G72" s="5">
        <v>75</v>
      </c>
      <c r="H72" s="4">
        <f t="shared" si="44"/>
        <v>74.75</v>
      </c>
      <c r="I72" s="86">
        <v>904.99</v>
      </c>
      <c r="J72" s="79">
        <v>905.73749999999995</v>
      </c>
      <c r="K72" s="92" t="s">
        <v>95</v>
      </c>
      <c r="L72" s="11">
        <v>270</v>
      </c>
      <c r="M72" s="3">
        <v>5</v>
      </c>
      <c r="N72" s="3">
        <v>180</v>
      </c>
      <c r="O72" s="3">
        <v>11</v>
      </c>
      <c r="P72" s="3"/>
      <c r="Q72" s="3"/>
      <c r="R72" s="14"/>
      <c r="S72" s="13">
        <f t="shared" si="45"/>
        <v>-0.19008290954232632</v>
      </c>
      <c r="T72" s="13">
        <f t="shared" si="46"/>
        <v>-8.5554446274672805E-2</v>
      </c>
      <c r="U72" s="13">
        <f t="shared" si="47"/>
        <v>-0.97789179565329609</v>
      </c>
      <c r="V72" s="6">
        <f t="shared" si="48"/>
        <v>204.23204082196978</v>
      </c>
      <c r="W72" s="6">
        <f t="shared" si="49"/>
        <v>-77.966823208955546</v>
      </c>
      <c r="X72" s="34">
        <f t="shared" si="50"/>
        <v>204.23204082196978</v>
      </c>
      <c r="Y72" s="35">
        <f t="shared" si="51"/>
        <v>114.23204082196978</v>
      </c>
      <c r="Z72" s="36">
        <f t="shared" si="52"/>
        <v>12.033176791044454</v>
      </c>
      <c r="AA72" s="15"/>
      <c r="AB72" s="22"/>
      <c r="AC72" s="25"/>
      <c r="AD72" s="25"/>
      <c r="AE72" s="25"/>
      <c r="AF72" s="40"/>
      <c r="AG72" s="41"/>
      <c r="AH72" s="55"/>
      <c r="AI72" s="11">
        <v>73</v>
      </c>
      <c r="AJ72" s="29">
        <v>82</v>
      </c>
      <c r="AK72" s="37">
        <v>217</v>
      </c>
      <c r="AL72" s="37">
        <v>26</v>
      </c>
      <c r="AM72" s="53">
        <f t="shared" si="53"/>
        <v>347.2320408219698</v>
      </c>
      <c r="AN72" s="50">
        <f t="shared" si="54"/>
        <v>257.2320408219698</v>
      </c>
      <c r="AO72" s="67">
        <f t="shared" si="55"/>
        <v>12.033176791044454</v>
      </c>
      <c r="AP72" s="59"/>
      <c r="AQ72" s="52"/>
      <c r="AR72" s="52"/>
    </row>
    <row r="73" spans="1:46" x14ac:dyDescent="0.2">
      <c r="A73" s="11" t="s">
        <v>159</v>
      </c>
      <c r="B73" s="3" t="s">
        <v>89</v>
      </c>
      <c r="C73" s="3" t="s">
        <v>48</v>
      </c>
      <c r="D73" s="28">
        <v>8</v>
      </c>
      <c r="E73" s="11" t="s">
        <v>50</v>
      </c>
      <c r="F73" s="4">
        <v>93</v>
      </c>
      <c r="G73" s="5">
        <v>97.5</v>
      </c>
      <c r="H73" s="4">
        <f t="shared" si="44"/>
        <v>95.25</v>
      </c>
      <c r="I73" s="86">
        <v>904.99</v>
      </c>
      <c r="J73" s="79">
        <v>905.9425</v>
      </c>
      <c r="K73" s="92" t="s">
        <v>95</v>
      </c>
      <c r="L73" s="11">
        <v>90</v>
      </c>
      <c r="M73" s="3">
        <v>32</v>
      </c>
      <c r="N73" s="3">
        <v>0</v>
      </c>
      <c r="O73" s="3">
        <v>14</v>
      </c>
      <c r="P73" s="3"/>
      <c r="Q73" s="3"/>
      <c r="R73" s="14"/>
      <c r="S73" s="13">
        <f t="shared" si="45"/>
        <v>0.20516140298185187</v>
      </c>
      <c r="T73" s="13">
        <f t="shared" si="46"/>
        <v>0.51417839735679927</v>
      </c>
      <c r="U73" s="13">
        <f t="shared" si="47"/>
        <v>-0.82285744337707545</v>
      </c>
      <c r="V73" s="6">
        <f t="shared" si="48"/>
        <v>68.247594559317534</v>
      </c>
      <c r="W73" s="6">
        <f t="shared" si="49"/>
        <v>-56.068321226739798</v>
      </c>
      <c r="X73" s="34">
        <f t="shared" si="50"/>
        <v>68.247594559317534</v>
      </c>
      <c r="Y73" s="35">
        <f t="shared" si="51"/>
        <v>338.24759455931752</v>
      </c>
      <c r="Z73" s="36">
        <f t="shared" si="52"/>
        <v>33.931678773260202</v>
      </c>
      <c r="AA73" s="15"/>
      <c r="AB73" s="22"/>
      <c r="AC73" s="25"/>
      <c r="AD73" s="25"/>
      <c r="AE73" s="25"/>
      <c r="AF73" s="40"/>
      <c r="AG73" s="41"/>
      <c r="AH73" s="55"/>
      <c r="AI73" s="11">
        <v>93</v>
      </c>
      <c r="AJ73" s="29">
        <v>99</v>
      </c>
      <c r="AK73" s="37">
        <v>113</v>
      </c>
      <c r="AL73" s="37">
        <v>8</v>
      </c>
      <c r="AM73" s="53">
        <f t="shared" si="53"/>
        <v>315.24759455931752</v>
      </c>
      <c r="AN73" s="50">
        <f t="shared" si="54"/>
        <v>225.24759455931752</v>
      </c>
      <c r="AO73" s="67">
        <f t="shared" si="55"/>
        <v>33.931678773260202</v>
      </c>
      <c r="AP73" s="59"/>
      <c r="AQ73" s="52"/>
      <c r="AR73" s="52"/>
    </row>
    <row r="74" spans="1:46" x14ac:dyDescent="0.2">
      <c r="A74" s="11" t="s">
        <v>159</v>
      </c>
      <c r="B74" s="3" t="s">
        <v>89</v>
      </c>
      <c r="C74" s="3" t="s">
        <v>48</v>
      </c>
      <c r="D74" s="28">
        <v>8</v>
      </c>
      <c r="E74" s="11" t="s">
        <v>50</v>
      </c>
      <c r="F74" s="4">
        <v>95.5</v>
      </c>
      <c r="G74" s="5">
        <v>96.5</v>
      </c>
      <c r="H74" s="4">
        <f t="shared" si="44"/>
        <v>96</v>
      </c>
      <c r="I74" s="86">
        <v>904.99</v>
      </c>
      <c r="J74" s="79">
        <v>905.95</v>
      </c>
      <c r="K74" s="92" t="s">
        <v>95</v>
      </c>
      <c r="L74" s="11">
        <v>90</v>
      </c>
      <c r="M74" s="3">
        <v>12</v>
      </c>
      <c r="N74" s="3">
        <v>0</v>
      </c>
      <c r="O74" s="3">
        <v>0</v>
      </c>
      <c r="P74" s="3"/>
      <c r="Q74" s="3"/>
      <c r="R74" s="14"/>
      <c r="S74" s="13">
        <f t="shared" si="45"/>
        <v>0</v>
      </c>
      <c r="T74" s="13">
        <f t="shared" si="46"/>
        <v>0.20791169081775931</v>
      </c>
      <c r="U74" s="13">
        <f t="shared" si="47"/>
        <v>-0.97814760073380569</v>
      </c>
      <c r="V74" s="6">
        <f t="shared" si="48"/>
        <v>90</v>
      </c>
      <c r="W74" s="6">
        <f t="shared" si="49"/>
        <v>-78.000000000000028</v>
      </c>
      <c r="X74" s="34">
        <f t="shared" si="50"/>
        <v>90</v>
      </c>
      <c r="Y74" s="35">
        <f t="shared" si="51"/>
        <v>0</v>
      </c>
      <c r="Z74" s="36">
        <f t="shared" si="52"/>
        <v>11.999999999999972</v>
      </c>
      <c r="AA74" s="15"/>
      <c r="AB74" s="22"/>
      <c r="AC74" s="25"/>
      <c r="AD74" s="25"/>
      <c r="AE74" s="25"/>
      <c r="AF74" s="40"/>
      <c r="AG74" s="41"/>
      <c r="AH74" s="55"/>
      <c r="AI74" s="11">
        <v>93</v>
      </c>
      <c r="AJ74" s="29">
        <v>99</v>
      </c>
      <c r="AK74" s="37">
        <v>113</v>
      </c>
      <c r="AL74" s="37">
        <v>8</v>
      </c>
      <c r="AM74" s="53">
        <f t="shared" si="53"/>
        <v>337</v>
      </c>
      <c r="AN74" s="50">
        <f t="shared" si="54"/>
        <v>247</v>
      </c>
      <c r="AO74" s="67">
        <f t="shared" si="55"/>
        <v>11.999999999999972</v>
      </c>
      <c r="AP74" s="59"/>
      <c r="AQ74" s="52"/>
      <c r="AR74" s="52"/>
    </row>
    <row r="75" spans="1:46" x14ac:dyDescent="0.2">
      <c r="A75" s="11" t="s">
        <v>46</v>
      </c>
      <c r="B75" s="3" t="s">
        <v>89</v>
      </c>
      <c r="C75" s="1" t="s">
        <v>97</v>
      </c>
      <c r="D75" s="29">
        <v>1</v>
      </c>
      <c r="E75" s="11" t="s">
        <v>91</v>
      </c>
      <c r="F75" s="4">
        <v>8</v>
      </c>
      <c r="G75" s="5">
        <v>8.5</v>
      </c>
      <c r="H75" s="4">
        <f t="shared" si="44"/>
        <v>8.25</v>
      </c>
      <c r="I75" s="87">
        <v>907</v>
      </c>
      <c r="J75" s="79">
        <v>907.08249999999998</v>
      </c>
      <c r="K75" s="92">
        <v>0.1</v>
      </c>
      <c r="L75" s="11">
        <v>90</v>
      </c>
      <c r="M75" s="3">
        <v>0</v>
      </c>
      <c r="N75" s="3">
        <v>0</v>
      </c>
      <c r="O75" s="3">
        <v>0</v>
      </c>
      <c r="P75" s="3"/>
      <c r="Q75" s="3"/>
      <c r="R75" s="14"/>
      <c r="S75" s="13">
        <f t="shared" si="45"/>
        <v>0</v>
      </c>
      <c r="T75" s="13">
        <f t="shared" si="46"/>
        <v>0</v>
      </c>
      <c r="U75" s="13">
        <f t="shared" si="47"/>
        <v>-1</v>
      </c>
      <c r="V75" s="6">
        <f t="shared" si="48"/>
        <v>90</v>
      </c>
      <c r="W75" s="6">
        <f t="shared" si="49"/>
        <v>-90</v>
      </c>
      <c r="X75" s="34">
        <f t="shared" si="50"/>
        <v>90</v>
      </c>
      <c r="Y75" s="35">
        <f t="shared" si="51"/>
        <v>0</v>
      </c>
      <c r="Z75" s="36">
        <f t="shared" si="52"/>
        <v>0</v>
      </c>
      <c r="AA75" s="15"/>
      <c r="AB75" s="22"/>
      <c r="AC75" s="25"/>
      <c r="AD75" s="25"/>
      <c r="AE75" s="25"/>
      <c r="AF75" s="40"/>
      <c r="AG75" s="41"/>
      <c r="AH75" s="55"/>
      <c r="AI75" s="11">
        <v>5</v>
      </c>
      <c r="AJ75" s="29">
        <v>10</v>
      </c>
      <c r="AM75" s="53">
        <f t="shared" si="53"/>
        <v>90</v>
      </c>
      <c r="AN75" s="50">
        <f t="shared" si="54"/>
        <v>0</v>
      </c>
      <c r="AO75" s="67">
        <f t="shared" si="55"/>
        <v>0</v>
      </c>
      <c r="AP75" s="59"/>
      <c r="AQ75" s="52"/>
      <c r="AR75" s="52"/>
    </row>
    <row r="76" spans="1:46" x14ac:dyDescent="0.2">
      <c r="A76" s="11" t="s">
        <v>159</v>
      </c>
      <c r="B76" s="3" t="s">
        <v>89</v>
      </c>
      <c r="C76" s="1" t="s">
        <v>73</v>
      </c>
      <c r="D76" s="28">
        <v>1</v>
      </c>
      <c r="E76" s="11" t="s">
        <v>50</v>
      </c>
      <c r="F76" s="4">
        <v>30</v>
      </c>
      <c r="G76" s="5">
        <v>32</v>
      </c>
      <c r="H76" s="4">
        <f t="shared" si="44"/>
        <v>31</v>
      </c>
      <c r="I76" s="87">
        <v>907</v>
      </c>
      <c r="J76" s="79">
        <v>907.31</v>
      </c>
      <c r="K76" s="92" t="s">
        <v>98</v>
      </c>
      <c r="L76" s="11">
        <v>270</v>
      </c>
      <c r="M76" s="3">
        <v>23</v>
      </c>
      <c r="N76" s="3">
        <v>180</v>
      </c>
      <c r="O76" s="3">
        <v>52</v>
      </c>
      <c r="P76" s="3"/>
      <c r="Q76" s="3">
        <v>49</v>
      </c>
      <c r="R76" s="14">
        <v>90</v>
      </c>
      <c r="S76" s="13">
        <f t="shared" si="45"/>
        <v>-0.72536772326770271</v>
      </c>
      <c r="T76" s="13">
        <f t="shared" si="46"/>
        <v>-0.24055810302136546</v>
      </c>
      <c r="U76" s="13">
        <f t="shared" si="47"/>
        <v>-0.56671937612095835</v>
      </c>
      <c r="V76" s="6">
        <f t="shared" si="48"/>
        <v>198.34738302150853</v>
      </c>
      <c r="W76" s="6">
        <f t="shared" si="49"/>
        <v>-36.559498556998854</v>
      </c>
      <c r="X76" s="34">
        <f t="shared" si="50"/>
        <v>198.34738302150853</v>
      </c>
      <c r="Y76" s="35">
        <f t="shared" si="51"/>
        <v>108.34738302150853</v>
      </c>
      <c r="Z76" s="36">
        <f t="shared" si="52"/>
        <v>53.440501443001146</v>
      </c>
      <c r="AA76" s="15">
        <f>IF(-T76&lt;0,180-ACOS(SIN((X76-90)*PI()/180)*U76/SQRT(T76^2+U76^2))*180/PI(),ACOS(SIN((X76-90)*PI()/180)*U76/SQRT(T76^2+U76^2))*180/PI())</f>
        <v>150.89283931131629</v>
      </c>
      <c r="AB76" s="22">
        <f>IF(R76=90,IF(AA76-Q76&lt;0,AA76-Q76+180,AA76-Q76),IF(AA76+Q76&gt;180,AA76+Q76-180,AA76+Q76))</f>
        <v>101.89283931131629</v>
      </c>
      <c r="AC76" s="25">
        <f>COS(AB76*PI()/180)</f>
        <v>-0.20608189208765404</v>
      </c>
      <c r="AD76" s="25">
        <f>SIN(AB76*PI()/180)*COS(Z76*PI()/180)</f>
        <v>0.58287129531833792</v>
      </c>
      <c r="AE76" s="25">
        <f>SIN(AB76*PI()/180)*SIN(Z76*PI()/180)</f>
        <v>0.78599701452836024</v>
      </c>
      <c r="AF76" s="40">
        <f>IF(IF(AC76=0,IF(AD76&gt;=0,90,270),IF(AC76&gt;0,IF(AD76&gt;=0,ATAN(AD76/AC76)*180/PI(),ATAN(AD76/AC76)*180/PI()+360),ATAN(AD76/AC76)*180/PI()+180))-(360-Y76)&lt;0,IF(AC76=0,IF(AD76&gt;=0,90,270),IF(AC76&gt;0,IF(AD76&gt;=0,ATAN(AD76/AC76)*180/PI(),ATAN(AD76/AC76)*180/PI()+360),ATAN(AD76/AC76)*180/PI()+180))+Y76,IF(AC76=0,IF(AD76&gt;=0,90,270),IF(AC76&gt;0,IF(AD76&gt;=0,ATAN(AD76/AC76)*180/PI(),ATAN(AD76/AC76)*180/PI()+360),ATAN(AD76/AC76)*180/PI()+180))-(360-Y76))</f>
        <v>217.81910776314538</v>
      </c>
      <c r="AG76" s="41">
        <f>ASIN(AE76/SQRT(AC76^2+AD76^2+AE76^2))*180/PI()</f>
        <v>51.812984167802725</v>
      </c>
      <c r="AH76" s="55" t="s">
        <v>43</v>
      </c>
      <c r="AI76" s="11">
        <v>25</v>
      </c>
      <c r="AJ76" s="29">
        <v>76</v>
      </c>
      <c r="AK76" s="37">
        <v>222</v>
      </c>
      <c r="AL76" s="37">
        <v>80</v>
      </c>
      <c r="AM76" s="53">
        <f t="shared" si="53"/>
        <v>336.34738302150856</v>
      </c>
      <c r="AN76" s="50">
        <f t="shared" si="54"/>
        <v>246.34738302150856</v>
      </c>
      <c r="AO76" s="67">
        <f t="shared" si="55"/>
        <v>53.440501443001146</v>
      </c>
      <c r="AP76" s="52">
        <f>AB76</f>
        <v>101.89283931131629</v>
      </c>
      <c r="AQ76" s="52">
        <f>IF(AL76&gt;=0,IF(AF76&gt;=AK76,AF76-AK76,AF76-AK76+360),IF((AF76-AK76-180)&lt;0,IF(AF76-AK76+180&lt;0,AF76-AK76+540,AF76-AK76+180),AF76-AK76-180))</f>
        <v>355.81910776314538</v>
      </c>
      <c r="AR76" s="52">
        <f>AG76</f>
        <v>51.812984167802725</v>
      </c>
      <c r="AS76" s="117" t="s">
        <v>183</v>
      </c>
      <c r="AT76" s="73" t="s">
        <v>121</v>
      </c>
    </row>
    <row r="77" spans="1:46" x14ac:dyDescent="0.2">
      <c r="A77" s="11" t="s">
        <v>159</v>
      </c>
      <c r="B77" s="3" t="s">
        <v>89</v>
      </c>
      <c r="C77" s="1" t="s">
        <v>73</v>
      </c>
      <c r="D77" s="29">
        <v>1</v>
      </c>
      <c r="E77" s="11" t="s">
        <v>96</v>
      </c>
      <c r="F77" s="4">
        <v>39</v>
      </c>
      <c r="G77" s="5">
        <v>42</v>
      </c>
      <c r="H77" s="4">
        <f t="shared" si="44"/>
        <v>40.5</v>
      </c>
      <c r="I77" s="87">
        <v>907</v>
      </c>
      <c r="J77" s="79">
        <v>907.40499999999997</v>
      </c>
      <c r="K77" s="92"/>
      <c r="L77" s="11">
        <v>270</v>
      </c>
      <c r="M77" s="3">
        <v>60</v>
      </c>
      <c r="N77" s="3" t="s">
        <v>92</v>
      </c>
      <c r="O77" s="3" t="s">
        <v>92</v>
      </c>
      <c r="P77" s="3"/>
      <c r="Q77" s="3"/>
      <c r="R77" s="14"/>
      <c r="S77" s="13"/>
      <c r="T77" s="13"/>
      <c r="U77" s="13"/>
      <c r="V77" s="6"/>
      <c r="W77" s="6"/>
      <c r="X77" s="34"/>
      <c r="Y77" s="35"/>
      <c r="Z77" s="36"/>
      <c r="AA77" s="15"/>
      <c r="AB77" s="22"/>
      <c r="AC77" s="25"/>
      <c r="AD77" s="25"/>
      <c r="AE77" s="25"/>
      <c r="AF77" s="40"/>
      <c r="AG77" s="41"/>
      <c r="AH77" s="55"/>
      <c r="AI77" s="11">
        <v>25</v>
      </c>
      <c r="AJ77" s="29">
        <v>76</v>
      </c>
      <c r="AK77" s="37">
        <v>228</v>
      </c>
      <c r="AL77" s="37">
        <v>78</v>
      </c>
      <c r="AM77" s="53"/>
      <c r="AN77" s="50"/>
      <c r="AO77" s="67"/>
      <c r="AP77" s="52"/>
      <c r="AQ77" s="52"/>
      <c r="AR77" s="52"/>
    </row>
    <row r="78" spans="1:46" x14ac:dyDescent="0.2">
      <c r="A78" s="11" t="s">
        <v>159</v>
      </c>
      <c r="B78" s="3" t="s">
        <v>89</v>
      </c>
      <c r="C78" s="1" t="s">
        <v>73</v>
      </c>
      <c r="D78" s="28">
        <v>1</v>
      </c>
      <c r="E78" s="11" t="s">
        <v>50</v>
      </c>
      <c r="F78" s="4">
        <v>62</v>
      </c>
      <c r="G78" s="5">
        <v>63</v>
      </c>
      <c r="H78" s="4">
        <f t="shared" si="44"/>
        <v>62.5</v>
      </c>
      <c r="I78" s="87">
        <v>907</v>
      </c>
      <c r="J78" s="79">
        <v>907.625</v>
      </c>
      <c r="K78" s="92" t="s">
        <v>94</v>
      </c>
      <c r="L78" s="11">
        <v>270</v>
      </c>
      <c r="M78" s="3">
        <v>11</v>
      </c>
      <c r="N78" s="3">
        <v>180</v>
      </c>
      <c r="O78" s="3">
        <v>15</v>
      </c>
      <c r="P78" s="3"/>
      <c r="Q78" s="3"/>
      <c r="R78" s="14"/>
      <c r="S78" s="13">
        <f t="shared" ref="S78:S86" si="56">COS(M78*PI()/180)*SIN(L78*PI()/180)*(SIN(O78*PI()/180))-(COS(O78*PI()/180)*SIN(N78*PI()/180))*(SIN(M78*PI()/180))</f>
        <v>-0.25406381026660135</v>
      </c>
      <c r="T78" s="13">
        <f t="shared" ref="T78:T86" si="57">(SIN(M78*PI()/180))*(COS(O78*PI()/180)*COS(N78*PI()/180))-(SIN(O78*PI()/180))*(COS(M78*PI()/180)*COS(L78*PI()/180))</f>
        <v>-0.184307336522476</v>
      </c>
      <c r="U78" s="13">
        <f t="shared" ref="U78:U86" si="58">(COS(M78*PI()/180)*COS(L78*PI()/180))*(COS(O78*PI()/180)*SIN(N78*PI()/180))-(COS(M78*PI()/180)*SIN(L78*PI()/180))*(COS(O78*PI()/180)*COS(N78*PI()/180))</f>
        <v>-0.94817904827949562</v>
      </c>
      <c r="V78" s="6">
        <f t="shared" ref="V78:V86" si="59">IF(S78=0,IF(T78&gt;=0,90,270),IF(S78&gt;0,IF(T78&gt;=0,ATAN(T78/S78)*180/PI(),ATAN(T78/S78)*180/PI()+360),ATAN(T78/S78)*180/PI()+180))</f>
        <v>215.95852738663791</v>
      </c>
      <c r="W78" s="6">
        <f t="shared" ref="W78:W86" si="60">ASIN(U78/SQRT(S78^2+T78^2+U78^2))*180/PI()</f>
        <v>-71.683937439689757</v>
      </c>
      <c r="X78" s="34">
        <f t="shared" ref="X78:X86" si="61">IF(U78&lt;0,V78,IF(V78+180&gt;=360,V78-180,V78+180))</f>
        <v>215.95852738663791</v>
      </c>
      <c r="Y78" s="35">
        <f t="shared" ref="Y78:Y86" si="62">IF(X78-90&lt;0,X78+270,X78-90)</f>
        <v>125.95852738663791</v>
      </c>
      <c r="Z78" s="36">
        <f t="shared" ref="Z78:Z86" si="63">IF(U78&lt;0,90+W78,90-W78)</f>
        <v>18.316062560310243</v>
      </c>
      <c r="AA78" s="15"/>
      <c r="AB78" s="22"/>
      <c r="AC78" s="25"/>
      <c r="AD78" s="25"/>
      <c r="AE78" s="25"/>
      <c r="AF78" s="40"/>
      <c r="AG78" s="41"/>
      <c r="AH78" s="55"/>
      <c r="AI78" s="11">
        <v>25</v>
      </c>
      <c r="AJ78" s="29">
        <v>76</v>
      </c>
      <c r="AK78" s="37">
        <v>175</v>
      </c>
      <c r="AL78" s="37">
        <v>72</v>
      </c>
      <c r="AM78" s="53">
        <f t="shared" ref="AM78:AM86" si="64">IF(AL78&gt;=0,IF(X78&gt;=AK78,X78-AK78,X78-AK78+360),IF((X78-AK78-180)&lt;0,IF(X78-AK78+180&lt;0,X78-AK78+540,X78-AK78+180),X78-AK78-180))</f>
        <v>40.958527386637911</v>
      </c>
      <c r="AN78" s="50">
        <f t="shared" ref="AN78:AN86" si="65">IF(AM78-90&lt;0,AM78+270,AM78-90)</f>
        <v>310.95852738663791</v>
      </c>
      <c r="AO78" s="67">
        <f t="shared" ref="AO78:AO86" si="66">Z78</f>
        <v>18.316062560310243</v>
      </c>
      <c r="AP78" s="52"/>
      <c r="AQ78" s="52"/>
      <c r="AR78" s="52"/>
    </row>
    <row r="79" spans="1:46" x14ac:dyDescent="0.2">
      <c r="A79" s="11" t="s">
        <v>46</v>
      </c>
      <c r="B79" s="3" t="s">
        <v>89</v>
      </c>
      <c r="C79" s="1" t="s">
        <v>99</v>
      </c>
      <c r="D79" s="29">
        <v>1</v>
      </c>
      <c r="E79" s="11" t="s">
        <v>91</v>
      </c>
      <c r="F79" s="4">
        <v>20</v>
      </c>
      <c r="G79" s="5">
        <v>24</v>
      </c>
      <c r="H79" s="4">
        <f t="shared" si="44"/>
        <v>22</v>
      </c>
      <c r="I79" s="86">
        <v>912</v>
      </c>
      <c r="J79" s="79">
        <v>912.22</v>
      </c>
      <c r="K79" s="92" t="s">
        <v>94</v>
      </c>
      <c r="L79" s="11">
        <v>90</v>
      </c>
      <c r="M79" s="3">
        <v>47</v>
      </c>
      <c r="N79" s="3">
        <v>320</v>
      </c>
      <c r="O79" s="3">
        <v>0</v>
      </c>
      <c r="P79" s="3"/>
      <c r="Q79" s="3"/>
      <c r="R79" s="14"/>
      <c r="S79" s="13">
        <f t="shared" si="56"/>
        <v>0.47010509769918929</v>
      </c>
      <c r="T79" s="13">
        <f t="shared" si="57"/>
        <v>0.56024943907986047</v>
      </c>
      <c r="U79" s="13">
        <f t="shared" si="58"/>
        <v>-0.52244105394213269</v>
      </c>
      <c r="V79" s="6">
        <f t="shared" si="59"/>
        <v>49.999999999999986</v>
      </c>
      <c r="W79" s="6">
        <f t="shared" si="60"/>
        <v>-35.540040780834694</v>
      </c>
      <c r="X79" s="34">
        <f t="shared" si="61"/>
        <v>49.999999999999986</v>
      </c>
      <c r="Y79" s="35">
        <f t="shared" si="62"/>
        <v>320</v>
      </c>
      <c r="Z79" s="36">
        <f t="shared" si="63"/>
        <v>54.459959219165306</v>
      </c>
      <c r="AA79" s="15"/>
      <c r="AB79" s="22"/>
      <c r="AC79" s="25"/>
      <c r="AD79" s="25"/>
      <c r="AE79" s="25"/>
      <c r="AF79" s="40"/>
      <c r="AG79" s="41"/>
      <c r="AH79" s="55"/>
      <c r="AI79" s="11">
        <v>20</v>
      </c>
      <c r="AJ79" s="29">
        <v>25</v>
      </c>
      <c r="AK79" s="37">
        <v>82</v>
      </c>
      <c r="AL79" s="37">
        <v>33</v>
      </c>
      <c r="AM79" s="53">
        <f t="shared" si="64"/>
        <v>328</v>
      </c>
      <c r="AN79" s="50">
        <f t="shared" si="65"/>
        <v>238</v>
      </c>
      <c r="AO79" s="67">
        <f t="shared" si="66"/>
        <v>54.459959219165306</v>
      </c>
      <c r="AP79" s="52"/>
      <c r="AQ79" s="52"/>
      <c r="AR79" s="52"/>
      <c r="AT79" s="73" t="s">
        <v>100</v>
      </c>
    </row>
    <row r="80" spans="1:46" x14ac:dyDescent="0.2">
      <c r="A80" s="11" t="s">
        <v>159</v>
      </c>
      <c r="B80" s="3" t="s">
        <v>89</v>
      </c>
      <c r="C80" s="1" t="s">
        <v>99</v>
      </c>
      <c r="D80" s="28">
        <v>1</v>
      </c>
      <c r="E80" s="11" t="s">
        <v>91</v>
      </c>
      <c r="F80" s="4">
        <v>23</v>
      </c>
      <c r="G80" s="5">
        <v>23.5</v>
      </c>
      <c r="H80" s="4">
        <f t="shared" si="44"/>
        <v>23.25</v>
      </c>
      <c r="I80" s="86">
        <v>912</v>
      </c>
      <c r="J80" s="79">
        <v>912.23249999999996</v>
      </c>
      <c r="K80" s="92" t="s">
        <v>94</v>
      </c>
      <c r="L80" s="11">
        <v>270</v>
      </c>
      <c r="M80" s="3">
        <v>10</v>
      </c>
      <c r="N80" s="3">
        <v>180</v>
      </c>
      <c r="O80" s="3">
        <v>23</v>
      </c>
      <c r="P80" s="3"/>
      <c r="Q80" s="3"/>
      <c r="R80" s="14"/>
      <c r="S80" s="13">
        <f t="shared" si="56"/>
        <v>-0.38479504467944597</v>
      </c>
      <c r="T80" s="13">
        <f t="shared" si="57"/>
        <v>-0.15984399033558094</v>
      </c>
      <c r="U80" s="13">
        <f t="shared" si="58"/>
        <v>-0.90652031636532959</v>
      </c>
      <c r="V80" s="6">
        <f t="shared" si="59"/>
        <v>202.55801474478454</v>
      </c>
      <c r="W80" s="6">
        <f t="shared" si="60"/>
        <v>-65.314537394205047</v>
      </c>
      <c r="X80" s="34">
        <f t="shared" si="61"/>
        <v>202.55801474478454</v>
      </c>
      <c r="Y80" s="35">
        <f t="shared" si="62"/>
        <v>112.55801474478454</v>
      </c>
      <c r="Z80" s="36">
        <f t="shared" si="63"/>
        <v>24.685462605794953</v>
      </c>
      <c r="AA80" s="15"/>
      <c r="AB80" s="22"/>
      <c r="AC80" s="25"/>
      <c r="AD80" s="25"/>
      <c r="AE80" s="25"/>
      <c r="AF80" s="40"/>
      <c r="AG80" s="41"/>
      <c r="AH80" s="55"/>
      <c r="AI80" s="11">
        <v>20</v>
      </c>
      <c r="AJ80" s="29">
        <v>25</v>
      </c>
      <c r="AK80" s="37">
        <v>82</v>
      </c>
      <c r="AL80" s="37">
        <v>33</v>
      </c>
      <c r="AM80" s="53">
        <f t="shared" si="64"/>
        <v>120.55801474478454</v>
      </c>
      <c r="AN80" s="50">
        <f t="shared" si="65"/>
        <v>30.558014744784543</v>
      </c>
      <c r="AO80" s="67">
        <f t="shared" si="66"/>
        <v>24.685462605794953</v>
      </c>
      <c r="AP80" s="52"/>
      <c r="AQ80" s="52"/>
      <c r="AR80" s="52"/>
      <c r="AT80" s="73" t="s">
        <v>101</v>
      </c>
    </row>
    <row r="81" spans="1:46" x14ac:dyDescent="0.2">
      <c r="A81" s="11" t="s">
        <v>46</v>
      </c>
      <c r="B81" s="3" t="s">
        <v>89</v>
      </c>
      <c r="C81" s="1" t="s">
        <v>99</v>
      </c>
      <c r="D81" s="28">
        <v>1</v>
      </c>
      <c r="E81" s="11" t="s">
        <v>91</v>
      </c>
      <c r="F81" s="4">
        <v>28</v>
      </c>
      <c r="G81" s="5">
        <v>31</v>
      </c>
      <c r="H81" s="4">
        <f t="shared" si="44"/>
        <v>29.5</v>
      </c>
      <c r="I81" s="86">
        <v>912</v>
      </c>
      <c r="J81" s="79">
        <v>912.29499999999996</v>
      </c>
      <c r="K81" s="92">
        <v>0.1</v>
      </c>
      <c r="L81" s="11">
        <v>90</v>
      </c>
      <c r="M81" s="3">
        <v>25</v>
      </c>
      <c r="N81" s="3">
        <v>0</v>
      </c>
      <c r="O81" s="3">
        <v>50</v>
      </c>
      <c r="P81" s="3"/>
      <c r="Q81" s="3"/>
      <c r="R81" s="14"/>
      <c r="S81" s="13">
        <f t="shared" si="56"/>
        <v>0.69427204401488385</v>
      </c>
      <c r="T81" s="13">
        <f t="shared" si="57"/>
        <v>0.27165378227418441</v>
      </c>
      <c r="U81" s="13">
        <f t="shared" si="58"/>
        <v>-0.58256341606958539</v>
      </c>
      <c r="V81" s="6">
        <f t="shared" si="59"/>
        <v>21.369342112799988</v>
      </c>
      <c r="W81" s="6">
        <f t="shared" si="60"/>
        <v>-38.004506729890807</v>
      </c>
      <c r="X81" s="34">
        <f t="shared" si="61"/>
        <v>21.369342112799988</v>
      </c>
      <c r="Y81" s="35">
        <f t="shared" si="62"/>
        <v>291.36934211279998</v>
      </c>
      <c r="Z81" s="36">
        <f t="shared" si="63"/>
        <v>51.995493270109193</v>
      </c>
      <c r="AA81" s="15"/>
      <c r="AB81" s="22"/>
      <c r="AC81" s="25"/>
      <c r="AD81" s="25"/>
      <c r="AE81" s="25"/>
      <c r="AF81" s="40"/>
      <c r="AG81" s="41"/>
      <c r="AH81" s="55"/>
      <c r="AI81" s="11">
        <v>28</v>
      </c>
      <c r="AJ81" s="29">
        <v>32</v>
      </c>
      <c r="AK81" s="37">
        <v>276</v>
      </c>
      <c r="AL81" s="37">
        <v>56</v>
      </c>
      <c r="AM81" s="53">
        <f t="shared" si="64"/>
        <v>105.36934211279998</v>
      </c>
      <c r="AN81" s="50">
        <f t="shared" si="65"/>
        <v>15.369342112799984</v>
      </c>
      <c r="AO81" s="67">
        <f t="shared" si="66"/>
        <v>51.995493270109193</v>
      </c>
      <c r="AP81" s="52"/>
      <c r="AQ81" s="52"/>
      <c r="AR81" s="52"/>
    </row>
    <row r="82" spans="1:46" x14ac:dyDescent="0.2">
      <c r="A82" s="11" t="s">
        <v>159</v>
      </c>
      <c r="B82" s="3" t="s">
        <v>89</v>
      </c>
      <c r="C82" s="1" t="s">
        <v>99</v>
      </c>
      <c r="D82" s="28">
        <v>2</v>
      </c>
      <c r="E82" s="11" t="s">
        <v>91</v>
      </c>
      <c r="F82" s="4">
        <v>7</v>
      </c>
      <c r="G82" s="5">
        <v>13</v>
      </c>
      <c r="H82" s="4">
        <f t="shared" si="44"/>
        <v>10</v>
      </c>
      <c r="I82" s="88">
        <v>912.78</v>
      </c>
      <c r="J82" s="79">
        <v>912.88</v>
      </c>
      <c r="K82" s="92">
        <v>0.1</v>
      </c>
      <c r="L82" s="11">
        <v>90</v>
      </c>
      <c r="M82" s="3">
        <v>55</v>
      </c>
      <c r="N82" s="3">
        <v>180</v>
      </c>
      <c r="O82" s="3">
        <v>40</v>
      </c>
      <c r="P82" s="3"/>
      <c r="Q82" s="3"/>
      <c r="R82" s="14"/>
      <c r="S82" s="13">
        <f t="shared" si="56"/>
        <v>0.36868782649461235</v>
      </c>
      <c r="T82" s="13">
        <f t="shared" si="57"/>
        <v>-0.62750687159713314</v>
      </c>
      <c r="U82" s="13">
        <f t="shared" si="58"/>
        <v>0.43938504177070509</v>
      </c>
      <c r="V82" s="6">
        <f t="shared" si="59"/>
        <v>300.4361050493531</v>
      </c>
      <c r="W82" s="6">
        <f t="shared" si="60"/>
        <v>31.120017441601835</v>
      </c>
      <c r="X82" s="34">
        <f t="shared" si="61"/>
        <v>120.4361050493531</v>
      </c>
      <c r="Y82" s="35">
        <f t="shared" si="62"/>
        <v>30.436105049353102</v>
      </c>
      <c r="Z82" s="36">
        <f t="shared" si="63"/>
        <v>58.879982558398169</v>
      </c>
      <c r="AA82" s="15"/>
      <c r="AB82" s="22"/>
      <c r="AC82" s="25"/>
      <c r="AD82" s="25"/>
      <c r="AE82" s="25"/>
      <c r="AF82" s="40"/>
      <c r="AG82" s="41"/>
      <c r="AH82" s="55"/>
      <c r="AI82" s="11">
        <v>11</v>
      </c>
      <c r="AJ82" s="29">
        <v>13</v>
      </c>
      <c r="AK82" s="37">
        <v>76</v>
      </c>
      <c r="AL82" s="37">
        <v>43</v>
      </c>
      <c r="AM82" s="53">
        <f t="shared" si="64"/>
        <v>44.436105049353102</v>
      </c>
      <c r="AN82" s="50">
        <f t="shared" si="65"/>
        <v>314.4361050493531</v>
      </c>
      <c r="AO82" s="67">
        <f t="shared" si="66"/>
        <v>58.879982558398169</v>
      </c>
      <c r="AP82" s="52"/>
      <c r="AQ82" s="52"/>
      <c r="AR82" s="52"/>
    </row>
    <row r="83" spans="1:46" x14ac:dyDescent="0.2">
      <c r="A83" s="11" t="s">
        <v>159</v>
      </c>
      <c r="B83" s="3" t="s">
        <v>89</v>
      </c>
      <c r="C83" s="1" t="s">
        <v>99</v>
      </c>
      <c r="D83" s="28">
        <v>2</v>
      </c>
      <c r="E83" s="11" t="s">
        <v>91</v>
      </c>
      <c r="F83" s="4">
        <v>22</v>
      </c>
      <c r="G83" s="5">
        <v>24</v>
      </c>
      <c r="H83" s="4">
        <f t="shared" si="44"/>
        <v>23</v>
      </c>
      <c r="I83" s="88">
        <v>912.78</v>
      </c>
      <c r="J83" s="79">
        <v>913.01</v>
      </c>
      <c r="K83" s="92" t="s">
        <v>94</v>
      </c>
      <c r="L83" s="11">
        <v>90</v>
      </c>
      <c r="M83" s="3">
        <v>20</v>
      </c>
      <c r="N83" s="3">
        <v>180</v>
      </c>
      <c r="O83" s="3">
        <v>40</v>
      </c>
      <c r="P83" s="3"/>
      <c r="Q83" s="3"/>
      <c r="R83" s="14"/>
      <c r="S83" s="13">
        <f t="shared" si="56"/>
        <v>0.60402277355505363</v>
      </c>
      <c r="T83" s="13">
        <f t="shared" si="57"/>
        <v>-0.26200263022938497</v>
      </c>
      <c r="U83" s="13">
        <f t="shared" si="58"/>
        <v>0.71984631039295421</v>
      </c>
      <c r="V83" s="6">
        <f t="shared" si="59"/>
        <v>336.55059225975685</v>
      </c>
      <c r="W83" s="6">
        <f t="shared" si="60"/>
        <v>47.552780457020994</v>
      </c>
      <c r="X83" s="34">
        <f t="shared" si="61"/>
        <v>156.55059225975685</v>
      </c>
      <c r="Y83" s="35">
        <f t="shared" si="62"/>
        <v>66.550592259756854</v>
      </c>
      <c r="Z83" s="36">
        <f t="shared" si="63"/>
        <v>42.447219542979006</v>
      </c>
      <c r="AA83" s="15"/>
      <c r="AB83" s="22"/>
      <c r="AC83" s="25"/>
      <c r="AD83" s="25"/>
      <c r="AE83" s="25"/>
      <c r="AF83" s="40"/>
      <c r="AG83" s="41"/>
      <c r="AH83" s="55"/>
      <c r="AI83" s="11">
        <v>19</v>
      </c>
      <c r="AJ83" s="29">
        <v>34</v>
      </c>
      <c r="AK83" s="37">
        <v>259</v>
      </c>
      <c r="AL83" s="37">
        <v>9</v>
      </c>
      <c r="AM83" s="53">
        <f t="shared" si="64"/>
        <v>257.55059225975685</v>
      </c>
      <c r="AN83" s="50">
        <f t="shared" si="65"/>
        <v>167.55059225975685</v>
      </c>
      <c r="AO83" s="67">
        <f t="shared" si="66"/>
        <v>42.447219542979006</v>
      </c>
      <c r="AP83" s="52"/>
      <c r="AQ83" s="52"/>
      <c r="AR83" s="52"/>
    </row>
    <row r="84" spans="1:46" x14ac:dyDescent="0.2">
      <c r="A84" s="11" t="s">
        <v>159</v>
      </c>
      <c r="B84" s="3" t="s">
        <v>89</v>
      </c>
      <c r="C84" s="1" t="s">
        <v>99</v>
      </c>
      <c r="D84" s="28">
        <v>5</v>
      </c>
      <c r="E84" s="11" t="s">
        <v>49</v>
      </c>
      <c r="F84" s="4">
        <v>22</v>
      </c>
      <c r="G84" s="5">
        <v>23</v>
      </c>
      <c r="H84" s="4">
        <f t="shared" si="44"/>
        <v>22.5</v>
      </c>
      <c r="I84" s="88">
        <v>913.84</v>
      </c>
      <c r="J84" s="79">
        <v>914.06500000000005</v>
      </c>
      <c r="K84" s="92">
        <v>1</v>
      </c>
      <c r="L84" s="11">
        <v>270</v>
      </c>
      <c r="M84" s="3">
        <v>7</v>
      </c>
      <c r="N84" s="3">
        <v>0</v>
      </c>
      <c r="O84" s="3">
        <v>0</v>
      </c>
      <c r="P84" s="3"/>
      <c r="Q84" s="3"/>
      <c r="R84" s="14"/>
      <c r="S84" s="13">
        <f t="shared" si="56"/>
        <v>0</v>
      </c>
      <c r="T84" s="13">
        <f t="shared" si="57"/>
        <v>0.12186934340514748</v>
      </c>
      <c r="U84" s="13">
        <f t="shared" si="58"/>
        <v>0.99254615164132198</v>
      </c>
      <c r="V84" s="6">
        <f t="shared" si="59"/>
        <v>90</v>
      </c>
      <c r="W84" s="6">
        <f t="shared" si="60"/>
        <v>82.999999999999972</v>
      </c>
      <c r="X84" s="34">
        <f t="shared" si="61"/>
        <v>270</v>
      </c>
      <c r="Y84" s="35">
        <f t="shared" si="62"/>
        <v>180</v>
      </c>
      <c r="Z84" s="36">
        <f t="shared" si="63"/>
        <v>7.0000000000000284</v>
      </c>
      <c r="AA84" s="15"/>
      <c r="AB84" s="22"/>
      <c r="AC84" s="25"/>
      <c r="AD84" s="25"/>
      <c r="AE84" s="25"/>
      <c r="AF84" s="40"/>
      <c r="AG84" s="41"/>
      <c r="AH84" s="55"/>
      <c r="AI84" s="11">
        <v>6</v>
      </c>
      <c r="AJ84" s="29">
        <v>48</v>
      </c>
      <c r="AK84" s="37">
        <v>356</v>
      </c>
      <c r="AL84" s="37">
        <v>62</v>
      </c>
      <c r="AM84" s="53">
        <f t="shared" si="64"/>
        <v>274</v>
      </c>
      <c r="AN84" s="50">
        <f t="shared" si="65"/>
        <v>184</v>
      </c>
      <c r="AO84" s="67">
        <f t="shared" si="66"/>
        <v>7.0000000000000284</v>
      </c>
      <c r="AP84" s="52"/>
      <c r="AQ84" s="52"/>
      <c r="AR84" s="52"/>
      <c r="AT84" s="73" t="s">
        <v>102</v>
      </c>
    </row>
    <row r="85" spans="1:46" x14ac:dyDescent="0.2">
      <c r="A85" s="11" t="s">
        <v>159</v>
      </c>
      <c r="B85" s="3" t="s">
        <v>89</v>
      </c>
      <c r="C85" s="1" t="s">
        <v>99</v>
      </c>
      <c r="D85" s="28">
        <v>5</v>
      </c>
      <c r="E85" s="11" t="s">
        <v>251</v>
      </c>
      <c r="F85" s="4">
        <v>76</v>
      </c>
      <c r="G85" s="5">
        <v>79</v>
      </c>
      <c r="H85" s="4">
        <f t="shared" si="44"/>
        <v>77.5</v>
      </c>
      <c r="I85" s="88">
        <v>913.84</v>
      </c>
      <c r="J85" s="79">
        <v>914.61500000000001</v>
      </c>
      <c r="K85" s="92">
        <v>3</v>
      </c>
      <c r="L85" s="11">
        <v>270</v>
      </c>
      <c r="M85" s="3">
        <v>7</v>
      </c>
      <c r="N85" s="3">
        <v>180</v>
      </c>
      <c r="O85" s="3">
        <v>50</v>
      </c>
      <c r="P85" s="3"/>
      <c r="Q85" s="3">
        <v>90</v>
      </c>
      <c r="R85" s="14">
        <v>90</v>
      </c>
      <c r="S85" s="13">
        <f t="shared" si="56"/>
        <v>-0.76033446400396121</v>
      </c>
      <c r="T85" s="13">
        <f t="shared" si="57"/>
        <v>-7.833610394146262E-2</v>
      </c>
      <c r="U85" s="13">
        <f t="shared" si="58"/>
        <v>-0.63799636831709883</v>
      </c>
      <c r="V85" s="6">
        <f t="shared" si="59"/>
        <v>185.88234222211111</v>
      </c>
      <c r="W85" s="6">
        <f t="shared" si="60"/>
        <v>-39.85112121688141</v>
      </c>
      <c r="X85" s="34">
        <f t="shared" si="61"/>
        <v>185.88234222211111</v>
      </c>
      <c r="Y85" s="35">
        <f t="shared" si="62"/>
        <v>95.882342222111106</v>
      </c>
      <c r="Z85" s="36">
        <f t="shared" si="63"/>
        <v>50.14887878311859</v>
      </c>
      <c r="AA85" s="15">
        <f>IF(-T85&lt;0,180-ACOS(SIN((X85-90)*PI()/180)*U85/SQRT(T85^2+U85^2))*180/PI(),ACOS(SIN((X85-90)*PI()/180)*U85/SQRT(T85^2+U85^2))*180/PI())</f>
        <v>170.86602504100674</v>
      </c>
      <c r="AB85" s="22">
        <f>IF(R85=90,IF(AA85-Q85&lt;0,AA85-Q85+180,AA85-Q85),IF(AA85+Q85&gt;180,AA85+Q85-180,AA85+Q85))</f>
        <v>80.866025041006736</v>
      </c>
      <c r="AC85" s="25">
        <f>COS(AB85*PI()/180)</f>
        <v>0.15874355101547127</v>
      </c>
      <c r="AD85" s="25">
        <f>SIN(AB85*PI()/180)*COS(Z85*PI()/180)</f>
        <v>0.63266955668579272</v>
      </c>
      <c r="AE85" s="25">
        <f>SIN(AB85*PI()/180)*SIN(Z85*PI()/180)</f>
        <v>0.75797738558218275</v>
      </c>
      <c r="AF85" s="40">
        <f>IF(IF(AC85=0,IF(AD85&gt;=0,90,270),IF(AC85&gt;0,IF(AD85&gt;=0,ATAN(AD85/AC85)*180/PI(),ATAN(AD85/AC85)*180/PI()+360),ATAN(AD85/AC85)*180/PI()+180))-(360-Y85)&lt;0,IF(AC85=0,IF(AD85&gt;=0,90,270),IF(AC85&gt;0,IF(AD85&gt;=0,ATAN(AD85/AC85)*180/PI(),ATAN(AD85/AC85)*180/PI()+360),ATAN(AD85/AC85)*180/PI()+180))+Y85,IF(AC85=0,IF(AD85&gt;=0,90,270),IF(AC85&gt;0,IF(AD85&gt;=0,ATAN(AD85/AC85)*180/PI(),ATAN(AD85/AC85)*180/PI()+360),ATAN(AD85/AC85)*180/PI()+180))-(360-Y85))</f>
        <v>171.79700026889455</v>
      </c>
      <c r="AG85" s="41">
        <f>ASIN(AE85/SQRT(AC85^2+AD85^2+AE85^2))*180/PI()</f>
        <v>49.286211666710962</v>
      </c>
      <c r="AH85" s="55"/>
      <c r="AI85" s="11">
        <v>86</v>
      </c>
      <c r="AJ85" s="29">
        <v>138</v>
      </c>
      <c r="AK85" s="37">
        <v>27</v>
      </c>
      <c r="AL85" s="37">
        <v>74</v>
      </c>
      <c r="AM85" s="53">
        <f t="shared" si="64"/>
        <v>158.88234222211111</v>
      </c>
      <c r="AN85" s="50">
        <f t="shared" si="65"/>
        <v>68.882342222111106</v>
      </c>
      <c r="AO85" s="67">
        <f t="shared" si="66"/>
        <v>50.14887878311859</v>
      </c>
      <c r="AP85" s="52">
        <f>AB85</f>
        <v>80.866025041006736</v>
      </c>
      <c r="AQ85" s="52">
        <f>IF(AL85&gt;=0,IF(AF85&gt;=AK85,AF85-AK85,AF85-AK85+360),IF((AF85-AK85-180)&lt;0,IF(AF85-AK85+180&lt;0,AF85-AK85+540,AF85-AK85+180),AF85-AK85-180))</f>
        <v>144.79700026889455</v>
      </c>
      <c r="AR85" s="52">
        <f>AG85</f>
        <v>49.286211666710962</v>
      </c>
      <c r="AT85" s="73" t="s">
        <v>103</v>
      </c>
    </row>
    <row r="86" spans="1:46" x14ac:dyDescent="0.2">
      <c r="A86" s="11" t="s">
        <v>159</v>
      </c>
      <c r="B86" s="3" t="s">
        <v>89</v>
      </c>
      <c r="C86" s="1" t="s">
        <v>99</v>
      </c>
      <c r="D86" s="28">
        <v>6</v>
      </c>
      <c r="E86" s="11" t="s">
        <v>91</v>
      </c>
      <c r="F86" s="4">
        <v>56</v>
      </c>
      <c r="G86" s="5">
        <v>57</v>
      </c>
      <c r="H86" s="4">
        <f t="shared" si="44"/>
        <v>56.5</v>
      </c>
      <c r="I86" s="88">
        <v>915.245</v>
      </c>
      <c r="J86" s="79">
        <v>915.81000000000006</v>
      </c>
      <c r="K86" s="92">
        <v>0.5</v>
      </c>
      <c r="L86" s="11">
        <v>90</v>
      </c>
      <c r="M86" s="3">
        <v>5</v>
      </c>
      <c r="N86" s="3">
        <v>0</v>
      </c>
      <c r="O86" s="3">
        <v>0</v>
      </c>
      <c r="P86" s="3"/>
      <c r="Q86" s="3">
        <v>80</v>
      </c>
      <c r="R86" s="14">
        <v>90</v>
      </c>
      <c r="S86" s="13">
        <f t="shared" si="56"/>
        <v>0</v>
      </c>
      <c r="T86" s="13">
        <f t="shared" si="57"/>
        <v>8.7155742747658166E-2</v>
      </c>
      <c r="U86" s="13">
        <f t="shared" si="58"/>
        <v>-0.99619469809174555</v>
      </c>
      <c r="V86" s="6">
        <f t="shared" si="59"/>
        <v>90</v>
      </c>
      <c r="W86" s="6">
        <f t="shared" si="60"/>
        <v>-85</v>
      </c>
      <c r="X86" s="34">
        <f t="shared" si="61"/>
        <v>90</v>
      </c>
      <c r="Y86" s="35">
        <f t="shared" si="62"/>
        <v>0</v>
      </c>
      <c r="Z86" s="36">
        <f t="shared" si="63"/>
        <v>5</v>
      </c>
      <c r="AA86" s="15">
        <f>IF(-T86&lt;0,180-ACOS(SIN((X86-90)*PI()/180)*U86/SQRT(T86^2+U86^2))*180/PI(),ACOS(SIN((X86-90)*PI()/180)*U86/SQRT(T86^2+U86^2))*180/PI())</f>
        <v>90</v>
      </c>
      <c r="AB86" s="22">
        <f>IF(R86=90,IF(AA86-Q86&lt;0,AA86-Q86+180,AA86-Q86),IF(AA86+Q86&gt;180,AA86+Q86-180,AA86+Q86))</f>
        <v>10</v>
      </c>
      <c r="AC86" s="25">
        <f>COS(AB86*PI()/180)</f>
        <v>0.98480775301220802</v>
      </c>
      <c r="AD86" s="25">
        <f>SIN(AB86*PI()/180)*COS(Z86*PI()/180)</f>
        <v>0.17298739392508944</v>
      </c>
      <c r="AE86" s="25">
        <f>SIN(AB86*PI()/180)*SIN(Z86*PI()/180)</f>
        <v>1.513443590133862E-2</v>
      </c>
      <c r="AF86" s="40">
        <f>IF(IF(AC86=0,IF(AD86&gt;=0,90,270),IF(AC86&gt;0,IF(AD86&gt;=0,ATAN(AD86/AC86)*180/PI(),ATAN(AD86/AC86)*180/PI()+360),ATAN(AD86/AC86)*180/PI()+180))-(360-Y86)&lt;0,IF(AC86=0,IF(AD86&gt;=0,90,270),IF(AC86&gt;0,IF(AD86&gt;=0,ATAN(AD86/AC86)*180/PI(),ATAN(AD86/AC86)*180/PI()+360),ATAN(AD86/AC86)*180/PI()+180))+Y86,IF(AC86=0,IF(AD86&gt;=0,90,270),IF(AC86&gt;0,IF(AD86&gt;=0,ATAN(AD86/AC86)*180/PI(),ATAN(AD86/AC86)*180/PI()+360),ATAN(AD86/AC86)*180/PI()+180))-(360-Y86))</f>
        <v>9.9627107872640668</v>
      </c>
      <c r="AG86" s="41">
        <f>ASIN(AE86/SQRT(AC86^2+AD86^2+AE86^2))*180/PI()</f>
        <v>0.86717240907956827</v>
      </c>
      <c r="AH86" s="55"/>
      <c r="AI86" s="11">
        <v>53</v>
      </c>
      <c r="AJ86" s="29">
        <v>57</v>
      </c>
      <c r="AK86" s="37">
        <v>70</v>
      </c>
      <c r="AL86" s="37">
        <v>78</v>
      </c>
      <c r="AM86" s="53">
        <f t="shared" si="64"/>
        <v>20</v>
      </c>
      <c r="AN86" s="50">
        <f t="shared" si="65"/>
        <v>290</v>
      </c>
      <c r="AO86" s="67">
        <f t="shared" si="66"/>
        <v>5</v>
      </c>
      <c r="AP86" s="52">
        <f>AB86</f>
        <v>10</v>
      </c>
      <c r="AQ86" s="52">
        <f>IF(AL86&gt;=0,IF(AF86&gt;=AK86,AF86-AK86,AF86-AK86+360),IF((AF86-AK86-180)&lt;0,IF(AF86-AK86+180&lt;0,AF86-AK86+540,AF86-AK86+180),AF86-AK86-180))</f>
        <v>299.96271078726409</v>
      </c>
      <c r="AR86" s="52">
        <f>AG86</f>
        <v>0.86717240907956827</v>
      </c>
    </row>
    <row r="87" spans="1:46" x14ac:dyDescent="0.2">
      <c r="A87" s="11" t="s">
        <v>159</v>
      </c>
      <c r="B87" s="3" t="s">
        <v>89</v>
      </c>
      <c r="C87" s="1" t="s">
        <v>104</v>
      </c>
      <c r="D87" s="29">
        <v>1</v>
      </c>
      <c r="E87" s="11" t="s">
        <v>91</v>
      </c>
      <c r="F87" s="4">
        <v>31.5</v>
      </c>
      <c r="G87" s="5">
        <v>34.5</v>
      </c>
      <c r="H87" s="4">
        <f t="shared" si="44"/>
        <v>33</v>
      </c>
      <c r="I87" s="86">
        <v>917</v>
      </c>
      <c r="J87" s="79">
        <v>917.33</v>
      </c>
      <c r="K87" s="92">
        <v>0.1</v>
      </c>
      <c r="L87" s="11">
        <v>90</v>
      </c>
      <c r="M87" s="3">
        <v>25</v>
      </c>
      <c r="N87" s="3" t="s">
        <v>92</v>
      </c>
      <c r="O87" s="3" t="s">
        <v>92</v>
      </c>
      <c r="P87" s="3"/>
      <c r="Q87" s="3"/>
      <c r="R87" s="14"/>
      <c r="S87" s="13"/>
      <c r="T87" s="13"/>
      <c r="U87" s="13"/>
      <c r="V87" s="6"/>
      <c r="W87" s="6"/>
      <c r="X87" s="34"/>
      <c r="Y87" s="35"/>
      <c r="Z87" s="36"/>
      <c r="AA87" s="15"/>
      <c r="AB87" s="22"/>
      <c r="AC87" s="25"/>
      <c r="AD87" s="25"/>
      <c r="AE87" s="25"/>
      <c r="AF87" s="40"/>
      <c r="AG87" s="41"/>
      <c r="AH87" s="55"/>
      <c r="AI87" s="11"/>
      <c r="AJ87" s="29"/>
      <c r="AK87" s="37">
        <v>79</v>
      </c>
      <c r="AL87" s="37">
        <v>31</v>
      </c>
      <c r="AM87" s="53"/>
      <c r="AN87" s="50"/>
      <c r="AO87" s="67"/>
      <c r="AP87" s="52"/>
      <c r="AQ87" s="52"/>
      <c r="AR87" s="52"/>
    </row>
    <row r="88" spans="1:46" x14ac:dyDescent="0.2">
      <c r="A88" s="11" t="s">
        <v>159</v>
      </c>
      <c r="B88" s="3" t="s">
        <v>89</v>
      </c>
      <c r="C88" s="1" t="s">
        <v>104</v>
      </c>
      <c r="D88" s="28">
        <v>3</v>
      </c>
      <c r="E88" s="11" t="s">
        <v>50</v>
      </c>
      <c r="F88" s="4">
        <v>18.5</v>
      </c>
      <c r="G88" s="5">
        <v>22.5</v>
      </c>
      <c r="H88" s="4">
        <f t="shared" si="44"/>
        <v>20.5</v>
      </c>
      <c r="I88" s="88">
        <v>917.76</v>
      </c>
      <c r="J88" s="79">
        <v>917.96500000000003</v>
      </c>
      <c r="K88" s="92" t="s">
        <v>90</v>
      </c>
      <c r="L88" s="11">
        <v>90</v>
      </c>
      <c r="M88" s="3">
        <v>39</v>
      </c>
      <c r="N88" s="3">
        <v>162</v>
      </c>
      <c r="O88" s="3">
        <v>0</v>
      </c>
      <c r="P88" s="3"/>
      <c r="Q88" s="3"/>
      <c r="R88" s="14"/>
      <c r="S88" s="13">
        <f t="shared" ref="S88:S95" si="67">COS(M88*PI()/180)*SIN(L88*PI()/180)*(SIN(O88*PI()/180))-(COS(O88*PI()/180)*SIN(N88*PI()/180))*(SIN(M88*PI()/180))</f>
        <v>-0.19447069574108736</v>
      </c>
      <c r="T88" s="13">
        <f t="shared" ref="T88:T95" si="68">(SIN(M88*PI()/180))*(COS(O88*PI()/180)*COS(N88*PI()/180))-(SIN(O88*PI()/180))*(COS(M88*PI()/180)*COS(L88*PI()/180))</f>
        <v>-0.59851925874536205</v>
      </c>
      <c r="U88" s="13">
        <f t="shared" ref="U88:U95" si="69">(COS(M88*PI()/180)*COS(L88*PI()/180))*(COS(O88*PI()/180)*SIN(N88*PI()/180))-(COS(M88*PI()/180)*SIN(L88*PI()/180))*(COS(O88*PI()/180)*COS(N88*PI()/180))</f>
        <v>0.73910973075611441</v>
      </c>
      <c r="V88" s="6">
        <f t="shared" ref="V88:V95" si="70">IF(S88=0,IF(T88&gt;=0,90,270),IF(S88&gt;0,IF(T88&gt;=0,ATAN(T88/S88)*180/PI(),ATAN(T88/S88)*180/PI()+360),ATAN(T88/S88)*180/PI()+180))</f>
        <v>252</v>
      </c>
      <c r="W88" s="6">
        <f t="shared" ref="W88:W95" si="71">ASIN(U88/SQRT(S88^2+T88^2+U88^2))*180/PI()</f>
        <v>49.587023193889806</v>
      </c>
      <c r="X88" s="34">
        <f t="shared" ref="X88:X95" si="72">IF(U88&lt;0,V88,IF(V88+180&gt;=360,V88-180,V88+180))</f>
        <v>72</v>
      </c>
      <c r="Y88" s="35">
        <f t="shared" ref="Y88:Y95" si="73">IF(X88-90&lt;0,X88+270,X88-90)</f>
        <v>342</v>
      </c>
      <c r="Z88" s="36">
        <f t="shared" ref="Z88:Z95" si="74">IF(U88&lt;0,90+W88,90-W88)</f>
        <v>40.412976806110194</v>
      </c>
      <c r="AA88" s="15"/>
      <c r="AB88" s="22"/>
      <c r="AC88" s="25"/>
      <c r="AD88" s="25"/>
      <c r="AE88" s="25"/>
      <c r="AF88" s="40"/>
      <c r="AG88" s="41"/>
      <c r="AH88" s="55"/>
      <c r="AI88" s="11">
        <v>7</v>
      </c>
      <c r="AJ88" s="29">
        <v>23</v>
      </c>
      <c r="AK88" s="97">
        <v>232</v>
      </c>
      <c r="AL88" s="97">
        <v>-9</v>
      </c>
      <c r="AM88" s="53">
        <f t="shared" ref="AM88:AM95" si="75">IF(AL88&gt;=0,IF(X88&gt;=AK88,X88-AK88,X88-AK88+360),IF((X88-AK88-180)&lt;0,IF(X88-AK88+180&lt;0,X88-AK88+540,X88-AK88+180),X88-AK88-180))</f>
        <v>20</v>
      </c>
      <c r="AN88" s="50">
        <f t="shared" ref="AN88:AN95" si="76">IF(AM88-90&lt;0,AM88+270,AM88-90)</f>
        <v>290</v>
      </c>
      <c r="AO88" s="67">
        <f t="shared" ref="AO88:AO95" si="77">Z88</f>
        <v>40.412976806110194</v>
      </c>
      <c r="AP88" s="52"/>
      <c r="AQ88" s="52"/>
      <c r="AR88" s="52"/>
      <c r="AT88" s="73" t="s">
        <v>122</v>
      </c>
    </row>
    <row r="89" spans="1:46" x14ac:dyDescent="0.2">
      <c r="A89" s="11" t="s">
        <v>159</v>
      </c>
      <c r="B89" s="3" t="s">
        <v>89</v>
      </c>
      <c r="C89" s="1" t="s">
        <v>104</v>
      </c>
      <c r="D89" s="28">
        <v>3</v>
      </c>
      <c r="E89" s="11" t="s">
        <v>50</v>
      </c>
      <c r="F89" s="4">
        <v>25</v>
      </c>
      <c r="G89" s="5">
        <v>27</v>
      </c>
      <c r="H89" s="4">
        <f t="shared" si="44"/>
        <v>26</v>
      </c>
      <c r="I89" s="88">
        <v>917.76</v>
      </c>
      <c r="J89" s="79">
        <v>918.02</v>
      </c>
      <c r="K89" s="92">
        <v>0.1</v>
      </c>
      <c r="L89" s="11">
        <v>270</v>
      </c>
      <c r="M89" s="3">
        <v>19</v>
      </c>
      <c r="N89" s="3">
        <v>180</v>
      </c>
      <c r="O89" s="3">
        <v>8</v>
      </c>
      <c r="P89" s="3"/>
      <c r="Q89" s="3"/>
      <c r="R89" s="14"/>
      <c r="S89" s="13">
        <f t="shared" si="67"/>
        <v>-0.13159075218150101</v>
      </c>
      <c r="T89" s="13">
        <f t="shared" si="68"/>
        <v>-0.32239974755804579</v>
      </c>
      <c r="U89" s="13">
        <f t="shared" si="69"/>
        <v>-0.93631685381801599</v>
      </c>
      <c r="V89" s="6">
        <f t="shared" si="70"/>
        <v>247.7966709898011</v>
      </c>
      <c r="W89" s="6">
        <f t="shared" si="71"/>
        <v>-69.599587133583285</v>
      </c>
      <c r="X89" s="34">
        <f t="shared" si="72"/>
        <v>247.7966709898011</v>
      </c>
      <c r="Y89" s="35">
        <f t="shared" si="73"/>
        <v>157.7966709898011</v>
      </c>
      <c r="Z89" s="36">
        <f t="shared" si="74"/>
        <v>20.400412866416715</v>
      </c>
      <c r="AA89" s="15"/>
      <c r="AB89" s="22"/>
      <c r="AC89" s="25"/>
      <c r="AD89" s="25"/>
      <c r="AE89" s="25"/>
      <c r="AF89" s="40"/>
      <c r="AG89" s="41"/>
      <c r="AH89" s="55"/>
      <c r="AI89" s="11">
        <v>33</v>
      </c>
      <c r="AJ89" s="29">
        <v>45</v>
      </c>
      <c r="AK89" s="37">
        <v>347</v>
      </c>
      <c r="AL89" s="37">
        <v>37</v>
      </c>
      <c r="AM89" s="53">
        <f t="shared" si="75"/>
        <v>260.7966709898011</v>
      </c>
      <c r="AN89" s="50">
        <f t="shared" si="76"/>
        <v>170.7966709898011</v>
      </c>
      <c r="AO89" s="67">
        <f t="shared" si="77"/>
        <v>20.400412866416715</v>
      </c>
      <c r="AP89" s="52"/>
      <c r="AQ89" s="52"/>
      <c r="AR89" s="52"/>
      <c r="AT89" s="73" t="s">
        <v>123</v>
      </c>
    </row>
    <row r="90" spans="1:46" x14ac:dyDescent="0.2">
      <c r="A90" s="11" t="s">
        <v>159</v>
      </c>
      <c r="B90" s="3" t="s">
        <v>89</v>
      </c>
      <c r="C90" s="1" t="s">
        <v>104</v>
      </c>
      <c r="D90" s="28">
        <v>3</v>
      </c>
      <c r="E90" s="11" t="s">
        <v>49</v>
      </c>
      <c r="F90" s="4">
        <v>67</v>
      </c>
      <c r="G90" s="5">
        <v>67</v>
      </c>
      <c r="H90" s="4">
        <f t="shared" si="44"/>
        <v>67</v>
      </c>
      <c r="I90" s="88">
        <v>917.76</v>
      </c>
      <c r="J90" s="79">
        <v>918.43</v>
      </c>
      <c r="K90" s="92"/>
      <c r="L90" s="11">
        <v>270</v>
      </c>
      <c r="M90" s="3">
        <v>10</v>
      </c>
      <c r="N90" s="3">
        <v>180</v>
      </c>
      <c r="O90" s="3">
        <v>7</v>
      </c>
      <c r="P90" s="3"/>
      <c r="Q90" s="3"/>
      <c r="R90" s="14"/>
      <c r="S90" s="13">
        <f t="shared" si="67"/>
        <v>-0.12001787423989646</v>
      </c>
      <c r="T90" s="13">
        <f t="shared" si="68"/>
        <v>-0.17235383048284023</v>
      </c>
      <c r="U90" s="13">
        <f t="shared" si="69"/>
        <v>-0.97746714535880463</v>
      </c>
      <c r="V90" s="6">
        <f t="shared" si="70"/>
        <v>235.14873625054898</v>
      </c>
      <c r="W90" s="6">
        <f t="shared" si="71"/>
        <v>-77.873476982485897</v>
      </c>
      <c r="X90" s="34">
        <f t="shared" si="72"/>
        <v>235.14873625054898</v>
      </c>
      <c r="Y90" s="35">
        <f t="shared" si="73"/>
        <v>145.14873625054898</v>
      </c>
      <c r="Z90" s="36">
        <f t="shared" si="74"/>
        <v>12.126523017514103</v>
      </c>
      <c r="AA90" s="15"/>
      <c r="AB90" s="22"/>
      <c r="AC90" s="25"/>
      <c r="AD90" s="25"/>
      <c r="AE90" s="25"/>
      <c r="AF90" s="40"/>
      <c r="AG90" s="41"/>
      <c r="AH90" s="55"/>
      <c r="AI90" s="11">
        <v>61</v>
      </c>
      <c r="AJ90" s="29">
        <v>69</v>
      </c>
      <c r="AK90" s="37">
        <v>127</v>
      </c>
      <c r="AL90" s="37">
        <v>57</v>
      </c>
      <c r="AM90" s="53">
        <f t="shared" si="75"/>
        <v>108.14873625054898</v>
      </c>
      <c r="AN90" s="50">
        <f t="shared" si="76"/>
        <v>18.148736250548978</v>
      </c>
      <c r="AO90" s="67">
        <f t="shared" si="77"/>
        <v>12.126523017514103</v>
      </c>
      <c r="AP90" s="52"/>
      <c r="AQ90" s="52"/>
      <c r="AR90" s="52"/>
    </row>
    <row r="91" spans="1:46" x14ac:dyDescent="0.2">
      <c r="A91" s="11" t="s">
        <v>159</v>
      </c>
      <c r="B91" s="3" t="s">
        <v>89</v>
      </c>
      <c r="C91" s="1" t="s">
        <v>104</v>
      </c>
      <c r="D91" s="28">
        <v>4</v>
      </c>
      <c r="E91" s="11" t="s">
        <v>49</v>
      </c>
      <c r="F91" s="4">
        <v>75</v>
      </c>
      <c r="G91" s="5">
        <v>75</v>
      </c>
      <c r="H91" s="4">
        <f t="shared" si="44"/>
        <v>75</v>
      </c>
      <c r="I91" s="88">
        <v>919.14</v>
      </c>
      <c r="J91" s="79">
        <v>919.89</v>
      </c>
      <c r="K91" s="92"/>
      <c r="L91" s="11">
        <v>90</v>
      </c>
      <c r="M91" s="3">
        <v>3</v>
      </c>
      <c r="N91" s="3">
        <v>180</v>
      </c>
      <c r="O91" s="3">
        <v>2</v>
      </c>
      <c r="P91" s="3"/>
      <c r="Q91" s="3"/>
      <c r="R91" s="14"/>
      <c r="S91" s="13">
        <f t="shared" si="67"/>
        <v>3.4851668155187317E-2</v>
      </c>
      <c r="T91" s="13">
        <f t="shared" si="68"/>
        <v>-5.2304074592470842E-2</v>
      </c>
      <c r="U91" s="13">
        <f t="shared" si="69"/>
        <v>0.99802119662406841</v>
      </c>
      <c r="V91" s="6">
        <f t="shared" si="70"/>
        <v>303.67663081374843</v>
      </c>
      <c r="W91" s="6">
        <f t="shared" si="71"/>
        <v>86.39647307521291</v>
      </c>
      <c r="X91" s="34">
        <f t="shared" si="72"/>
        <v>123.67663081374843</v>
      </c>
      <c r="Y91" s="35">
        <f t="shared" si="73"/>
        <v>33.676630813748432</v>
      </c>
      <c r="Z91" s="36">
        <f t="shared" si="74"/>
        <v>3.60352692478709</v>
      </c>
      <c r="AA91" s="15"/>
      <c r="AB91" s="22"/>
      <c r="AC91" s="25"/>
      <c r="AD91" s="25"/>
      <c r="AE91" s="25"/>
      <c r="AF91" s="40"/>
      <c r="AG91" s="41"/>
      <c r="AH91" s="55"/>
      <c r="AI91" s="11">
        <v>34</v>
      </c>
      <c r="AJ91" s="29">
        <v>113</v>
      </c>
      <c r="AK91" s="37">
        <v>236</v>
      </c>
      <c r="AL91" s="37">
        <v>30</v>
      </c>
      <c r="AM91" s="53">
        <f t="shared" si="75"/>
        <v>247.67663081374843</v>
      </c>
      <c r="AN91" s="50">
        <f t="shared" si="76"/>
        <v>157.67663081374843</v>
      </c>
      <c r="AO91" s="67">
        <f t="shared" si="77"/>
        <v>3.60352692478709</v>
      </c>
      <c r="AP91" s="52"/>
      <c r="AQ91" s="52"/>
      <c r="AR91" s="52"/>
    </row>
    <row r="92" spans="1:46" x14ac:dyDescent="0.2">
      <c r="A92" s="11" t="s">
        <v>159</v>
      </c>
      <c r="B92" s="3" t="s">
        <v>89</v>
      </c>
      <c r="C92" s="1" t="s">
        <v>104</v>
      </c>
      <c r="D92" s="28">
        <v>4</v>
      </c>
      <c r="E92" s="11" t="s">
        <v>50</v>
      </c>
      <c r="F92" s="4">
        <v>75</v>
      </c>
      <c r="G92" s="5">
        <v>78</v>
      </c>
      <c r="H92" s="4">
        <f t="shared" si="44"/>
        <v>76.5</v>
      </c>
      <c r="I92" s="88">
        <v>919.14</v>
      </c>
      <c r="J92" s="79">
        <v>919.90499999999997</v>
      </c>
      <c r="K92" s="92" t="s">
        <v>94</v>
      </c>
      <c r="L92" s="11">
        <v>270</v>
      </c>
      <c r="M92" s="3">
        <v>55</v>
      </c>
      <c r="N92" s="3">
        <v>0</v>
      </c>
      <c r="O92" s="3">
        <v>8</v>
      </c>
      <c r="P92" s="3"/>
      <c r="Q92" s="3"/>
      <c r="R92" s="14"/>
      <c r="S92" s="13">
        <f t="shared" si="67"/>
        <v>-7.9826411284598692E-2</v>
      </c>
      <c r="T92" s="13">
        <f t="shared" si="68"/>
        <v>0.81118011290376923</v>
      </c>
      <c r="U92" s="13">
        <f t="shared" si="69"/>
        <v>0.56799442990102278</v>
      </c>
      <c r="V92" s="6">
        <f t="shared" si="70"/>
        <v>95.62025313185373</v>
      </c>
      <c r="W92" s="6">
        <f t="shared" si="71"/>
        <v>34.870385578201152</v>
      </c>
      <c r="X92" s="34">
        <f t="shared" si="72"/>
        <v>275.6202531318537</v>
      </c>
      <c r="Y92" s="35">
        <f t="shared" si="73"/>
        <v>185.6202531318537</v>
      </c>
      <c r="Z92" s="36">
        <f t="shared" si="74"/>
        <v>55.129614421798848</v>
      </c>
      <c r="AA92" s="15"/>
      <c r="AB92" s="22"/>
      <c r="AC92" s="25"/>
      <c r="AD92" s="25"/>
      <c r="AE92" s="25"/>
      <c r="AF92" s="40"/>
      <c r="AG92" s="41"/>
      <c r="AH92" s="55" t="s">
        <v>62</v>
      </c>
      <c r="AI92" s="11">
        <v>34</v>
      </c>
      <c r="AJ92" s="29">
        <v>113</v>
      </c>
      <c r="AK92" s="37">
        <v>212</v>
      </c>
      <c r="AL92" s="37">
        <v>15</v>
      </c>
      <c r="AM92" s="53">
        <f t="shared" si="75"/>
        <v>63.620253131853701</v>
      </c>
      <c r="AN92" s="50">
        <f t="shared" si="76"/>
        <v>333.6202531318537</v>
      </c>
      <c r="AO92" s="67">
        <f t="shared" si="77"/>
        <v>55.129614421798848</v>
      </c>
      <c r="AP92" s="52"/>
      <c r="AQ92" s="52"/>
      <c r="AR92" s="52"/>
      <c r="AT92" s="73" t="s">
        <v>124</v>
      </c>
    </row>
    <row r="93" spans="1:46" x14ac:dyDescent="0.2">
      <c r="A93" s="11" t="s">
        <v>159</v>
      </c>
      <c r="B93" s="3" t="s">
        <v>89</v>
      </c>
      <c r="C93" s="1" t="s">
        <v>104</v>
      </c>
      <c r="D93" s="28">
        <v>4</v>
      </c>
      <c r="E93" s="11" t="s">
        <v>50</v>
      </c>
      <c r="F93" s="4">
        <v>78</v>
      </c>
      <c r="G93" s="5">
        <v>81</v>
      </c>
      <c r="H93" s="4">
        <f t="shared" si="44"/>
        <v>79.5</v>
      </c>
      <c r="I93" s="88">
        <v>919.14</v>
      </c>
      <c r="J93" s="79">
        <v>919.93499999999995</v>
      </c>
      <c r="K93" s="92" t="s">
        <v>94</v>
      </c>
      <c r="L93" s="11">
        <v>270</v>
      </c>
      <c r="M93" s="3">
        <v>30</v>
      </c>
      <c r="N93" s="3">
        <v>0</v>
      </c>
      <c r="O93" s="3">
        <v>0</v>
      </c>
      <c r="P93" s="3"/>
      <c r="Q93" s="3"/>
      <c r="R93" s="14"/>
      <c r="S93" s="13">
        <f t="shared" si="67"/>
        <v>0</v>
      </c>
      <c r="T93" s="13">
        <f t="shared" si="68"/>
        <v>0.49999999999999994</v>
      </c>
      <c r="U93" s="13">
        <f t="shared" si="69"/>
        <v>0.86602540378443871</v>
      </c>
      <c r="V93" s="6">
        <f t="shared" si="70"/>
        <v>90</v>
      </c>
      <c r="W93" s="6">
        <f t="shared" si="71"/>
        <v>60.000000000000007</v>
      </c>
      <c r="X93" s="34">
        <f t="shared" si="72"/>
        <v>270</v>
      </c>
      <c r="Y93" s="35">
        <f t="shared" si="73"/>
        <v>180</v>
      </c>
      <c r="Z93" s="36">
        <f t="shared" si="74"/>
        <v>29.999999999999993</v>
      </c>
      <c r="AA93" s="15"/>
      <c r="AB93" s="22"/>
      <c r="AC93" s="25"/>
      <c r="AD93" s="25"/>
      <c r="AE93" s="25"/>
      <c r="AF93" s="40"/>
      <c r="AG93" s="41"/>
      <c r="AH93" s="55"/>
      <c r="AI93" s="11">
        <v>34</v>
      </c>
      <c r="AJ93" s="29">
        <v>113</v>
      </c>
      <c r="AK93" s="37">
        <v>118</v>
      </c>
      <c r="AL93" s="37">
        <v>9</v>
      </c>
      <c r="AM93" s="53">
        <f t="shared" si="75"/>
        <v>152</v>
      </c>
      <c r="AN93" s="50">
        <f t="shared" si="76"/>
        <v>62</v>
      </c>
      <c r="AO93" s="67">
        <f t="shared" si="77"/>
        <v>29.999999999999993</v>
      </c>
      <c r="AP93" s="52"/>
      <c r="AQ93" s="52"/>
      <c r="AR93" s="52"/>
    </row>
    <row r="94" spans="1:46" x14ac:dyDescent="0.2">
      <c r="A94" s="11" t="s">
        <v>159</v>
      </c>
      <c r="B94" s="3" t="s">
        <v>89</v>
      </c>
      <c r="C94" s="1" t="s">
        <v>104</v>
      </c>
      <c r="D94" s="28">
        <v>4</v>
      </c>
      <c r="E94" s="11" t="s">
        <v>53</v>
      </c>
      <c r="F94" s="4">
        <v>100</v>
      </c>
      <c r="G94" s="5">
        <v>100</v>
      </c>
      <c r="H94" s="4">
        <f t="shared" si="44"/>
        <v>100</v>
      </c>
      <c r="I94" s="88">
        <v>919.14</v>
      </c>
      <c r="J94" s="79">
        <v>920.14</v>
      </c>
      <c r="K94" s="92"/>
      <c r="L94" s="11">
        <v>270</v>
      </c>
      <c r="M94" s="3">
        <v>10</v>
      </c>
      <c r="N94" s="3">
        <v>0</v>
      </c>
      <c r="O94" s="3">
        <v>1</v>
      </c>
      <c r="P94" s="3"/>
      <c r="Q94" s="3"/>
      <c r="R94" s="14"/>
      <c r="S94" s="13">
        <f t="shared" si="67"/>
        <v>-1.7187265168156971E-2</v>
      </c>
      <c r="T94" s="13">
        <f t="shared" si="68"/>
        <v>0.17362173020838784</v>
      </c>
      <c r="U94" s="13">
        <f t="shared" si="69"/>
        <v>0.98465776202140087</v>
      </c>
      <c r="V94" s="6">
        <f t="shared" si="70"/>
        <v>95.653438738420817</v>
      </c>
      <c r="W94" s="6">
        <f t="shared" si="71"/>
        <v>79.952115436426354</v>
      </c>
      <c r="X94" s="34">
        <f t="shared" si="72"/>
        <v>275.65343873842085</v>
      </c>
      <c r="Y94" s="35">
        <f t="shared" si="73"/>
        <v>185.65343873842085</v>
      </c>
      <c r="Z94" s="36">
        <f t="shared" si="74"/>
        <v>10.047884563573646</v>
      </c>
      <c r="AA94" s="15"/>
      <c r="AB94" s="22"/>
      <c r="AC94" s="25"/>
      <c r="AD94" s="25"/>
      <c r="AE94" s="25"/>
      <c r="AF94" s="40"/>
      <c r="AG94" s="41"/>
      <c r="AH94" s="55"/>
      <c r="AI94" s="11">
        <v>113</v>
      </c>
      <c r="AJ94" s="29">
        <v>127</v>
      </c>
      <c r="AK94" s="37">
        <v>146</v>
      </c>
      <c r="AL94" s="37">
        <v>74</v>
      </c>
      <c r="AM94" s="53">
        <f t="shared" si="75"/>
        <v>129.65343873842085</v>
      </c>
      <c r="AN94" s="50">
        <f t="shared" si="76"/>
        <v>39.653438738420846</v>
      </c>
      <c r="AO94" s="67">
        <f t="shared" si="77"/>
        <v>10.047884563573646</v>
      </c>
      <c r="AP94" s="52"/>
      <c r="AQ94" s="52"/>
      <c r="AR94" s="52"/>
    </row>
    <row r="95" spans="1:46" x14ac:dyDescent="0.2">
      <c r="A95" s="11" t="s">
        <v>159</v>
      </c>
      <c r="B95" s="3" t="s">
        <v>89</v>
      </c>
      <c r="C95" s="1" t="s">
        <v>104</v>
      </c>
      <c r="D95" s="28">
        <v>5</v>
      </c>
      <c r="E95" s="11" t="s">
        <v>49</v>
      </c>
      <c r="F95" s="4">
        <v>58</v>
      </c>
      <c r="G95" s="5">
        <v>58</v>
      </c>
      <c r="H95" s="4">
        <f t="shared" si="44"/>
        <v>58</v>
      </c>
      <c r="I95" s="88">
        <v>920.52499999999998</v>
      </c>
      <c r="J95" s="79">
        <v>921.10500000000002</v>
      </c>
      <c r="K95" s="92"/>
      <c r="L95" s="11">
        <v>90</v>
      </c>
      <c r="M95" s="3">
        <v>2</v>
      </c>
      <c r="N95" s="3">
        <v>180</v>
      </c>
      <c r="O95" s="3">
        <v>3</v>
      </c>
      <c r="P95" s="3"/>
      <c r="Q95" s="3"/>
      <c r="R95" s="14"/>
      <c r="S95" s="13">
        <f t="shared" si="67"/>
        <v>5.2304074592470835E-2</v>
      </c>
      <c r="T95" s="13">
        <f t="shared" si="68"/>
        <v>-3.4851668155187324E-2</v>
      </c>
      <c r="U95" s="13">
        <f t="shared" si="69"/>
        <v>0.99802119662406841</v>
      </c>
      <c r="V95" s="6">
        <f t="shared" si="70"/>
        <v>326.32336918625151</v>
      </c>
      <c r="W95" s="6">
        <f t="shared" si="71"/>
        <v>86.39647307521291</v>
      </c>
      <c r="X95" s="34">
        <f t="shared" si="72"/>
        <v>146.32336918625151</v>
      </c>
      <c r="Y95" s="35">
        <f t="shared" si="73"/>
        <v>56.323369186251512</v>
      </c>
      <c r="Z95" s="36">
        <f t="shared" si="74"/>
        <v>3.60352692478709</v>
      </c>
      <c r="AA95" s="15"/>
      <c r="AB95" s="22"/>
      <c r="AC95" s="25"/>
      <c r="AD95" s="25"/>
      <c r="AE95" s="25"/>
      <c r="AF95" s="40"/>
      <c r="AG95" s="41"/>
      <c r="AH95" s="55"/>
      <c r="AI95" s="11">
        <v>56</v>
      </c>
      <c r="AJ95" s="29">
        <v>67</v>
      </c>
      <c r="AK95" s="37">
        <v>129</v>
      </c>
      <c r="AL95" s="37">
        <v>22</v>
      </c>
      <c r="AM95" s="53">
        <f t="shared" si="75"/>
        <v>17.323369186251512</v>
      </c>
      <c r="AN95" s="50">
        <f t="shared" si="76"/>
        <v>287.32336918625151</v>
      </c>
      <c r="AO95" s="67">
        <f t="shared" si="77"/>
        <v>3.60352692478709</v>
      </c>
      <c r="AP95" s="52"/>
      <c r="AQ95" s="52"/>
      <c r="AR95" s="52"/>
    </row>
    <row r="96" spans="1:46" x14ac:dyDescent="0.2">
      <c r="A96" s="11" t="s">
        <v>159</v>
      </c>
      <c r="B96" s="3" t="s">
        <v>89</v>
      </c>
      <c r="C96" s="1" t="s">
        <v>105</v>
      </c>
      <c r="D96" s="29">
        <v>1</v>
      </c>
      <c r="E96" s="11" t="s">
        <v>96</v>
      </c>
      <c r="F96" s="4">
        <v>17</v>
      </c>
      <c r="G96" s="5">
        <v>20</v>
      </c>
      <c r="H96" s="4">
        <f t="shared" si="44"/>
        <v>18.5</v>
      </c>
      <c r="I96" s="86">
        <v>922</v>
      </c>
      <c r="J96" s="79">
        <v>922.18499999999995</v>
      </c>
      <c r="K96" s="92"/>
      <c r="L96" s="11">
        <v>90</v>
      </c>
      <c r="M96" s="3">
        <v>70</v>
      </c>
      <c r="N96" s="3" t="s">
        <v>92</v>
      </c>
      <c r="O96" s="3" t="s">
        <v>92</v>
      </c>
      <c r="P96" s="3"/>
      <c r="Q96" s="3"/>
      <c r="R96" s="14"/>
      <c r="S96" s="13"/>
      <c r="T96" s="13"/>
      <c r="U96" s="13"/>
      <c r="V96" s="6"/>
      <c r="W96" s="6"/>
      <c r="X96" s="34"/>
      <c r="Y96" s="35"/>
      <c r="Z96" s="36"/>
      <c r="AA96" s="15"/>
      <c r="AB96" s="22"/>
      <c r="AC96" s="25"/>
      <c r="AD96" s="25"/>
      <c r="AE96" s="25"/>
      <c r="AF96" s="40"/>
      <c r="AG96" s="41"/>
      <c r="AH96" s="55"/>
      <c r="AI96" s="11"/>
      <c r="AJ96" s="29"/>
      <c r="AK96" s="37">
        <v>286</v>
      </c>
      <c r="AL96" s="37">
        <v>54</v>
      </c>
      <c r="AM96" s="53"/>
      <c r="AN96" s="50"/>
      <c r="AO96" s="67"/>
      <c r="AP96" s="52"/>
      <c r="AQ96" s="52"/>
      <c r="AR96" s="52"/>
      <c r="AT96" s="73" t="s">
        <v>106</v>
      </c>
    </row>
    <row r="97" spans="1:46" x14ac:dyDescent="0.2">
      <c r="A97" s="11" t="s">
        <v>159</v>
      </c>
      <c r="B97" s="3" t="s">
        <v>89</v>
      </c>
      <c r="C97" s="1" t="s">
        <v>105</v>
      </c>
      <c r="D97" s="28">
        <v>3</v>
      </c>
      <c r="E97" s="11" t="s">
        <v>49</v>
      </c>
      <c r="F97" s="4">
        <v>0.5</v>
      </c>
      <c r="G97" s="5">
        <v>0.5</v>
      </c>
      <c r="H97" s="4">
        <f t="shared" si="44"/>
        <v>0.5</v>
      </c>
      <c r="I97" s="88">
        <v>922.76499999999999</v>
      </c>
      <c r="J97" s="79">
        <v>922.77</v>
      </c>
      <c r="K97" s="92"/>
      <c r="L97" s="11">
        <v>90</v>
      </c>
      <c r="M97" s="3">
        <v>2</v>
      </c>
      <c r="N97" s="3">
        <v>0</v>
      </c>
      <c r="O97" s="3">
        <v>0</v>
      </c>
      <c r="P97" s="3"/>
      <c r="Q97" s="3"/>
      <c r="R97" s="14"/>
      <c r="S97" s="13">
        <f>COS(M97*PI()/180)*SIN(L97*PI()/180)*(SIN(O97*PI()/180))-(COS(O97*PI()/180)*SIN(N97*PI()/180))*(SIN(M97*PI()/180))</f>
        <v>0</v>
      </c>
      <c r="T97" s="13">
        <f>(SIN(M97*PI()/180))*(COS(O97*PI()/180)*COS(N97*PI()/180))-(SIN(O97*PI()/180))*(COS(M97*PI()/180)*COS(L97*PI()/180))</f>
        <v>3.4899496702500969E-2</v>
      </c>
      <c r="U97" s="13">
        <f>(COS(M97*PI()/180)*COS(L97*PI()/180))*(COS(O97*PI()/180)*SIN(N97*PI()/180))-(COS(M97*PI()/180)*SIN(L97*PI()/180))*(COS(O97*PI()/180)*COS(N97*PI()/180))</f>
        <v>-0.99939082701909576</v>
      </c>
      <c r="V97" s="6">
        <f>IF(S97=0,IF(T97&gt;=0,90,270),IF(S97&gt;0,IF(T97&gt;=0,ATAN(T97/S97)*180/PI(),ATAN(T97/S97)*180/PI()+360),ATAN(T97/S97)*180/PI()+180))</f>
        <v>90</v>
      </c>
      <c r="W97" s="6">
        <f>ASIN(U97/SQRT(S97^2+T97^2+U97^2))*180/PI()</f>
        <v>-88.000000000000242</v>
      </c>
      <c r="X97" s="34">
        <f>IF(U97&lt;0,V97,IF(V97+180&gt;=360,V97-180,V97+180))</f>
        <v>90</v>
      </c>
      <c r="Y97" s="35">
        <f>IF(X97-90&lt;0,X97+270,X97-90)</f>
        <v>0</v>
      </c>
      <c r="Z97" s="36">
        <f>IF(U97&lt;0,90+W97,90-W97)</f>
        <v>1.9999999999997584</v>
      </c>
      <c r="AA97" s="15"/>
      <c r="AB97" s="22"/>
      <c r="AC97" s="25"/>
      <c r="AD97" s="25"/>
      <c r="AE97" s="25"/>
      <c r="AF97" s="40"/>
      <c r="AG97" s="41"/>
      <c r="AH97" s="55"/>
      <c r="AI97" s="11">
        <v>0</v>
      </c>
      <c r="AJ97" s="29">
        <v>10.5</v>
      </c>
      <c r="AK97" s="37">
        <v>121</v>
      </c>
      <c r="AL97" s="37">
        <v>34</v>
      </c>
      <c r="AM97" s="53">
        <f>IF(AL97&gt;=0,IF(X97&gt;=AK97,X97-AK97,X97-AK97+360),IF((X97-AK97-180)&lt;0,IF(X97-AK97+180&lt;0,X97-AK97+540,X97-AK97+180),X97-AK97-180))</f>
        <v>329</v>
      </c>
      <c r="AN97" s="50">
        <f>IF(AM97-90&lt;0,AM97+270,AM97-90)</f>
        <v>239</v>
      </c>
      <c r="AO97" s="67">
        <f>Z97</f>
        <v>1.9999999999997584</v>
      </c>
      <c r="AP97" s="52"/>
      <c r="AQ97" s="52"/>
      <c r="AR97" s="52"/>
    </row>
    <row r="98" spans="1:46" x14ac:dyDescent="0.2">
      <c r="A98" s="11" t="s">
        <v>159</v>
      </c>
      <c r="B98" s="3" t="s">
        <v>89</v>
      </c>
      <c r="C98" s="1" t="s">
        <v>105</v>
      </c>
      <c r="D98" s="28">
        <v>3</v>
      </c>
      <c r="E98" s="11" t="s">
        <v>91</v>
      </c>
      <c r="F98" s="4">
        <v>6.5</v>
      </c>
      <c r="G98" s="5">
        <v>10.5</v>
      </c>
      <c r="H98" s="4">
        <f t="shared" si="44"/>
        <v>8.5</v>
      </c>
      <c r="I98" s="88">
        <v>922.76499999999999</v>
      </c>
      <c r="J98" s="79">
        <v>922.85</v>
      </c>
      <c r="K98" s="92" t="s">
        <v>94</v>
      </c>
      <c r="L98" s="11">
        <v>90</v>
      </c>
      <c r="M98" s="3">
        <v>12</v>
      </c>
      <c r="N98" s="3">
        <v>180</v>
      </c>
      <c r="O98" s="3">
        <v>20</v>
      </c>
      <c r="P98" s="3"/>
      <c r="Q98" s="3"/>
      <c r="R98" s="14"/>
      <c r="S98" s="13">
        <f>COS(M98*PI()/180)*SIN(L98*PI()/180)*(SIN(O98*PI()/180))-(COS(O98*PI()/180)*SIN(N98*PI()/180))*(SIN(M98*PI()/180))</f>
        <v>0.33454618259663521</v>
      </c>
      <c r="T98" s="13">
        <f>(SIN(M98*PI()/180))*(COS(O98*PI()/180)*COS(N98*PI()/180))-(SIN(O98*PI()/180))*(COS(M98*PI()/180)*COS(L98*PI()/180))</f>
        <v>-0.19537308163656977</v>
      </c>
      <c r="U98" s="13">
        <f>(COS(M98*PI()/180)*COS(L98*PI()/180))*(COS(O98*PI()/180)*SIN(N98*PI()/180))-(COS(M98*PI()/180)*SIN(L98*PI()/180))*(COS(O98*PI()/180)*COS(N98*PI()/180))</f>
        <v>0.91915808244899821</v>
      </c>
      <c r="V98" s="6">
        <f>IF(S98=0,IF(T98&gt;=0,90,270),IF(S98&gt;0,IF(T98&gt;=0,ATAN(T98/S98)*180/PI(),ATAN(T98/S98)*180/PI()+360),ATAN(T98/S98)*180/PI()+180))</f>
        <v>329.71531289243933</v>
      </c>
      <c r="W98" s="6">
        <f>ASIN(U98/SQRT(S98^2+T98^2+U98^2))*180/PI()</f>
        <v>67.145017074136561</v>
      </c>
      <c r="X98" s="34">
        <f>IF(U98&lt;0,V98,IF(V98+180&gt;=360,V98-180,V98+180))</f>
        <v>149.71531289243933</v>
      </c>
      <c r="Y98" s="35">
        <f>IF(X98-90&lt;0,X98+270,X98-90)</f>
        <v>59.715312892439329</v>
      </c>
      <c r="Z98" s="36">
        <f>IF(U98&lt;0,90+W98,90-W98)</f>
        <v>22.854982925863439</v>
      </c>
      <c r="AA98" s="15"/>
      <c r="AB98" s="22"/>
      <c r="AC98" s="25"/>
      <c r="AD98" s="25"/>
      <c r="AE98" s="25"/>
      <c r="AF98" s="40"/>
      <c r="AG98" s="41"/>
      <c r="AH98" s="55"/>
      <c r="AI98" s="11">
        <v>0</v>
      </c>
      <c r="AJ98" s="29">
        <v>10.5</v>
      </c>
      <c r="AK98" s="37">
        <v>130</v>
      </c>
      <c r="AL98" s="37">
        <v>28</v>
      </c>
      <c r="AM98" s="53">
        <f>IF(AL98&gt;=0,IF(X98&gt;=AK98,X98-AK98,X98-AK98+360),IF((X98-AK98-180)&lt;0,IF(X98-AK98+180&lt;0,X98-AK98+540,X98-AK98+180),X98-AK98-180))</f>
        <v>19.715312892439329</v>
      </c>
      <c r="AN98" s="50">
        <f>IF(AM98-90&lt;0,AM98+270,AM98-90)</f>
        <v>289.71531289243933</v>
      </c>
      <c r="AO98" s="67">
        <f>Z98</f>
        <v>22.854982925863439</v>
      </c>
      <c r="AP98" s="52"/>
      <c r="AQ98" s="52"/>
      <c r="AR98" s="52"/>
    </row>
    <row r="99" spans="1:46" x14ac:dyDescent="0.2">
      <c r="A99" s="11" t="s">
        <v>159</v>
      </c>
      <c r="B99" s="3" t="s">
        <v>89</v>
      </c>
      <c r="C99" s="1" t="s">
        <v>105</v>
      </c>
      <c r="D99" s="28">
        <v>4</v>
      </c>
      <c r="E99" s="11" t="s">
        <v>96</v>
      </c>
      <c r="F99" s="4">
        <v>2</v>
      </c>
      <c r="G99" s="5">
        <v>6</v>
      </c>
      <c r="H99" s="4">
        <f t="shared" si="44"/>
        <v>4</v>
      </c>
      <c r="I99" s="88">
        <v>922.875</v>
      </c>
      <c r="J99" s="79">
        <v>922.91499999999996</v>
      </c>
      <c r="K99" s="92"/>
      <c r="L99" s="11">
        <v>90</v>
      </c>
      <c r="M99" s="3">
        <v>65</v>
      </c>
      <c r="N99" s="3" t="s">
        <v>92</v>
      </c>
      <c r="O99" s="3" t="s">
        <v>92</v>
      </c>
      <c r="P99" s="3"/>
      <c r="Q99" s="3"/>
      <c r="R99" s="14"/>
      <c r="S99" s="13"/>
      <c r="T99" s="13"/>
      <c r="U99" s="13"/>
      <c r="V99" s="6"/>
      <c r="W99" s="6"/>
      <c r="X99" s="34"/>
      <c r="Y99" s="35"/>
      <c r="Z99" s="36"/>
      <c r="AA99" s="15"/>
      <c r="AB99" s="22"/>
      <c r="AC99" s="25"/>
      <c r="AD99" s="25"/>
      <c r="AE99" s="25"/>
      <c r="AF99" s="40"/>
      <c r="AG99" s="41"/>
      <c r="AH99" s="55"/>
      <c r="AI99" s="11"/>
      <c r="AJ99" s="29"/>
      <c r="AK99" s="37">
        <v>120</v>
      </c>
      <c r="AL99" s="37">
        <v>49</v>
      </c>
      <c r="AM99" s="53"/>
      <c r="AN99" s="50"/>
      <c r="AO99" s="67"/>
      <c r="AP99" s="52"/>
      <c r="AQ99" s="52"/>
      <c r="AR99" s="52"/>
    </row>
    <row r="100" spans="1:46" x14ac:dyDescent="0.2">
      <c r="A100" s="11" t="s">
        <v>159</v>
      </c>
      <c r="B100" s="3" t="s">
        <v>89</v>
      </c>
      <c r="C100" s="1" t="s">
        <v>105</v>
      </c>
      <c r="D100" s="28">
        <v>6</v>
      </c>
      <c r="E100" s="11" t="s">
        <v>50</v>
      </c>
      <c r="F100" s="4">
        <v>4</v>
      </c>
      <c r="G100" s="5">
        <v>10</v>
      </c>
      <c r="H100" s="4">
        <f t="shared" si="44"/>
        <v>7</v>
      </c>
      <c r="I100" s="88">
        <v>923.18</v>
      </c>
      <c r="J100" s="79">
        <v>923.25</v>
      </c>
      <c r="K100" s="92">
        <v>0</v>
      </c>
      <c r="L100" s="11">
        <v>90</v>
      </c>
      <c r="M100" s="3">
        <v>45</v>
      </c>
      <c r="N100" s="3">
        <v>180</v>
      </c>
      <c r="O100" s="3">
        <v>52</v>
      </c>
      <c r="P100" s="3"/>
      <c r="Q100" s="3">
        <v>20</v>
      </c>
      <c r="R100" s="14">
        <v>270</v>
      </c>
      <c r="S100" s="13">
        <f>COS(M100*PI()/180)*SIN(L100*PI()/180)*(SIN(O100*PI()/180))-(COS(O100*PI()/180)*SIN(N100*PI()/180))*(SIN(M100*PI()/180))</f>
        <v>0.55720774752323488</v>
      </c>
      <c r="T100" s="13">
        <f>(SIN(M100*PI()/180))*(COS(O100*PI()/180)*COS(N100*PI()/180))-(SIN(O100*PI()/180))*(COS(M100*PI()/180)*COS(L100*PI()/180))</f>
        <v>-0.43533840411808733</v>
      </c>
      <c r="U100" s="13">
        <f>(COS(M100*PI()/180)*COS(L100*PI()/180))*(COS(O100*PI()/180)*SIN(N100*PI()/180))-(COS(M100*PI()/180)*SIN(L100*PI()/180))*(COS(O100*PI()/180)*COS(N100*PI()/180))</f>
        <v>0.43533840411808733</v>
      </c>
      <c r="V100" s="6">
        <f>IF(S100=0,IF(T100&gt;=0,90,270),IF(S100&gt;0,IF(T100&gt;=0,ATAN(T100/S100)*180/PI(),ATAN(T100/S100)*180/PI()+360),ATAN(T100/S100)*180/PI()+180))</f>
        <v>322</v>
      </c>
      <c r="W100" s="6">
        <f>ASIN(U100/SQRT(S100^2+T100^2+U100^2))*180/PI()</f>
        <v>31.619006537464564</v>
      </c>
      <c r="X100" s="34">
        <f>IF(U100&lt;0,V100,IF(V100+180&gt;=360,V100-180,V100+180))</f>
        <v>142</v>
      </c>
      <c r="Y100" s="35">
        <f>IF(X100-90&lt;0,X100+270,X100-90)</f>
        <v>52</v>
      </c>
      <c r="Z100" s="36">
        <f>IF(U100&lt;0,90+W100,90-W100)</f>
        <v>58.380993462535436</v>
      </c>
      <c r="AA100" s="15">
        <f>IF(-T100&lt;0,180-ACOS(SIN((X100-90)*PI()/180)*U100/SQRT(T100^2+U100^2))*180/PI(),ACOS(SIN((X100-90)*PI()/180)*U100/SQRT(T100^2+U100^2))*180/PI())</f>
        <v>56.137086019032331</v>
      </c>
      <c r="AB100" s="22">
        <f>IF(R100=90,IF(AA100-Q100&lt;0,AA100-Q100+180,AA100-Q100),IF(AA100+Q100&gt;180,AA100+Q100-180,AA100+Q100))</f>
        <v>76.137086019032324</v>
      </c>
      <c r="AC100" s="25">
        <f>COS(AB100*PI()/180)</f>
        <v>0.23959967349417258</v>
      </c>
      <c r="AD100" s="25">
        <f>SIN(AB100*PI()/180)*COS(Z100*PI()/180)</f>
        <v>0.50899740733579824</v>
      </c>
      <c r="AE100" s="25">
        <f>SIN(AB100*PI()/180)*SIN(Z100*PI()/180)</f>
        <v>0.82674883476598948</v>
      </c>
      <c r="AF100" s="40">
        <f>IF(IF(AC100=0,IF(AD100&gt;=0,90,270),IF(AC100&gt;0,IF(AD100&gt;=0,ATAN(AD100/AC100)*180/PI(),ATAN(AD100/AC100)*180/PI()+360),ATAN(AD100/AC100)*180/PI()+180))-(360-Y100)&lt;0,IF(AC100=0,IF(AD100&gt;=0,90,270),IF(AC100&gt;0,IF(AD100&gt;=0,ATAN(AD100/AC100)*180/PI(),ATAN(AD100/AC100)*180/PI()+360),ATAN(AD100/AC100)*180/PI()+180))+Y100,IF(AC100=0,IF(AD100&gt;=0,90,270),IF(AC100&gt;0,IF(AD100&gt;=0,ATAN(AD100/AC100)*180/PI(),ATAN(AD100/AC100)*180/PI()+360),ATAN(AD100/AC100)*180/PI()+180))-(360-Y100))</f>
        <v>116.79228913371847</v>
      </c>
      <c r="AG100" s="41">
        <f>ASIN(AE100/SQRT(AC100^2+AD100^2+AE100^2))*180/PI()</f>
        <v>55.766198914004981</v>
      </c>
      <c r="AH100" s="55" t="s">
        <v>62</v>
      </c>
      <c r="AI100" s="11">
        <v>0</v>
      </c>
      <c r="AJ100" s="29">
        <v>109</v>
      </c>
      <c r="AK100" s="37">
        <v>155</v>
      </c>
      <c r="AL100" s="37">
        <v>59</v>
      </c>
      <c r="AM100" s="53">
        <f>IF(AL100&gt;=0,IF(X100&gt;=AK100,X100-AK100,X100-AK100+360),IF((X100-AK100-180)&lt;0,IF(X100-AK100+180&lt;0,X100-AK100+540,X100-AK100+180),X100-AK100-180))</f>
        <v>347</v>
      </c>
      <c r="AN100" s="50">
        <f>IF(AM100-90&lt;0,AM100+270,AM100-90)</f>
        <v>257</v>
      </c>
      <c r="AO100" s="67">
        <f>Z100</f>
        <v>58.380993462535436</v>
      </c>
      <c r="AP100" s="52">
        <f>AB100</f>
        <v>76.137086019032324</v>
      </c>
      <c r="AQ100" s="52">
        <f>IF(AL100&gt;=0,IF(AF100&gt;=AK100,AF100-AK100,AF100-AK100+360),IF((AF100-AK100-180)&lt;0,IF(AF100-AK100+180&lt;0,AF100-AK100+540,AF100-AK100+180),AF100-AK100-180))</f>
        <v>321.79228913371844</v>
      </c>
      <c r="AR100" s="52">
        <f>AG100</f>
        <v>55.766198914004981</v>
      </c>
      <c r="AS100" s="117" t="s">
        <v>184</v>
      </c>
      <c r="AT100" s="73" t="s">
        <v>125</v>
      </c>
    </row>
    <row r="101" spans="1:46" x14ac:dyDescent="0.2">
      <c r="A101" s="11" t="s">
        <v>159</v>
      </c>
      <c r="B101" s="3" t="s">
        <v>89</v>
      </c>
      <c r="C101" s="1" t="s">
        <v>105</v>
      </c>
      <c r="D101" s="28">
        <v>6</v>
      </c>
      <c r="E101" s="11" t="s">
        <v>50</v>
      </c>
      <c r="F101" s="4">
        <v>13</v>
      </c>
      <c r="G101" s="5">
        <v>14</v>
      </c>
      <c r="H101" s="4">
        <f t="shared" ref="H101:H132" si="78">AVERAGE(F101:G101)</f>
        <v>13.5</v>
      </c>
      <c r="I101" s="88">
        <v>923.18</v>
      </c>
      <c r="J101" s="79">
        <v>923.31499999999994</v>
      </c>
      <c r="K101" s="92">
        <v>0</v>
      </c>
      <c r="L101" s="11">
        <v>90</v>
      </c>
      <c r="M101" s="3">
        <v>5</v>
      </c>
      <c r="N101" s="3">
        <v>180</v>
      </c>
      <c r="O101" s="3">
        <v>70</v>
      </c>
      <c r="P101" s="3"/>
      <c r="Q101">
        <v>37</v>
      </c>
      <c r="R101" s="14">
        <v>270</v>
      </c>
      <c r="S101" s="13">
        <f>COS(M101*PI()/180)*SIN(L101*PI()/180)*(SIN(O101*PI()/180))-(COS(O101*PI()/180)*SIN(N101*PI()/180))*(SIN(M101*PI()/180))</f>
        <v>0.93611680666285912</v>
      </c>
      <c r="T101" s="13">
        <f>(SIN(M101*PI()/180))*(COS(O101*PI()/180)*COS(N101*PI()/180))-(SIN(O101*PI()/180))*(COS(M101*PI()/180)*COS(L101*PI()/180))</f>
        <v>-2.9809019626209226E-2</v>
      </c>
      <c r="U101" s="13">
        <f>(COS(M101*PI()/180)*COS(L101*PI()/180))*(COS(O101*PI()/180)*SIN(N101*PI()/180))-(COS(M101*PI()/180)*SIN(L101*PI()/180))*(COS(O101*PI()/180)*COS(N101*PI()/180))</f>
        <v>0.34071865342161017</v>
      </c>
      <c r="V101" s="6">
        <f>IF(S101=0,IF(T101&gt;=0,90,270),IF(S101&gt;0,IF(T101&gt;=0,ATAN(T101/S101)*180/PI(),ATAN(T101/S101)*180/PI()+360),ATAN(T101/S101)*180/PI()+180))</f>
        <v>358.17613135705324</v>
      </c>
      <c r="W101" s="6">
        <f>ASIN(U101/SQRT(S101^2+T101^2+U101^2))*180/PI()</f>
        <v>19.990670442460196</v>
      </c>
      <c r="X101" s="34">
        <f>IF(U101&lt;0,V101,IF(V101+180&gt;=360,V101-180,V101+180))</f>
        <v>178.17613135705324</v>
      </c>
      <c r="Y101" s="35">
        <f>IF(X101-90&lt;0,X101+270,X101-90)</f>
        <v>88.176131357053237</v>
      </c>
      <c r="Z101" s="36">
        <f>IF(U101&lt;0,90+W101,90-W101)</f>
        <v>70.0093295575398</v>
      </c>
      <c r="AA101" s="15">
        <f>IF(-T101&lt;0,180-ACOS(SIN((X101-90)*PI()/180)*U101/SQRT(T101^2+U101^2))*180/PI(),ACOS(SIN((X101-90)*PI()/180)*U101/SQRT(T101^2+U101^2))*180/PI())</f>
        <v>5.321470447740154</v>
      </c>
      <c r="AB101" s="22">
        <f>IF(R101=90,IF(AA101-Q101&lt;0,AA101-Q101+180,AA101-Q101),IF(AA101+Q101&gt;180,AA101+Q101-180,AA101+Q101))</f>
        <v>42.321470447740154</v>
      </c>
      <c r="AC101" s="25">
        <f>COS(AB101*PI()/180)</f>
        <v>0.73937884507154639</v>
      </c>
      <c r="AD101" s="25">
        <f>SIN(AB101*PI()/180)*COS(Z101*PI()/180)</f>
        <v>0.23017559099545995</v>
      </c>
      <c r="AE101" s="25">
        <f>SIN(AB101*PI()/180)*SIN(Z101*PI()/180)</f>
        <v>0.63272278350835198</v>
      </c>
      <c r="AF101" s="40">
        <f>IF(IF(AC101=0,IF(AD101&gt;=0,90,270),IF(AC101&gt;0,IF(AD101&gt;=0,ATAN(AD101/AC101)*180/PI(),ATAN(AD101/AC101)*180/PI()+360),ATAN(AD101/AC101)*180/PI()+180))-(360-Y101)&lt;0,IF(AC101=0,IF(AD101&gt;=0,90,270),IF(AC101&gt;0,IF(AD101&gt;=0,ATAN(AD101/AC101)*180/PI(),ATAN(AD101/AC101)*180/PI()+360),ATAN(AD101/AC101)*180/PI()+180))+Y101,IF(AC101=0,IF(AD101&gt;=0,90,270),IF(AC101&gt;0,IF(AD101&gt;=0,ATAN(AD101/AC101)*180/PI(),ATAN(AD101/AC101)*180/PI()+360),ATAN(AD101/AC101)*180/PI()+180))-(360-Y101))</f>
        <v>105.46798811027597</v>
      </c>
      <c r="AG101" s="41">
        <f>ASIN(AE101/SQRT(AC101^2+AD101^2+AE101^2))*180/PI()</f>
        <v>39.251291468797966</v>
      </c>
      <c r="AH101" s="55" t="s">
        <v>43</v>
      </c>
      <c r="AI101" s="11">
        <v>0</v>
      </c>
      <c r="AJ101" s="29">
        <v>109</v>
      </c>
      <c r="AK101" s="37">
        <v>183</v>
      </c>
      <c r="AL101" s="37">
        <v>28</v>
      </c>
      <c r="AM101" s="53">
        <f>IF(AL101&gt;=0,IF(X101&gt;=AK101,X101-AK101,X101-AK101+360),IF((X101-AK101-180)&lt;0,IF(X101-AK101+180&lt;0,X101-AK101+540,X101-AK101+180),X101-AK101-180))</f>
        <v>355.17613135705324</v>
      </c>
      <c r="AN101" s="50">
        <f>IF(AM101-90&lt;0,AM101+270,AM101-90)</f>
        <v>265.17613135705324</v>
      </c>
      <c r="AO101" s="67">
        <f>Z101</f>
        <v>70.0093295575398</v>
      </c>
      <c r="AP101" s="52">
        <f>AB101</f>
        <v>42.321470447740154</v>
      </c>
      <c r="AQ101" s="52">
        <f>IF(AL101&gt;=0,IF(AF101&gt;=AK101,AF101-AK101,AF101-AK101+360),IF((AF101-AK101-180)&lt;0,IF(AF101-AK101+180&lt;0,AF101-AK101+540,AF101-AK101+180),AF101-AK101-180))</f>
        <v>282.467988110276</v>
      </c>
      <c r="AR101" s="52">
        <f>AG101</f>
        <v>39.251291468797966</v>
      </c>
      <c r="AS101" s="117" t="s">
        <v>183</v>
      </c>
      <c r="AT101" s="73" t="s">
        <v>126</v>
      </c>
    </row>
    <row r="102" spans="1:46" x14ac:dyDescent="0.2">
      <c r="A102" s="11" t="s">
        <v>159</v>
      </c>
      <c r="B102" s="3" t="s">
        <v>89</v>
      </c>
      <c r="C102" s="1" t="s">
        <v>105</v>
      </c>
      <c r="D102" s="28">
        <v>6</v>
      </c>
      <c r="E102" s="11" t="s">
        <v>50</v>
      </c>
      <c r="F102" s="4">
        <v>16.5</v>
      </c>
      <c r="G102" s="5">
        <v>19.5</v>
      </c>
      <c r="H102" s="4">
        <f t="shared" si="78"/>
        <v>18</v>
      </c>
      <c r="I102" s="88">
        <v>923.18</v>
      </c>
      <c r="J102" s="79">
        <v>923.3599999999999</v>
      </c>
      <c r="K102" s="92">
        <v>0</v>
      </c>
      <c r="L102" s="11">
        <v>90</v>
      </c>
      <c r="M102" s="3">
        <v>29</v>
      </c>
      <c r="N102" s="3" t="s">
        <v>92</v>
      </c>
      <c r="O102" s="3" t="s">
        <v>92</v>
      </c>
      <c r="P102" s="3"/>
      <c r="Q102" s="3"/>
      <c r="R102" s="14"/>
      <c r="S102" s="13"/>
      <c r="T102" s="13"/>
      <c r="U102" s="13"/>
      <c r="V102" s="6"/>
      <c r="W102" s="6"/>
      <c r="X102" s="34"/>
      <c r="Y102" s="35"/>
      <c r="Z102" s="36"/>
      <c r="AA102" s="15"/>
      <c r="AB102" s="22"/>
      <c r="AC102" s="25"/>
      <c r="AD102" s="25"/>
      <c r="AE102" s="25"/>
      <c r="AF102" s="40"/>
      <c r="AG102" s="41"/>
      <c r="AH102" s="55"/>
      <c r="AI102" s="11">
        <v>0</v>
      </c>
      <c r="AJ102" s="29">
        <v>109</v>
      </c>
      <c r="AK102" s="37">
        <v>198</v>
      </c>
      <c r="AL102" s="37">
        <v>21</v>
      </c>
      <c r="AM102" s="53"/>
      <c r="AN102" s="50"/>
      <c r="AO102" s="67"/>
      <c r="AP102" s="52"/>
      <c r="AQ102" s="52"/>
      <c r="AR102" s="52"/>
    </row>
    <row r="103" spans="1:46" x14ac:dyDescent="0.2">
      <c r="A103" s="11" t="s">
        <v>159</v>
      </c>
      <c r="B103" s="3" t="s">
        <v>89</v>
      </c>
      <c r="C103" s="1" t="s">
        <v>105</v>
      </c>
      <c r="D103" s="28">
        <v>6</v>
      </c>
      <c r="E103" s="11" t="s">
        <v>96</v>
      </c>
      <c r="F103" s="4">
        <v>28</v>
      </c>
      <c r="G103" s="5">
        <v>31</v>
      </c>
      <c r="H103" s="4">
        <f t="shared" si="78"/>
        <v>29.5</v>
      </c>
      <c r="I103" s="88">
        <v>923.18</v>
      </c>
      <c r="J103" s="79">
        <v>923.47499999999991</v>
      </c>
      <c r="K103" s="92" t="s">
        <v>94</v>
      </c>
      <c r="L103" s="11">
        <v>90</v>
      </c>
      <c r="M103" s="3">
        <v>70</v>
      </c>
      <c r="N103" s="3" t="s">
        <v>92</v>
      </c>
      <c r="O103" s="3" t="s">
        <v>92</v>
      </c>
      <c r="P103" s="3"/>
      <c r="Q103" s="3"/>
      <c r="R103" s="14"/>
      <c r="S103" s="13"/>
      <c r="T103" s="13"/>
      <c r="U103" s="13"/>
      <c r="V103" s="6"/>
      <c r="W103" s="6"/>
      <c r="X103" s="34"/>
      <c r="Y103" s="35"/>
      <c r="Z103" s="36"/>
      <c r="AA103" s="15"/>
      <c r="AB103" s="22"/>
      <c r="AC103" s="25"/>
      <c r="AD103" s="25"/>
      <c r="AE103" s="25"/>
      <c r="AF103" s="40"/>
      <c r="AG103" s="41"/>
      <c r="AH103" s="55"/>
      <c r="AI103" s="11">
        <v>0</v>
      </c>
      <c r="AJ103" s="29">
        <v>109</v>
      </c>
      <c r="AK103" s="37">
        <v>62</v>
      </c>
      <c r="AL103" s="37">
        <v>16</v>
      </c>
      <c r="AM103" s="53"/>
      <c r="AN103" s="50"/>
      <c r="AO103" s="67"/>
      <c r="AP103" s="52"/>
      <c r="AQ103" s="52"/>
      <c r="AR103" s="52"/>
    </row>
    <row r="104" spans="1:46" x14ac:dyDescent="0.2">
      <c r="A104" s="11" t="s">
        <v>159</v>
      </c>
      <c r="B104" s="3" t="s">
        <v>89</v>
      </c>
      <c r="C104" s="1" t="s">
        <v>105</v>
      </c>
      <c r="D104" s="28">
        <v>6</v>
      </c>
      <c r="E104" s="11" t="s">
        <v>50</v>
      </c>
      <c r="F104" s="4">
        <v>47</v>
      </c>
      <c r="G104" s="5">
        <v>61</v>
      </c>
      <c r="H104" s="4">
        <f t="shared" si="78"/>
        <v>54</v>
      </c>
      <c r="I104" s="88">
        <v>923.18</v>
      </c>
      <c r="J104" s="79">
        <v>923.71999999999991</v>
      </c>
      <c r="K104" s="92" t="s">
        <v>94</v>
      </c>
      <c r="L104" s="11">
        <v>90</v>
      </c>
      <c r="M104" s="3">
        <v>10</v>
      </c>
      <c r="N104" s="3">
        <v>0</v>
      </c>
      <c r="O104" s="3">
        <v>75</v>
      </c>
      <c r="P104" s="3"/>
      <c r="Q104" s="3">
        <v>65</v>
      </c>
      <c r="R104" s="14">
        <v>270</v>
      </c>
      <c r="S104" s="13">
        <f t="shared" ref="S104:S112" si="79">COS(M104*PI()/180)*SIN(L104*PI()/180)*(SIN(O104*PI()/180))-(COS(O104*PI()/180)*SIN(N104*PI()/180))*(SIN(M104*PI()/180))</f>
        <v>0.95125124256419769</v>
      </c>
      <c r="T104" s="13">
        <f t="shared" ref="T104:T112" si="80">(SIN(M104*PI()/180))*(COS(O104*PI()/180)*COS(N104*PI()/180))-(SIN(O104*PI()/180))*(COS(M104*PI()/180)*COS(L104*PI()/180))</f>
        <v>4.4943455527547721E-2</v>
      </c>
      <c r="U104" s="13">
        <f t="shared" ref="U104:U112" si="81">(COS(M104*PI()/180)*COS(L104*PI()/180))*(COS(O104*PI()/180)*SIN(N104*PI()/180))-(COS(M104*PI()/180)*SIN(L104*PI()/180))*(COS(O104*PI()/180)*COS(N104*PI()/180))</f>
        <v>-0.25488700224417876</v>
      </c>
      <c r="V104" s="6">
        <f t="shared" ref="V104:V112" si="82">IF(S104=0,IF(T104&gt;=0,90,270),IF(S104&gt;0,IF(T104&gt;=0,ATAN(T104/S104)*180/PI(),ATAN(T104/S104)*180/PI()+360),ATAN(T104/S104)*180/PI()+180))</f>
        <v>2.7050233422159615</v>
      </c>
      <c r="W104" s="6">
        <f t="shared" ref="W104:W112" si="83">ASIN(U104/SQRT(S104^2+T104^2+U104^2))*180/PI()</f>
        <v>-14.984038226207936</v>
      </c>
      <c r="X104" s="34">
        <f t="shared" ref="X104:X112" si="84">IF(U104&lt;0,V104,IF(V104+180&gt;=360,V104-180,V104+180))</f>
        <v>2.7050233422159615</v>
      </c>
      <c r="Y104" s="35">
        <f t="shared" ref="Y104:Y112" si="85">IF(X104-90&lt;0,X104+270,X104-90)</f>
        <v>272.70502334221595</v>
      </c>
      <c r="Z104" s="36">
        <f t="shared" ref="Z104:Z112" si="86">IF(U104&lt;0,90+W104,90-W104)</f>
        <v>75.015961773792071</v>
      </c>
      <c r="AA104" s="15">
        <f>IF(-T104&lt;0,180-ACOS(SIN((X104-90)*PI()/180)*U104/SQRT(T104^2+U104^2))*180/PI(),ACOS(SIN((X104-90)*PI()/180)*U104/SQRT(T104^2+U104^2))*180/PI())</f>
        <v>169.64419528682063</v>
      </c>
      <c r="AB104" s="22">
        <f>IF(R104=90,IF(AA104-Q104&lt;0,AA104-Q104+180,AA104-Q104),IF(AA104+Q104&gt;180,AA104+Q104-180,AA104+Q104))</f>
        <v>54.644195286820633</v>
      </c>
      <c r="AC104" s="25">
        <f>COS(AB104*PI()/180)</f>
        <v>0.57865224858318942</v>
      </c>
      <c r="AD104" s="25">
        <f>SIN(AB104*PI()/180)*COS(Z104*PI()/180)</f>
        <v>0.21086670968351359</v>
      </c>
      <c r="AE104" s="25">
        <f>SIN(AB104*PI()/180)*SIN(Z104*PI()/180)</f>
        <v>0.78784313537459194</v>
      </c>
      <c r="AF104" s="40">
        <f>IF(IF(AC104=0,IF(AD104&gt;=0,90,270),IF(AC104&gt;0,IF(AD104&gt;=0,ATAN(AD104/AC104)*180/PI(),ATAN(AD104/AC104)*180/PI()+360),ATAN(AD104/AC104)*180/PI()+180))-(360-Y104)&lt;0,IF(AC104=0,IF(AD104&gt;=0,90,270),IF(AC104&gt;0,IF(AD104&gt;=0,ATAN(AD104/AC104)*180/PI(),ATAN(AD104/AC104)*180/PI()+360),ATAN(AD104/AC104)*180/PI()+180))+Y104,IF(AC104=0,IF(AD104&gt;=0,90,270),IF(AC104&gt;0,IF(AD104&gt;=0,ATAN(AD104/AC104)*180/PI(),ATAN(AD104/AC104)*180/PI()+360),ATAN(AD104/AC104)*180/PI()+180))-(360-Y104))</f>
        <v>292.72727328751728</v>
      </c>
      <c r="AG104" s="41">
        <f>ASIN(AE104/SQRT(AC104^2+AD104^2+AE104^2))*180/PI()</f>
        <v>51.984403531778355</v>
      </c>
      <c r="AH104" s="55"/>
      <c r="AI104" s="11">
        <v>0</v>
      </c>
      <c r="AJ104" s="29">
        <v>109</v>
      </c>
      <c r="AK104" s="37">
        <v>5</v>
      </c>
      <c r="AL104" s="37">
        <v>28</v>
      </c>
      <c r="AM104" s="53">
        <f>IF(AL104&gt;=0,IF(X104&gt;=AK104,X104-AK104,X104-AK104+360),IF((X104-AK104-180)&lt;0,IF(X104-AK104+180&lt;0,X104-AK104+540,X104-AK104+180),X104-AK104-180))</f>
        <v>357.70502334221595</v>
      </c>
      <c r="AN104" s="50">
        <f>IF(AM104-90&lt;0,AM104+270,AM104-90)</f>
        <v>267.70502334221595</v>
      </c>
      <c r="AO104" s="67">
        <f t="shared" ref="AO104:AO112" si="87">Z104</f>
        <v>75.015961773792071</v>
      </c>
      <c r="AP104" s="52">
        <f>AB104</f>
        <v>54.644195286820633</v>
      </c>
      <c r="AQ104" s="52">
        <f>IF(AL104&gt;=0,IF(AF104&gt;=AK104,AF104-AK104,AF104-AK104+360),IF((AF104-AK104-180)&lt;0,IF(AF104-AK104+180&lt;0,AF104-AK104+540,AF104-AK104+180),AF104-AK104-180))</f>
        <v>287.72727328751728</v>
      </c>
      <c r="AR104" s="52">
        <f>AG104</f>
        <v>51.984403531778355</v>
      </c>
      <c r="AT104" s="73" t="s">
        <v>127</v>
      </c>
    </row>
    <row r="105" spans="1:46" x14ac:dyDescent="0.2">
      <c r="A105" s="11" t="s">
        <v>159</v>
      </c>
      <c r="B105" s="3" t="s">
        <v>89</v>
      </c>
      <c r="C105" s="1" t="s">
        <v>105</v>
      </c>
      <c r="D105" s="28">
        <v>6</v>
      </c>
      <c r="E105" s="11" t="s">
        <v>49</v>
      </c>
      <c r="F105" s="4">
        <v>72</v>
      </c>
      <c r="G105" s="5">
        <v>72</v>
      </c>
      <c r="H105" s="4">
        <f t="shared" si="78"/>
        <v>72</v>
      </c>
      <c r="I105" s="88">
        <v>923.18</v>
      </c>
      <c r="J105" s="79">
        <v>923.9</v>
      </c>
      <c r="K105" s="92"/>
      <c r="L105" s="11">
        <v>90</v>
      </c>
      <c r="M105" s="3">
        <v>3</v>
      </c>
      <c r="N105" s="3">
        <v>180</v>
      </c>
      <c r="O105" s="3">
        <v>33</v>
      </c>
      <c r="P105" s="3"/>
      <c r="Q105" s="3"/>
      <c r="R105" s="14"/>
      <c r="S105" s="13">
        <f t="shared" si="79"/>
        <v>0.54389262614623657</v>
      </c>
      <c r="T105" s="13">
        <f t="shared" si="80"/>
        <v>-4.3892626146236596E-2</v>
      </c>
      <c r="U105" s="13">
        <f t="shared" si="81"/>
        <v>0.83752119907969302</v>
      </c>
      <c r="V105" s="6">
        <f t="shared" si="82"/>
        <v>355.38617755919677</v>
      </c>
      <c r="W105" s="6">
        <f t="shared" si="83"/>
        <v>56.914998756092722</v>
      </c>
      <c r="X105" s="34">
        <f t="shared" si="84"/>
        <v>175.38617755919677</v>
      </c>
      <c r="Y105" s="35">
        <f t="shared" si="85"/>
        <v>85.386177559196767</v>
      </c>
      <c r="Z105" s="36">
        <f t="shared" si="86"/>
        <v>33.085001243907278</v>
      </c>
      <c r="AA105" s="15"/>
      <c r="AB105" s="22"/>
      <c r="AC105" s="25"/>
      <c r="AD105" s="25"/>
      <c r="AE105" s="25"/>
      <c r="AF105" s="40"/>
      <c r="AG105" s="41"/>
      <c r="AH105" s="55"/>
      <c r="AI105" s="11">
        <v>0</v>
      </c>
      <c r="AJ105" s="29">
        <v>109</v>
      </c>
      <c r="AK105" s="37">
        <v>331</v>
      </c>
      <c r="AL105" s="37">
        <v>34</v>
      </c>
      <c r="AM105" s="53">
        <f>IF(AL105&gt;=0,IF(X105&gt;=AK105,X105-AK105,X105-AK105+360),IF((X105-AK105-180)&lt;0,IF(X105-AK105+180&lt;0,X105-AK105+540,X105-AK105+180),X105-AK105-180))</f>
        <v>204.38617755919677</v>
      </c>
      <c r="AN105" s="50">
        <f>IF(AM105-90&lt;0,AM105+270,AM105-90)</f>
        <v>114.38617755919677</v>
      </c>
      <c r="AO105" s="67">
        <f t="shared" si="87"/>
        <v>33.085001243907278</v>
      </c>
      <c r="AP105" s="52"/>
      <c r="AQ105" s="52"/>
      <c r="AR105" s="52"/>
    </row>
    <row r="106" spans="1:46" x14ac:dyDescent="0.2">
      <c r="A106" s="11" t="s">
        <v>159</v>
      </c>
      <c r="B106" s="3" t="s">
        <v>89</v>
      </c>
      <c r="C106" s="1" t="s">
        <v>105</v>
      </c>
      <c r="D106" s="28">
        <v>6</v>
      </c>
      <c r="E106" s="11" t="s">
        <v>49</v>
      </c>
      <c r="F106" s="4">
        <v>91</v>
      </c>
      <c r="G106" s="5">
        <v>91</v>
      </c>
      <c r="H106" s="4">
        <f t="shared" si="78"/>
        <v>91</v>
      </c>
      <c r="I106" s="88">
        <v>923.18</v>
      </c>
      <c r="J106" s="79">
        <v>924.08999999999992</v>
      </c>
      <c r="K106" s="92"/>
      <c r="L106" s="11">
        <v>90</v>
      </c>
      <c r="M106" s="3">
        <v>5</v>
      </c>
      <c r="N106" s="3">
        <v>180</v>
      </c>
      <c r="O106" s="3">
        <v>30</v>
      </c>
      <c r="P106" s="3"/>
      <c r="Q106" s="3"/>
      <c r="R106" s="14"/>
      <c r="S106" s="13">
        <f t="shared" si="79"/>
        <v>0.49809734904587272</v>
      </c>
      <c r="T106" s="13">
        <f t="shared" si="80"/>
        <v>-7.5479087305173359E-2</v>
      </c>
      <c r="U106" s="13">
        <f t="shared" si="81"/>
        <v>0.86272991566282098</v>
      </c>
      <c r="V106" s="6">
        <f t="shared" si="82"/>
        <v>351.38325073040073</v>
      </c>
      <c r="W106" s="6">
        <f t="shared" si="83"/>
        <v>59.717573864911863</v>
      </c>
      <c r="X106" s="34">
        <f t="shared" si="84"/>
        <v>171.38325073040073</v>
      </c>
      <c r="Y106" s="35">
        <f t="shared" si="85"/>
        <v>81.383250730400732</v>
      </c>
      <c r="Z106" s="36">
        <f t="shared" si="86"/>
        <v>30.282426135088137</v>
      </c>
      <c r="AA106" s="15"/>
      <c r="AB106" s="22"/>
      <c r="AC106" s="25"/>
      <c r="AD106" s="25"/>
      <c r="AE106" s="25"/>
      <c r="AF106" s="40"/>
      <c r="AG106" s="41"/>
      <c r="AH106" s="55"/>
      <c r="AI106" s="11">
        <v>0</v>
      </c>
      <c r="AJ106" s="29">
        <v>109</v>
      </c>
      <c r="AK106" s="37">
        <v>357</v>
      </c>
      <c r="AL106" s="37">
        <v>41</v>
      </c>
      <c r="AM106" s="53">
        <f>IF(AL106&gt;=0,IF(X106&gt;=AK106,X106-AK106,X106-AK106+360),IF((X106-AK106-180)&lt;0,IF(X106-AK106+180&lt;0,X106-AK106+540,X106-AK106+180),X106-AK106-180))</f>
        <v>174.38325073040073</v>
      </c>
      <c r="AN106" s="50">
        <f>IF(AM106-90&lt;0,AM106+270,AM106-90)</f>
        <v>84.383250730400732</v>
      </c>
      <c r="AO106" s="67">
        <f t="shared" si="87"/>
        <v>30.282426135088137</v>
      </c>
      <c r="AP106" s="52"/>
      <c r="AQ106" s="52"/>
      <c r="AR106" s="52"/>
    </row>
    <row r="107" spans="1:46" x14ac:dyDescent="0.2">
      <c r="A107" s="11" t="s">
        <v>159</v>
      </c>
      <c r="B107" s="3" t="s">
        <v>89</v>
      </c>
      <c r="C107" s="1" t="s">
        <v>105</v>
      </c>
      <c r="D107" s="28">
        <v>7</v>
      </c>
      <c r="E107" s="11" t="s">
        <v>49</v>
      </c>
      <c r="F107" s="4">
        <v>6</v>
      </c>
      <c r="G107" s="5">
        <v>6</v>
      </c>
      <c r="H107" s="4">
        <f t="shared" si="78"/>
        <v>6</v>
      </c>
      <c r="I107" s="88">
        <v>924.375</v>
      </c>
      <c r="J107" s="79">
        <v>924.43499999999995</v>
      </c>
      <c r="K107" s="92"/>
      <c r="L107" s="11">
        <v>90</v>
      </c>
      <c r="M107" s="3">
        <v>4</v>
      </c>
      <c r="N107" s="3">
        <v>180</v>
      </c>
      <c r="O107" s="3">
        <v>15</v>
      </c>
      <c r="P107" s="3"/>
      <c r="Q107" s="3"/>
      <c r="R107" s="14"/>
      <c r="S107" s="13">
        <f t="shared" si="79"/>
        <v>0.25818857491685071</v>
      </c>
      <c r="T107" s="13">
        <f t="shared" si="80"/>
        <v>-6.7379579540305948E-2</v>
      </c>
      <c r="U107" s="13">
        <f t="shared" si="81"/>
        <v>0.96357287952349036</v>
      </c>
      <c r="V107" s="6">
        <f t="shared" si="82"/>
        <v>345.3737160513266</v>
      </c>
      <c r="W107" s="6">
        <f t="shared" si="83"/>
        <v>74.521348554015361</v>
      </c>
      <c r="X107" s="34">
        <f t="shared" si="84"/>
        <v>165.3737160513266</v>
      </c>
      <c r="Y107" s="35">
        <f t="shared" si="85"/>
        <v>75.373716051326596</v>
      </c>
      <c r="Z107" s="36">
        <f t="shared" si="86"/>
        <v>15.478651445984639</v>
      </c>
      <c r="AA107" s="15"/>
      <c r="AB107" s="22"/>
      <c r="AC107" s="25"/>
      <c r="AD107" s="25"/>
      <c r="AE107" s="25"/>
      <c r="AF107" s="40"/>
      <c r="AG107" s="41"/>
      <c r="AH107" s="55"/>
      <c r="AI107" s="11">
        <v>0</v>
      </c>
      <c r="AJ107" s="29">
        <v>46</v>
      </c>
      <c r="AM107" s="53"/>
      <c r="AN107" s="50"/>
      <c r="AO107" s="67">
        <f t="shared" si="87"/>
        <v>15.478651445984639</v>
      </c>
      <c r="AP107" s="52"/>
      <c r="AQ107" s="52"/>
      <c r="AR107" s="52"/>
    </row>
    <row r="108" spans="1:46" x14ac:dyDescent="0.2">
      <c r="A108" s="11" t="s">
        <v>159</v>
      </c>
      <c r="B108" s="3" t="s">
        <v>89</v>
      </c>
      <c r="C108" s="1" t="s">
        <v>105</v>
      </c>
      <c r="D108" s="28">
        <v>7</v>
      </c>
      <c r="E108" s="11" t="s">
        <v>50</v>
      </c>
      <c r="F108" s="4">
        <v>21</v>
      </c>
      <c r="G108" s="5">
        <v>30</v>
      </c>
      <c r="H108" s="4">
        <f t="shared" si="78"/>
        <v>25.5</v>
      </c>
      <c r="I108" s="88">
        <v>924.375</v>
      </c>
      <c r="J108" s="79">
        <v>924.63</v>
      </c>
      <c r="K108" s="92">
        <v>0</v>
      </c>
      <c r="L108" s="11">
        <v>90</v>
      </c>
      <c r="M108" s="3">
        <v>67</v>
      </c>
      <c r="N108" s="3">
        <v>180</v>
      </c>
      <c r="O108" s="3">
        <v>65</v>
      </c>
      <c r="P108" s="3"/>
      <c r="Q108" s="3"/>
      <c r="R108" s="14"/>
      <c r="S108" s="13">
        <f t="shared" si="79"/>
        <v>0.35412266438744672</v>
      </c>
      <c r="T108" s="13">
        <f t="shared" si="80"/>
        <v>-0.38902216108994758</v>
      </c>
      <c r="U108" s="13">
        <f t="shared" si="81"/>
        <v>0.16513011033011885</v>
      </c>
      <c r="V108" s="6">
        <f t="shared" si="82"/>
        <v>312.31125648730176</v>
      </c>
      <c r="W108" s="6">
        <f t="shared" si="83"/>
        <v>17.427002268202028</v>
      </c>
      <c r="X108" s="34">
        <f t="shared" si="84"/>
        <v>132.31125648730176</v>
      </c>
      <c r="Y108" s="35">
        <f t="shared" si="85"/>
        <v>42.311256487301762</v>
      </c>
      <c r="Z108" s="36">
        <f t="shared" si="86"/>
        <v>72.572997731797969</v>
      </c>
      <c r="AA108" s="15"/>
      <c r="AB108" s="22"/>
      <c r="AC108" s="25"/>
      <c r="AD108" s="25"/>
      <c r="AE108" s="25"/>
      <c r="AF108" s="40"/>
      <c r="AG108" s="41"/>
      <c r="AH108" s="55" t="s">
        <v>62</v>
      </c>
      <c r="AI108" s="11">
        <v>0</v>
      </c>
      <c r="AJ108" s="29">
        <v>46</v>
      </c>
      <c r="AK108" s="37">
        <v>48</v>
      </c>
      <c r="AL108" s="37">
        <v>48</v>
      </c>
      <c r="AM108" s="53">
        <f>IF(AL108&gt;=0,IF(X108&gt;=AK108,X108-AK108,X108-AK108+360),IF((X108-AK108-180)&lt;0,IF(X108-AK108+180&lt;0,X108-AK108+540,X108-AK108+180),X108-AK108-180))</f>
        <v>84.311256487301762</v>
      </c>
      <c r="AN108" s="50">
        <f>IF(AM108-90&lt;0,AM108+270,AM108-90)</f>
        <v>354.31125648730176</v>
      </c>
      <c r="AO108" s="67">
        <f t="shared" si="87"/>
        <v>72.572997731797969</v>
      </c>
      <c r="AP108" s="52"/>
      <c r="AQ108" s="52"/>
      <c r="AR108" s="52"/>
      <c r="AT108" s="73" t="s">
        <v>128</v>
      </c>
    </row>
    <row r="109" spans="1:46" x14ac:dyDescent="0.2">
      <c r="A109" s="11" t="s">
        <v>159</v>
      </c>
      <c r="B109" s="3" t="s">
        <v>89</v>
      </c>
      <c r="C109" s="1" t="s">
        <v>105</v>
      </c>
      <c r="D109" s="28">
        <v>7</v>
      </c>
      <c r="E109" s="11" t="s">
        <v>49</v>
      </c>
      <c r="F109" s="4">
        <v>36</v>
      </c>
      <c r="G109" s="5">
        <v>36</v>
      </c>
      <c r="H109" s="4">
        <f t="shared" si="78"/>
        <v>36</v>
      </c>
      <c r="I109" s="88">
        <v>924.375</v>
      </c>
      <c r="J109" s="79">
        <v>924.73500000000001</v>
      </c>
      <c r="K109" s="92"/>
      <c r="L109" s="11">
        <v>90</v>
      </c>
      <c r="M109" s="3">
        <v>0</v>
      </c>
      <c r="N109" s="3">
        <v>180</v>
      </c>
      <c r="O109" s="3">
        <v>5</v>
      </c>
      <c r="P109" s="3"/>
      <c r="Q109" s="3"/>
      <c r="R109" s="14"/>
      <c r="S109" s="13">
        <f t="shared" si="79"/>
        <v>8.7155742747658166E-2</v>
      </c>
      <c r="T109" s="13">
        <f t="shared" si="80"/>
        <v>-5.3389361781853285E-18</v>
      </c>
      <c r="U109" s="13">
        <f t="shared" si="81"/>
        <v>0.99619469809174555</v>
      </c>
      <c r="V109" s="6">
        <f t="shared" si="82"/>
        <v>360</v>
      </c>
      <c r="W109" s="6">
        <f t="shared" si="83"/>
        <v>85</v>
      </c>
      <c r="X109" s="34">
        <f t="shared" si="84"/>
        <v>180</v>
      </c>
      <c r="Y109" s="35">
        <f t="shared" si="85"/>
        <v>90</v>
      </c>
      <c r="Z109" s="36">
        <f t="shared" si="86"/>
        <v>5</v>
      </c>
      <c r="AA109" s="15"/>
      <c r="AB109" s="22"/>
      <c r="AC109" s="25"/>
      <c r="AD109" s="25"/>
      <c r="AE109" s="25"/>
      <c r="AF109" s="40"/>
      <c r="AG109" s="41"/>
      <c r="AH109" s="55"/>
      <c r="AI109" s="11">
        <v>0</v>
      </c>
      <c r="AJ109" s="29">
        <v>46</v>
      </c>
      <c r="AK109" s="37">
        <v>6</v>
      </c>
      <c r="AL109" s="37">
        <v>16</v>
      </c>
      <c r="AM109" s="53">
        <f>IF(AL109&gt;=0,IF(X109&gt;=AK109,X109-AK109,X109-AK109+360),IF((X109-AK109-180)&lt;0,IF(X109-AK109+180&lt;0,X109-AK109+540,X109-AK109+180),X109-AK109-180))</f>
        <v>174</v>
      </c>
      <c r="AN109" s="50">
        <f>IF(AM109-90&lt;0,AM109+270,AM109-90)</f>
        <v>84</v>
      </c>
      <c r="AO109" s="67">
        <f t="shared" si="87"/>
        <v>5</v>
      </c>
      <c r="AP109" s="52"/>
      <c r="AQ109" s="52"/>
      <c r="AR109" s="52"/>
    </row>
    <row r="110" spans="1:46" x14ac:dyDescent="0.2">
      <c r="A110" s="11" t="s">
        <v>159</v>
      </c>
      <c r="B110" s="3" t="s">
        <v>89</v>
      </c>
      <c r="C110" s="1" t="s">
        <v>105</v>
      </c>
      <c r="D110" s="28">
        <v>8</v>
      </c>
      <c r="E110" s="11" t="s">
        <v>49</v>
      </c>
      <c r="F110" s="4">
        <v>23</v>
      </c>
      <c r="G110" s="5">
        <v>23</v>
      </c>
      <c r="H110" s="4">
        <f t="shared" si="78"/>
        <v>23</v>
      </c>
      <c r="I110" s="88">
        <v>925.68</v>
      </c>
      <c r="J110" s="79">
        <v>925.91</v>
      </c>
      <c r="K110" s="92"/>
      <c r="L110" s="11">
        <v>270</v>
      </c>
      <c r="M110" s="3">
        <v>13</v>
      </c>
      <c r="N110" s="3">
        <v>0</v>
      </c>
      <c r="O110" s="3">
        <v>9</v>
      </c>
      <c r="P110" s="3"/>
      <c r="Q110" s="3"/>
      <c r="R110" s="14"/>
      <c r="S110" s="13">
        <f t="shared" si="79"/>
        <v>-0.15242505983589336</v>
      </c>
      <c r="T110" s="13">
        <f t="shared" si="80"/>
        <v>0.22218153358001871</v>
      </c>
      <c r="U110" s="13">
        <f t="shared" si="81"/>
        <v>0.96237395241330592</v>
      </c>
      <c r="V110" s="6">
        <f t="shared" si="82"/>
        <v>124.45161786155916</v>
      </c>
      <c r="W110" s="6">
        <f t="shared" si="83"/>
        <v>74.359105343358664</v>
      </c>
      <c r="X110" s="34">
        <f t="shared" si="84"/>
        <v>304.45161786155916</v>
      </c>
      <c r="Y110" s="35">
        <f t="shared" si="85"/>
        <v>214.45161786155916</v>
      </c>
      <c r="Z110" s="36">
        <f t="shared" si="86"/>
        <v>15.640894656641336</v>
      </c>
      <c r="AA110" s="15"/>
      <c r="AB110" s="22"/>
      <c r="AC110" s="25"/>
      <c r="AD110" s="25"/>
      <c r="AE110" s="25"/>
      <c r="AF110" s="40"/>
      <c r="AG110" s="41"/>
      <c r="AH110" s="55"/>
      <c r="AI110" s="11">
        <v>8</v>
      </c>
      <c r="AJ110" s="29">
        <v>30</v>
      </c>
      <c r="AM110" s="53"/>
      <c r="AN110" s="50"/>
      <c r="AO110" s="67">
        <f t="shared" si="87"/>
        <v>15.640894656641336</v>
      </c>
      <c r="AP110" s="52"/>
      <c r="AQ110" s="52"/>
      <c r="AR110" s="52"/>
    </row>
    <row r="111" spans="1:46" x14ac:dyDescent="0.2">
      <c r="A111" s="11" t="s">
        <v>159</v>
      </c>
      <c r="B111" s="3" t="s">
        <v>89</v>
      </c>
      <c r="C111" s="1" t="s">
        <v>105</v>
      </c>
      <c r="D111" s="28">
        <v>8</v>
      </c>
      <c r="E111" s="11" t="s">
        <v>50</v>
      </c>
      <c r="F111" s="4">
        <v>46</v>
      </c>
      <c r="G111" s="5">
        <v>52</v>
      </c>
      <c r="H111" s="4">
        <f t="shared" si="78"/>
        <v>49</v>
      </c>
      <c r="I111" s="88">
        <v>925.68</v>
      </c>
      <c r="J111" s="79">
        <v>926.17</v>
      </c>
      <c r="K111" s="92">
        <v>0</v>
      </c>
      <c r="L111" s="11">
        <v>90</v>
      </c>
      <c r="M111" s="3">
        <v>44</v>
      </c>
      <c r="N111" s="3">
        <v>0</v>
      </c>
      <c r="O111" s="3">
        <v>68</v>
      </c>
      <c r="P111" s="3"/>
      <c r="Q111" s="3">
        <v>40</v>
      </c>
      <c r="R111" s="14">
        <v>270</v>
      </c>
      <c r="S111" s="13">
        <f t="shared" si="79"/>
        <v>0.6669602488212939</v>
      </c>
      <c r="T111" s="13">
        <f t="shared" si="80"/>
        <v>0.26022360574549347</v>
      </c>
      <c r="U111" s="13">
        <f t="shared" si="81"/>
        <v>-0.2694694321133444</v>
      </c>
      <c r="V111" s="6">
        <f t="shared" si="82"/>
        <v>21.313918810719663</v>
      </c>
      <c r="W111" s="6">
        <f t="shared" si="83"/>
        <v>-20.625937342773334</v>
      </c>
      <c r="X111" s="34">
        <f t="shared" si="84"/>
        <v>21.313918810719663</v>
      </c>
      <c r="Y111" s="35">
        <f t="shared" si="85"/>
        <v>291.31391881071966</v>
      </c>
      <c r="Z111" s="36">
        <f t="shared" si="86"/>
        <v>69.374062657226659</v>
      </c>
      <c r="AA111" s="15">
        <f>IF(-T111&lt;0,180-ACOS(SIN((X111-90)*PI()/180)*U111/SQRT(T111^2+U111^2))*180/PI(),ACOS(SIN((X111-90)*PI()/180)*U111/SQRT(T111^2+U111^2))*180/PI())</f>
        <v>132.07780029646585</v>
      </c>
      <c r="AB111" s="22">
        <f>IF(R111=90,IF(AA111-Q111&lt;0,AA111-Q111+180,AA111-Q111),IF(AA111+Q111&gt;180,AA111+Q111-180,AA111+Q111))</f>
        <v>172.07780029646585</v>
      </c>
      <c r="AC111" s="25">
        <f>COS(AB111*PI()/180)</f>
        <v>-0.99045613491232631</v>
      </c>
      <c r="AD111" s="25">
        <f>SIN(AB111*PI()/180)*COS(Z111*PI()/180)</f>
        <v>4.8552141377708462E-2</v>
      </c>
      <c r="AE111" s="25">
        <f>SIN(AB111*PI()/180)*SIN(Z111*PI()/180)</f>
        <v>0.12899354395540361</v>
      </c>
      <c r="AF111" s="40">
        <f>IF(IF(AC111=0,IF(AD111&gt;=0,90,270),IF(AC111&gt;0,IF(AD111&gt;=0,ATAN(AD111/AC111)*180/PI(),ATAN(AD111/AC111)*180/PI()+360),ATAN(AD111/AC111)*180/PI()+180))-(360-Y111)&lt;0,IF(AC111=0,IF(AD111&gt;=0,90,270),IF(AC111&gt;0,IF(AD111&gt;=0,ATAN(AD111/AC111)*180/PI(),ATAN(AD111/AC111)*180/PI()+360),ATAN(AD111/AC111)*180/PI()+180))+Y111,IF(AC111=0,IF(AD111&gt;=0,90,270),IF(AC111&gt;0,IF(AD111&gt;=0,ATAN(AD111/AC111)*180/PI(),ATAN(AD111/AC111)*180/PI()+360),ATAN(AD111/AC111)*180/PI()+180))-(360-Y111))</f>
        <v>108.50752720315273</v>
      </c>
      <c r="AG111" s="41">
        <f>ASIN(AE111/SQRT(AC111^2+AD111^2+AE111^2))*180/PI()</f>
        <v>7.4114369529325943</v>
      </c>
      <c r="AH111" s="55" t="s">
        <v>62</v>
      </c>
      <c r="AI111" s="11">
        <v>46</v>
      </c>
      <c r="AJ111" s="29">
        <v>131.5</v>
      </c>
      <c r="AK111" s="37">
        <v>346</v>
      </c>
      <c r="AL111" s="37">
        <v>23</v>
      </c>
      <c r="AM111" s="53">
        <f>IF(AL111&gt;=0,IF(X111&gt;=AK111,X111-AK111,X111-AK111+360),IF((X111-AK111-180)&lt;0,IF(X111-AK111+180&lt;0,X111-AK111+540,X111-AK111+180),X111-AK111-180))</f>
        <v>35.313918810719656</v>
      </c>
      <c r="AN111" s="50">
        <f>IF(AM111-90&lt;0,AM111+270,AM111-90)</f>
        <v>305.31391881071966</v>
      </c>
      <c r="AO111" s="67">
        <f t="shared" si="87"/>
        <v>69.374062657226659</v>
      </c>
      <c r="AP111" s="52">
        <f>AB111</f>
        <v>172.07780029646585</v>
      </c>
      <c r="AQ111" s="52">
        <f>IF(AL111&gt;=0,IF(AF111&gt;=AK111,AF111-AK111,AF111-AK111+360),IF((AF111-AK111-180)&lt;0,IF(AF111-AK111+180&lt;0,AF111-AK111+540,AF111-AK111+180),AF111-AK111-180))</f>
        <v>122.50752720315273</v>
      </c>
      <c r="AR111" s="52">
        <f>AG111</f>
        <v>7.4114369529325943</v>
      </c>
      <c r="AS111" s="117" t="s">
        <v>184</v>
      </c>
      <c r="AT111" s="73" t="s">
        <v>107</v>
      </c>
    </row>
    <row r="112" spans="1:46" x14ac:dyDescent="0.2">
      <c r="A112" s="11" t="s">
        <v>159</v>
      </c>
      <c r="B112" s="3" t="s">
        <v>89</v>
      </c>
      <c r="C112" s="1" t="s">
        <v>105</v>
      </c>
      <c r="D112" s="28">
        <v>8</v>
      </c>
      <c r="E112" s="11" t="s">
        <v>49</v>
      </c>
      <c r="F112" s="4">
        <v>110</v>
      </c>
      <c r="G112" s="5">
        <v>110</v>
      </c>
      <c r="H112" s="4">
        <f t="shared" si="78"/>
        <v>110</v>
      </c>
      <c r="I112" s="88">
        <v>925.68</v>
      </c>
      <c r="J112" s="79">
        <v>926.78</v>
      </c>
      <c r="K112" s="92"/>
      <c r="L112" s="11">
        <v>270</v>
      </c>
      <c r="M112" s="3">
        <v>44</v>
      </c>
      <c r="N112" s="3">
        <v>0</v>
      </c>
      <c r="O112" s="3">
        <v>0</v>
      </c>
      <c r="P112" s="3"/>
      <c r="Q112" s="3"/>
      <c r="R112" s="14"/>
      <c r="S112" s="13">
        <f t="shared" si="79"/>
        <v>0</v>
      </c>
      <c r="T112" s="13">
        <f t="shared" si="80"/>
        <v>0.69465837045899725</v>
      </c>
      <c r="U112" s="13">
        <f t="shared" si="81"/>
        <v>0.71933980033865119</v>
      </c>
      <c r="V112" s="6">
        <f t="shared" si="82"/>
        <v>90</v>
      </c>
      <c r="W112" s="6">
        <f t="shared" si="83"/>
        <v>46</v>
      </c>
      <c r="X112" s="34">
        <f t="shared" si="84"/>
        <v>270</v>
      </c>
      <c r="Y112" s="35">
        <f t="shared" si="85"/>
        <v>180</v>
      </c>
      <c r="Z112" s="36">
        <f t="shared" si="86"/>
        <v>44</v>
      </c>
      <c r="AA112" s="15"/>
      <c r="AB112" s="22"/>
      <c r="AC112" s="25"/>
      <c r="AD112" s="25"/>
      <c r="AE112" s="25"/>
      <c r="AF112" s="40"/>
      <c r="AG112" s="41"/>
      <c r="AH112" s="55"/>
      <c r="AI112" s="11">
        <v>46</v>
      </c>
      <c r="AJ112" s="29">
        <v>131.5</v>
      </c>
      <c r="AK112" s="37">
        <v>146</v>
      </c>
      <c r="AL112" s="37">
        <v>50</v>
      </c>
      <c r="AM112" s="53">
        <f>IF(AL112&gt;=0,IF(X112&gt;=AK112,X112-AK112,X112-AK112+360),IF((X112-AK112-180)&lt;0,IF(X112-AK112+180&lt;0,X112-AK112+540,X112-AK112+180),X112-AK112-180))</f>
        <v>124</v>
      </c>
      <c r="AN112" s="50">
        <f>IF(AM112-90&lt;0,AM112+270,AM112-90)</f>
        <v>34</v>
      </c>
      <c r="AO112" s="67">
        <f t="shared" si="87"/>
        <v>44</v>
      </c>
      <c r="AP112" s="59"/>
      <c r="AQ112" s="52"/>
      <c r="AR112" s="52"/>
      <c r="AT112" s="73" t="s">
        <v>108</v>
      </c>
    </row>
    <row r="113" spans="1:46" x14ac:dyDescent="0.2">
      <c r="A113" s="11" t="s">
        <v>159</v>
      </c>
      <c r="B113" s="3" t="s">
        <v>89</v>
      </c>
      <c r="C113" s="1" t="s">
        <v>109</v>
      </c>
      <c r="D113" s="29">
        <v>1</v>
      </c>
      <c r="E113" s="11" t="s">
        <v>110</v>
      </c>
      <c r="F113" s="4">
        <v>6</v>
      </c>
      <c r="G113" s="5">
        <v>11</v>
      </c>
      <c r="H113" s="4">
        <f t="shared" si="78"/>
        <v>8.5</v>
      </c>
      <c r="I113" s="86">
        <v>932</v>
      </c>
      <c r="J113" s="90">
        <v>932.08500000000004</v>
      </c>
      <c r="K113" s="92"/>
      <c r="L113" s="11"/>
      <c r="M113" s="3"/>
      <c r="N113" s="3"/>
      <c r="O113" s="3"/>
      <c r="P113" s="3"/>
      <c r="Q113" s="3"/>
      <c r="R113" s="14"/>
      <c r="S113" s="13"/>
      <c r="T113" s="13"/>
      <c r="U113" s="13"/>
      <c r="V113" s="6"/>
      <c r="W113" s="6"/>
      <c r="X113" s="34"/>
      <c r="Y113" s="35"/>
      <c r="Z113" s="36"/>
      <c r="AA113" s="15"/>
      <c r="AB113" s="22"/>
      <c r="AC113" s="25"/>
      <c r="AD113" s="25"/>
      <c r="AE113" s="25"/>
      <c r="AF113" s="40"/>
      <c r="AG113" s="41"/>
      <c r="AH113" s="55"/>
      <c r="AI113" s="11"/>
      <c r="AJ113" s="29"/>
      <c r="AM113" s="53"/>
      <c r="AN113" s="50"/>
      <c r="AO113" s="67"/>
      <c r="AP113" s="59"/>
      <c r="AQ113" s="52"/>
      <c r="AR113" s="52"/>
      <c r="AT113" s="73" t="s">
        <v>129</v>
      </c>
    </row>
    <row r="114" spans="1:46" x14ac:dyDescent="0.2">
      <c r="A114" s="11" t="s">
        <v>159</v>
      </c>
      <c r="B114" s="3" t="s">
        <v>89</v>
      </c>
      <c r="C114" s="1" t="s">
        <v>109</v>
      </c>
      <c r="D114" s="28">
        <v>1</v>
      </c>
      <c r="E114" s="11" t="s">
        <v>49</v>
      </c>
      <c r="F114" s="4">
        <v>20</v>
      </c>
      <c r="G114" s="5">
        <v>20</v>
      </c>
      <c r="H114" s="4">
        <f t="shared" si="78"/>
        <v>20</v>
      </c>
      <c r="I114" s="86">
        <v>932</v>
      </c>
      <c r="J114" s="90">
        <v>932.2</v>
      </c>
      <c r="K114" s="92"/>
      <c r="L114" s="11">
        <v>90</v>
      </c>
      <c r="M114" s="3">
        <v>25</v>
      </c>
      <c r="N114" s="3">
        <v>0</v>
      </c>
      <c r="O114" s="3">
        <v>60</v>
      </c>
      <c r="P114" s="3"/>
      <c r="Q114" s="3"/>
      <c r="R114" s="14"/>
      <c r="S114" s="13">
        <f>COS(M114*PI()/180)*SIN(L114*PI()/180)*(SIN(O114*PI()/180))-(COS(O114*PI()/180)*SIN(N114*PI()/180))*(SIN(M114*PI()/180))</f>
        <v>0.7848855672213958</v>
      </c>
      <c r="T114" s="13">
        <f>(SIN(M114*PI()/180))*(COS(O114*PI()/180)*COS(N114*PI()/180))-(SIN(O114*PI()/180))*(COS(M114*PI()/180)*COS(L114*PI()/180))</f>
        <v>0.21130913087034972</v>
      </c>
      <c r="U114" s="13">
        <f>(COS(M114*PI()/180)*COS(L114*PI()/180))*(COS(O114*PI()/180)*SIN(N114*PI()/180))-(COS(M114*PI()/180)*SIN(L114*PI()/180))*(COS(O114*PI()/180)*COS(N114*PI()/180))</f>
        <v>-0.45315389351832508</v>
      </c>
      <c r="V114" s="6">
        <f>IF(S114=0,IF(T114&gt;=0,90,270),IF(S114&gt;0,IF(T114&gt;=0,ATAN(T114/S114)*180/PI(),ATAN(T114/S114)*180/PI()+360),ATAN(T114/S114)*180/PI()+180))</f>
        <v>15.068065191377405</v>
      </c>
      <c r="W114" s="6">
        <f>ASIN(U114/SQRT(S114^2+T114^2+U114^2))*180/PI()</f>
        <v>-29.139650357942799</v>
      </c>
      <c r="X114" s="34">
        <f>IF(U114&lt;0,V114,IF(V114+180&gt;=360,V114-180,V114+180))</f>
        <v>15.068065191377405</v>
      </c>
      <c r="Y114" s="35">
        <f>IF(X114-90&lt;0,X114+270,X114-90)</f>
        <v>285.0680651913774</v>
      </c>
      <c r="Z114" s="36">
        <f>IF(U114&lt;0,90+W114,90-W114)</f>
        <v>60.860349642057201</v>
      </c>
      <c r="AA114" s="15"/>
      <c r="AB114" s="22"/>
      <c r="AC114" s="25"/>
      <c r="AD114" s="25"/>
      <c r="AE114" s="25"/>
      <c r="AF114" s="40"/>
      <c r="AG114" s="41"/>
      <c r="AH114" s="55"/>
      <c r="AI114" s="11">
        <v>18</v>
      </c>
      <c r="AJ114" s="29">
        <v>30</v>
      </c>
      <c r="AK114" s="97">
        <v>22</v>
      </c>
      <c r="AL114" s="97">
        <v>-20</v>
      </c>
      <c r="AM114" s="53">
        <f>IF(AL114&gt;=0,IF(X114&gt;=AK114,X114-AK114,X114-AK114+360),IF((X114-AK114-180)&lt;0,IF(X114-AK114+180&lt;0,X114-AK114+540,X114-AK114+180),X114-AK114-180))</f>
        <v>173.0680651913774</v>
      </c>
      <c r="AN114" s="50">
        <f>IF(AM114-90&lt;0,AM114+270,AM114-90)</f>
        <v>83.0680651913774</v>
      </c>
      <c r="AO114" s="67">
        <f>Z114</f>
        <v>60.860349642057201</v>
      </c>
      <c r="AP114" s="59"/>
      <c r="AQ114" s="52"/>
      <c r="AR114" s="52"/>
    </row>
    <row r="115" spans="1:46" x14ac:dyDescent="0.2">
      <c r="A115" s="11" t="s">
        <v>159</v>
      </c>
      <c r="B115" s="3" t="s">
        <v>89</v>
      </c>
      <c r="C115" s="1" t="s">
        <v>109</v>
      </c>
      <c r="D115" s="28">
        <v>1</v>
      </c>
      <c r="E115" s="11" t="s">
        <v>292</v>
      </c>
      <c r="F115" s="4">
        <v>46</v>
      </c>
      <c r="G115" s="5">
        <v>51</v>
      </c>
      <c r="H115" s="4">
        <f t="shared" si="78"/>
        <v>48.5</v>
      </c>
      <c r="I115" s="86">
        <v>932</v>
      </c>
      <c r="J115" s="90">
        <v>932.48500000000001</v>
      </c>
      <c r="K115" s="92"/>
      <c r="L115" s="11"/>
      <c r="M115" s="3"/>
      <c r="N115" s="3"/>
      <c r="O115" s="3"/>
      <c r="P115" s="3"/>
      <c r="Q115" s="3"/>
      <c r="R115" s="14"/>
      <c r="S115" s="13"/>
      <c r="T115" s="13"/>
      <c r="U115" s="13"/>
      <c r="V115" s="6"/>
      <c r="W115" s="6"/>
      <c r="X115" s="34"/>
      <c r="Y115" s="35"/>
      <c r="Z115" s="36"/>
      <c r="AA115" s="15"/>
      <c r="AB115" s="22"/>
      <c r="AC115" s="25"/>
      <c r="AD115" s="25"/>
      <c r="AE115" s="25"/>
      <c r="AF115" s="40"/>
      <c r="AG115" s="41"/>
      <c r="AH115" s="55"/>
      <c r="AI115" s="11"/>
      <c r="AJ115" s="29"/>
      <c r="AK115" s="37">
        <v>75</v>
      </c>
      <c r="AL115" s="37">
        <v>66</v>
      </c>
      <c r="AM115" s="53"/>
      <c r="AN115" s="50"/>
      <c r="AO115" s="67"/>
      <c r="AP115" s="59"/>
      <c r="AQ115" s="52"/>
      <c r="AR115" s="52"/>
      <c r="AT115" s="73" t="s">
        <v>223</v>
      </c>
    </row>
    <row r="116" spans="1:46" x14ac:dyDescent="0.2">
      <c r="A116" s="11" t="s">
        <v>159</v>
      </c>
      <c r="B116" s="3" t="s">
        <v>89</v>
      </c>
      <c r="C116" s="1" t="s">
        <v>109</v>
      </c>
      <c r="D116" s="28">
        <v>2</v>
      </c>
      <c r="E116" s="11" t="s">
        <v>292</v>
      </c>
      <c r="F116" s="4">
        <v>3</v>
      </c>
      <c r="G116" s="5">
        <v>8</v>
      </c>
      <c r="H116" s="4">
        <f t="shared" si="78"/>
        <v>5.5</v>
      </c>
      <c r="I116" s="88">
        <v>933</v>
      </c>
      <c r="J116" s="90">
        <v>933.05499999999995</v>
      </c>
      <c r="K116" s="92"/>
      <c r="L116" s="11">
        <v>270</v>
      </c>
      <c r="M116" s="3">
        <v>35</v>
      </c>
      <c r="N116" s="3">
        <v>180</v>
      </c>
      <c r="O116" s="3">
        <v>14</v>
      </c>
      <c r="P116" s="3"/>
      <c r="Q116" s="3"/>
      <c r="R116" s="14"/>
      <c r="S116" s="13">
        <f>COS(M116*PI()/180)*SIN(L116*PI()/180)*(SIN(O116*PI()/180))-(COS(O116*PI()/180)*SIN(N116*PI()/180))*(SIN(M116*PI()/180))</f>
        <v>-0.19817081533873593</v>
      </c>
      <c r="T116" s="13">
        <f>(SIN(M116*PI()/180))*(COS(O116*PI()/180)*COS(N116*PI()/180))-(SIN(O116*PI()/180))*(COS(M116*PI()/180)*COS(L116*PI()/180))</f>
        <v>-0.55653876488403609</v>
      </c>
      <c r="U116" s="13">
        <f>(COS(M116*PI()/180)*COS(L116*PI()/180))*(COS(O116*PI()/180)*SIN(N116*PI()/180))-(COS(M116*PI()/180)*SIN(L116*PI()/180))*(COS(O116*PI()/180)*COS(N116*PI()/180))</f>
        <v>-0.79481972774385456</v>
      </c>
      <c r="V116" s="6">
        <f>IF(S116=0,IF(T116&gt;=0,90,270),IF(S116&gt;0,IF(T116&gt;=0,ATAN(T116/S116)*180/PI(),ATAN(T116/S116)*180/PI()+360),ATAN(T116/S116)*180/PI()+180))</f>
        <v>250.40034030097837</v>
      </c>
      <c r="W116" s="6">
        <f>ASIN(U116/SQRT(S116^2+T116^2+U116^2))*180/PI()</f>
        <v>-53.377566896161653</v>
      </c>
      <c r="X116" s="34">
        <f>IF(U116&lt;0,V116,IF(V116+180&gt;=360,V116-180,V116+180))</f>
        <v>250.40034030097837</v>
      </c>
      <c r="Y116" s="35">
        <f>IF(X116-90&lt;0,X116+270,X116-90)</f>
        <v>160.40034030097837</v>
      </c>
      <c r="Z116" s="36">
        <f>IF(U116&lt;0,90+W116,90-W116)</f>
        <v>36.622433103838347</v>
      </c>
      <c r="AA116" s="15"/>
      <c r="AB116" s="22"/>
      <c r="AC116" s="25"/>
      <c r="AD116" s="25"/>
      <c r="AE116" s="25"/>
      <c r="AF116" s="40"/>
      <c r="AG116" s="41"/>
      <c r="AH116" s="55"/>
      <c r="AI116" s="11">
        <v>1</v>
      </c>
      <c r="AJ116" s="29">
        <v>8</v>
      </c>
      <c r="AM116" s="53"/>
      <c r="AN116" s="50"/>
      <c r="AO116" s="67">
        <f>Z116</f>
        <v>36.622433103838347</v>
      </c>
      <c r="AP116" s="59"/>
      <c r="AQ116" s="52"/>
      <c r="AR116" s="52"/>
      <c r="AT116" s="73" t="s">
        <v>130</v>
      </c>
    </row>
    <row r="117" spans="1:46" x14ac:dyDescent="0.2">
      <c r="A117" s="11" t="s">
        <v>159</v>
      </c>
      <c r="B117" s="3" t="s">
        <v>89</v>
      </c>
      <c r="C117" s="1" t="s">
        <v>109</v>
      </c>
      <c r="D117" s="28">
        <v>2</v>
      </c>
      <c r="E117" s="11" t="s">
        <v>49</v>
      </c>
      <c r="F117" s="4">
        <v>37</v>
      </c>
      <c r="G117" s="5">
        <v>40</v>
      </c>
      <c r="H117" s="4">
        <f t="shared" si="78"/>
        <v>38.5</v>
      </c>
      <c r="I117" s="88">
        <v>933</v>
      </c>
      <c r="J117" s="90">
        <v>933.38499999999999</v>
      </c>
      <c r="K117" s="92"/>
      <c r="L117" s="11">
        <v>270</v>
      </c>
      <c r="M117" s="3">
        <v>20</v>
      </c>
      <c r="N117" s="3" t="s">
        <v>92</v>
      </c>
      <c r="O117" s="3" t="s">
        <v>92</v>
      </c>
      <c r="P117" s="3"/>
      <c r="Q117" s="3"/>
      <c r="R117" s="14"/>
      <c r="S117" s="13"/>
      <c r="T117" s="13"/>
      <c r="U117" s="13"/>
      <c r="V117" s="6"/>
      <c r="W117" s="6"/>
      <c r="X117" s="34"/>
      <c r="Y117" s="35"/>
      <c r="Z117" s="36"/>
      <c r="AA117" s="15"/>
      <c r="AB117" s="22"/>
      <c r="AC117" s="25"/>
      <c r="AD117" s="25"/>
      <c r="AE117" s="25"/>
      <c r="AF117" s="40"/>
      <c r="AG117" s="41"/>
      <c r="AH117" s="55"/>
      <c r="AI117" s="11">
        <v>37</v>
      </c>
      <c r="AJ117" s="29">
        <v>40</v>
      </c>
      <c r="AK117" s="37">
        <v>166</v>
      </c>
      <c r="AL117" s="37">
        <v>78</v>
      </c>
      <c r="AM117" s="53"/>
      <c r="AN117" s="50"/>
      <c r="AO117" s="67"/>
      <c r="AP117" s="59"/>
      <c r="AQ117" s="52"/>
      <c r="AR117" s="52"/>
      <c r="AT117" s="73" t="s">
        <v>131</v>
      </c>
    </row>
    <row r="118" spans="1:46" x14ac:dyDescent="0.2">
      <c r="E118" s="11"/>
      <c r="H118" s="4"/>
      <c r="I118" s="4"/>
      <c r="J118" s="90"/>
      <c r="K118" s="92"/>
      <c r="L118" s="11"/>
      <c r="M118" s="3"/>
      <c r="N118" s="3"/>
      <c r="O118" s="3"/>
      <c r="P118" s="3"/>
      <c r="Q118" s="3"/>
      <c r="R118" s="14"/>
      <c r="S118" s="13"/>
      <c r="T118" s="13"/>
      <c r="U118" s="13"/>
      <c r="V118" s="6"/>
      <c r="W118" s="6"/>
      <c r="X118" s="34"/>
      <c r="Y118" s="35"/>
      <c r="Z118" s="36"/>
      <c r="AA118" s="15"/>
      <c r="AB118" s="22"/>
      <c r="AC118" s="25"/>
      <c r="AD118" s="25"/>
      <c r="AE118" s="25"/>
      <c r="AF118" s="40"/>
      <c r="AG118" s="41"/>
      <c r="AH118" s="55"/>
      <c r="AI118" s="11"/>
      <c r="AJ118" s="29"/>
      <c r="AK118" s="99"/>
      <c r="AL118" s="99"/>
      <c r="AM118" s="53"/>
      <c r="AN118" s="50"/>
      <c r="AO118" s="67"/>
      <c r="AP118" s="59"/>
      <c r="AQ118" s="52"/>
      <c r="AR118" s="52"/>
    </row>
    <row r="119" spans="1:46" x14ac:dyDescent="0.2">
      <c r="A119" s="11" t="s">
        <v>46</v>
      </c>
      <c r="B119" s="1" t="s">
        <v>132</v>
      </c>
      <c r="C119" s="1" t="s">
        <v>133</v>
      </c>
      <c r="D119" s="28">
        <v>1</v>
      </c>
      <c r="E119" s="11" t="s">
        <v>134</v>
      </c>
      <c r="F119" s="4">
        <v>0</v>
      </c>
      <c r="G119" s="5">
        <v>131</v>
      </c>
      <c r="H119" s="4">
        <f t="shared" ref="H119:H150" si="88">AVERAGE(F119:G119)</f>
        <v>65.5</v>
      </c>
      <c r="I119" s="3">
        <v>200</v>
      </c>
      <c r="J119" s="90">
        <v>200.655</v>
      </c>
      <c r="K119" s="92"/>
      <c r="L119" s="11">
        <v>90</v>
      </c>
      <c r="M119" s="3">
        <v>0</v>
      </c>
      <c r="N119" s="3">
        <v>0</v>
      </c>
      <c r="O119" s="3">
        <v>0</v>
      </c>
      <c r="P119" s="3"/>
      <c r="Q119" s="3"/>
      <c r="R119" s="14"/>
      <c r="S119" s="13">
        <f t="shared" ref="S119:S162" si="89">COS(M119*PI()/180)*SIN(L119*PI()/180)*(SIN(O119*PI()/180))-(COS(O119*PI()/180)*SIN(N119*PI()/180))*(SIN(M119*PI()/180))</f>
        <v>0</v>
      </c>
      <c r="T119" s="13">
        <f t="shared" ref="T119:T162" si="90">(SIN(M119*PI()/180))*(COS(O119*PI()/180)*COS(N119*PI()/180))-(SIN(O119*PI()/180))*(COS(M119*PI()/180)*COS(L119*PI()/180))</f>
        <v>0</v>
      </c>
      <c r="U119" s="13">
        <f t="shared" ref="U119:U162" si="91">(COS(M119*PI()/180)*COS(L119*PI()/180))*(COS(O119*PI()/180)*SIN(N119*PI()/180))-(COS(M119*PI()/180)*SIN(L119*PI()/180))*(COS(O119*PI()/180)*COS(N119*PI()/180))</f>
        <v>-1</v>
      </c>
      <c r="V119" s="6">
        <f t="shared" ref="V119:V162" si="92">IF(S119=0,IF(T119&gt;=0,90,270),IF(S119&gt;0,IF(T119&gt;=0,ATAN(T119/S119)*180/PI(),ATAN(T119/S119)*180/PI()+360),ATAN(T119/S119)*180/PI()+180))</f>
        <v>90</v>
      </c>
      <c r="W119" s="6">
        <f t="shared" ref="W119:W162" si="93">ASIN(U119/SQRT(S119^2+T119^2+U119^2))*180/PI()</f>
        <v>-90</v>
      </c>
      <c r="X119" s="34">
        <f t="shared" ref="X119:X162" si="94">IF(U119&lt;0,V119,IF(V119+180&gt;=360,V119-180,V119+180))</f>
        <v>90</v>
      </c>
      <c r="Y119" s="35">
        <f t="shared" ref="Y119:Y162" si="95">IF(X119-90&lt;0,X119+270,X119-90)</f>
        <v>0</v>
      </c>
      <c r="Z119" s="36">
        <f t="shared" ref="Z119:Z162" si="96">IF(U119&lt;0,90+W119,90-W119)</f>
        <v>0</v>
      </c>
      <c r="AA119" s="15"/>
      <c r="AB119" s="22"/>
      <c r="AC119" s="25"/>
      <c r="AD119" s="25"/>
      <c r="AE119" s="25"/>
      <c r="AF119" s="40"/>
      <c r="AG119" s="41"/>
      <c r="AH119" s="55"/>
      <c r="AI119" s="11"/>
      <c r="AJ119" s="29"/>
      <c r="AK119" s="99"/>
      <c r="AL119" s="99"/>
      <c r="AM119" s="53"/>
      <c r="AN119" s="50"/>
      <c r="AO119" s="67">
        <f t="shared" ref="AO119:AO162" si="97">Z119</f>
        <v>0</v>
      </c>
      <c r="AP119" s="59"/>
      <c r="AQ119" s="52"/>
      <c r="AR119" s="52"/>
    </row>
    <row r="120" spans="1:46" x14ac:dyDescent="0.2">
      <c r="A120" s="11" t="s">
        <v>46</v>
      </c>
      <c r="B120" s="3" t="s">
        <v>160</v>
      </c>
      <c r="C120" s="1" t="s">
        <v>133</v>
      </c>
      <c r="D120" s="28">
        <v>1</v>
      </c>
      <c r="E120" s="11" t="s">
        <v>49</v>
      </c>
      <c r="F120" s="4">
        <v>123</v>
      </c>
      <c r="G120" s="5">
        <v>123.5</v>
      </c>
      <c r="H120" s="4">
        <f t="shared" si="88"/>
        <v>123.25</v>
      </c>
      <c r="I120" s="3">
        <v>200</v>
      </c>
      <c r="J120" s="90">
        <v>201.23249999999999</v>
      </c>
      <c r="K120" s="92"/>
      <c r="L120" s="11">
        <v>270</v>
      </c>
      <c r="M120" s="3">
        <v>3</v>
      </c>
      <c r="N120" s="3">
        <v>180</v>
      </c>
      <c r="O120" s="3">
        <v>3</v>
      </c>
      <c r="P120" s="3"/>
      <c r="Q120" s="3"/>
      <c r="R120" s="14"/>
      <c r="S120" s="13">
        <f t="shared" si="89"/>
        <v>-5.2264231633826735E-2</v>
      </c>
      <c r="T120" s="13">
        <f t="shared" si="90"/>
        <v>-5.2264231633826722E-2</v>
      </c>
      <c r="U120" s="13">
        <f t="shared" si="91"/>
        <v>-0.99726094768413653</v>
      </c>
      <c r="V120" s="6">
        <f t="shared" si="92"/>
        <v>225</v>
      </c>
      <c r="W120" s="6">
        <f t="shared" si="93"/>
        <v>-85.761227977435539</v>
      </c>
      <c r="X120" s="34">
        <f t="shared" si="94"/>
        <v>225</v>
      </c>
      <c r="Y120" s="35">
        <f t="shared" si="95"/>
        <v>135</v>
      </c>
      <c r="Z120" s="36">
        <f t="shared" si="96"/>
        <v>4.2387720225644614</v>
      </c>
      <c r="AA120" s="15"/>
      <c r="AB120" s="22"/>
      <c r="AC120" s="25"/>
      <c r="AD120" s="25"/>
      <c r="AE120" s="25"/>
      <c r="AF120" s="40"/>
      <c r="AG120" s="41"/>
      <c r="AH120" s="55"/>
      <c r="AI120" s="11"/>
      <c r="AJ120" s="29"/>
      <c r="AK120" s="99"/>
      <c r="AL120" s="99"/>
      <c r="AM120" s="53"/>
      <c r="AN120" s="50"/>
      <c r="AO120" s="67">
        <f t="shared" si="97"/>
        <v>4.2387720225644614</v>
      </c>
      <c r="AP120" s="59"/>
      <c r="AQ120" s="52"/>
      <c r="AR120" s="52"/>
    </row>
    <row r="121" spans="1:46" x14ac:dyDescent="0.2">
      <c r="A121" s="11" t="s">
        <v>159</v>
      </c>
      <c r="B121" s="1" t="s">
        <v>132</v>
      </c>
      <c r="C121" s="1" t="s">
        <v>133</v>
      </c>
      <c r="D121" s="28">
        <v>2</v>
      </c>
      <c r="E121" s="11" t="s">
        <v>49</v>
      </c>
      <c r="F121" s="4">
        <v>74</v>
      </c>
      <c r="G121" s="5">
        <v>74</v>
      </c>
      <c r="H121" s="4">
        <f t="shared" si="88"/>
        <v>74</v>
      </c>
      <c r="I121" s="3">
        <v>201.33500000000001</v>
      </c>
      <c r="J121" s="90">
        <v>202.07500000000002</v>
      </c>
      <c r="K121" s="92"/>
      <c r="L121" s="11">
        <v>90</v>
      </c>
      <c r="M121" s="3">
        <v>0</v>
      </c>
      <c r="N121" s="3">
        <v>0</v>
      </c>
      <c r="O121" s="3">
        <v>3</v>
      </c>
      <c r="P121" s="3"/>
      <c r="Q121" s="3"/>
      <c r="R121" s="14"/>
      <c r="S121" s="13">
        <f t="shared" si="89"/>
        <v>5.2335956242943828E-2</v>
      </c>
      <c r="T121" s="13">
        <f t="shared" si="90"/>
        <v>-3.2059657963603889E-18</v>
      </c>
      <c r="U121" s="13">
        <f t="shared" si="91"/>
        <v>-0.99862953475457383</v>
      </c>
      <c r="V121" s="6">
        <f t="shared" si="92"/>
        <v>360</v>
      </c>
      <c r="W121" s="6">
        <f t="shared" si="93"/>
        <v>-86.999999999999844</v>
      </c>
      <c r="X121" s="34">
        <f t="shared" si="94"/>
        <v>360</v>
      </c>
      <c r="Y121" s="35">
        <f t="shared" si="95"/>
        <v>270</v>
      </c>
      <c r="Z121" s="36">
        <f t="shared" si="96"/>
        <v>3.0000000000001563</v>
      </c>
      <c r="AA121" s="15"/>
      <c r="AB121" s="22"/>
      <c r="AC121" s="25"/>
      <c r="AD121" s="25"/>
      <c r="AE121" s="25"/>
      <c r="AF121" s="40"/>
      <c r="AG121" s="41"/>
      <c r="AH121" s="55"/>
      <c r="AI121" s="11"/>
      <c r="AJ121" s="29"/>
      <c r="AK121" s="99"/>
      <c r="AL121" s="99"/>
      <c r="AM121" s="53"/>
      <c r="AN121" s="50"/>
      <c r="AO121" s="67">
        <f t="shared" si="97"/>
        <v>3.0000000000001563</v>
      </c>
      <c r="AP121" s="59"/>
      <c r="AQ121" s="52"/>
      <c r="AR121" s="52"/>
      <c r="AT121" s="73" t="s">
        <v>135</v>
      </c>
    </row>
    <row r="122" spans="1:46" x14ac:dyDescent="0.2">
      <c r="A122" s="11" t="s">
        <v>159</v>
      </c>
      <c r="B122" s="3" t="s">
        <v>160</v>
      </c>
      <c r="C122" s="1" t="s">
        <v>133</v>
      </c>
      <c r="D122" s="28">
        <v>5</v>
      </c>
      <c r="E122" s="11" t="s">
        <v>49</v>
      </c>
      <c r="F122" s="4">
        <v>29</v>
      </c>
      <c r="G122" s="5">
        <v>29</v>
      </c>
      <c r="H122" s="4">
        <f t="shared" si="88"/>
        <v>29</v>
      </c>
      <c r="I122" s="3">
        <v>204.29</v>
      </c>
      <c r="J122" s="90">
        <v>204.57999999999998</v>
      </c>
      <c r="K122" s="92"/>
      <c r="L122" s="11">
        <v>90</v>
      </c>
      <c r="M122" s="3">
        <v>0</v>
      </c>
      <c r="N122" s="3">
        <v>0</v>
      </c>
      <c r="O122" s="3">
        <v>2</v>
      </c>
      <c r="P122" s="3"/>
      <c r="Q122" s="3"/>
      <c r="R122" s="14"/>
      <c r="S122" s="13">
        <f t="shared" si="89"/>
        <v>3.4899496702500969E-2</v>
      </c>
      <c r="T122" s="13">
        <f t="shared" si="90"/>
        <v>-2.1378532231078771E-18</v>
      </c>
      <c r="U122" s="13">
        <f t="shared" si="91"/>
        <v>-0.99939082701909576</v>
      </c>
      <c r="V122" s="6">
        <f t="shared" si="92"/>
        <v>360</v>
      </c>
      <c r="W122" s="6">
        <f t="shared" si="93"/>
        <v>-88.000000000000242</v>
      </c>
      <c r="X122" s="34">
        <f t="shared" si="94"/>
        <v>360</v>
      </c>
      <c r="Y122" s="35">
        <f t="shared" si="95"/>
        <v>270</v>
      </c>
      <c r="Z122" s="36">
        <f t="shared" si="96"/>
        <v>1.9999999999997584</v>
      </c>
      <c r="AA122" s="15"/>
      <c r="AB122" s="22"/>
      <c r="AC122" s="25"/>
      <c r="AD122" s="25"/>
      <c r="AE122" s="25"/>
      <c r="AF122" s="40"/>
      <c r="AG122" s="41"/>
      <c r="AH122" s="55"/>
      <c r="AI122" s="11"/>
      <c r="AJ122" s="29"/>
      <c r="AK122" s="99"/>
      <c r="AL122" s="99"/>
      <c r="AM122" s="53"/>
      <c r="AN122" s="50"/>
      <c r="AO122" s="67">
        <f t="shared" si="97"/>
        <v>1.9999999999997584</v>
      </c>
      <c r="AP122" s="59"/>
      <c r="AQ122" s="52"/>
      <c r="AR122" s="52"/>
    </row>
    <row r="123" spans="1:46" x14ac:dyDescent="0.2">
      <c r="A123" s="11" t="s">
        <v>159</v>
      </c>
      <c r="B123" s="1" t="s">
        <v>132</v>
      </c>
      <c r="C123" s="1" t="s">
        <v>133</v>
      </c>
      <c r="E123" s="11" t="s">
        <v>49</v>
      </c>
      <c r="F123" s="4">
        <v>33</v>
      </c>
      <c r="G123" s="5">
        <v>33</v>
      </c>
      <c r="H123" s="4">
        <f t="shared" si="88"/>
        <v>33</v>
      </c>
      <c r="I123" s="3">
        <v>204.29</v>
      </c>
      <c r="J123" s="90">
        <v>204.62</v>
      </c>
      <c r="K123" s="92"/>
      <c r="L123" s="11">
        <v>90</v>
      </c>
      <c r="M123" s="3">
        <v>4</v>
      </c>
      <c r="N123" s="3">
        <v>180</v>
      </c>
      <c r="O123" s="3">
        <v>1</v>
      </c>
      <c r="P123" s="3"/>
      <c r="Q123" s="3"/>
      <c r="R123" s="14"/>
      <c r="S123" s="13">
        <f t="shared" si="89"/>
        <v>1.7409893252357162E-2</v>
      </c>
      <c r="T123" s="13">
        <f t="shared" si="90"/>
        <v>-6.9745849495301007E-2</v>
      </c>
      <c r="U123" s="13">
        <f t="shared" si="91"/>
        <v>0.99741211642315963</v>
      </c>
      <c r="V123" s="6">
        <f t="shared" si="92"/>
        <v>284.01569916405356</v>
      </c>
      <c r="W123" s="6">
        <f t="shared" si="93"/>
        <v>85.877680539185022</v>
      </c>
      <c r="X123" s="34">
        <f t="shared" si="94"/>
        <v>104.01569916405356</v>
      </c>
      <c r="Y123" s="35">
        <f t="shared" si="95"/>
        <v>14.015699164053558</v>
      </c>
      <c r="Z123" s="36">
        <f t="shared" si="96"/>
        <v>4.1223194608149782</v>
      </c>
      <c r="AA123" s="15"/>
      <c r="AB123" s="22"/>
      <c r="AC123" s="25"/>
      <c r="AD123" s="25"/>
      <c r="AE123" s="25"/>
      <c r="AF123" s="40"/>
      <c r="AG123" s="41"/>
      <c r="AH123" s="55"/>
      <c r="AI123" s="11"/>
      <c r="AJ123" s="29"/>
      <c r="AK123" s="99"/>
      <c r="AL123" s="99"/>
      <c r="AM123" s="53"/>
      <c r="AN123" s="50"/>
      <c r="AO123" s="67">
        <f t="shared" si="97"/>
        <v>4.1223194608149782</v>
      </c>
      <c r="AP123" s="59"/>
      <c r="AQ123" s="52"/>
      <c r="AR123" s="52"/>
    </row>
    <row r="124" spans="1:46" x14ac:dyDescent="0.2">
      <c r="A124" s="11" t="s">
        <v>159</v>
      </c>
      <c r="B124" s="3" t="s">
        <v>160</v>
      </c>
      <c r="C124" s="1" t="s">
        <v>136</v>
      </c>
      <c r="D124" s="28">
        <v>1</v>
      </c>
      <c r="E124" s="11" t="s">
        <v>49</v>
      </c>
      <c r="F124" s="4">
        <v>54</v>
      </c>
      <c r="G124" s="5">
        <v>54</v>
      </c>
      <c r="H124" s="4">
        <f t="shared" si="88"/>
        <v>54</v>
      </c>
      <c r="I124" s="3">
        <v>205.5</v>
      </c>
      <c r="J124" s="90">
        <v>206.04</v>
      </c>
      <c r="K124" s="92"/>
      <c r="L124" s="11">
        <v>90</v>
      </c>
      <c r="M124" s="3">
        <v>4</v>
      </c>
      <c r="N124" s="3">
        <v>0</v>
      </c>
      <c r="O124" s="3">
        <v>0</v>
      </c>
      <c r="P124" s="3"/>
      <c r="Q124" s="3"/>
      <c r="R124" s="14"/>
      <c r="S124" s="13">
        <f t="shared" si="89"/>
        <v>0</v>
      </c>
      <c r="T124" s="13">
        <f t="shared" si="90"/>
        <v>6.9756473744125302E-2</v>
      </c>
      <c r="U124" s="13">
        <f t="shared" si="91"/>
        <v>-0.9975640502598242</v>
      </c>
      <c r="V124" s="6">
        <f t="shared" si="92"/>
        <v>90</v>
      </c>
      <c r="W124" s="6">
        <f t="shared" si="93"/>
        <v>-85.999999999999957</v>
      </c>
      <c r="X124" s="34">
        <f t="shared" si="94"/>
        <v>90</v>
      </c>
      <c r="Y124" s="35">
        <f t="shared" si="95"/>
        <v>0</v>
      </c>
      <c r="Z124" s="36">
        <f t="shared" si="96"/>
        <v>4.0000000000000426</v>
      </c>
      <c r="AA124" s="15"/>
      <c r="AB124" s="22"/>
      <c r="AC124" s="25"/>
      <c r="AD124" s="25"/>
      <c r="AE124" s="25"/>
      <c r="AF124" s="40"/>
      <c r="AG124" s="41"/>
      <c r="AH124" s="55"/>
      <c r="AI124" s="11">
        <v>42</v>
      </c>
      <c r="AJ124" s="29">
        <v>90.5</v>
      </c>
      <c r="AK124" s="99"/>
      <c r="AL124" s="99"/>
      <c r="AM124" s="53"/>
      <c r="AN124" s="50"/>
      <c r="AO124" s="67">
        <f t="shared" si="97"/>
        <v>4.0000000000000426</v>
      </c>
      <c r="AP124" s="59"/>
      <c r="AQ124" s="52"/>
      <c r="AR124" s="52"/>
    </row>
    <row r="125" spans="1:46" x14ac:dyDescent="0.2">
      <c r="A125" s="11" t="s">
        <v>159</v>
      </c>
      <c r="B125" s="1" t="s">
        <v>132</v>
      </c>
      <c r="C125" s="1" t="s">
        <v>136</v>
      </c>
      <c r="D125" s="28">
        <v>2</v>
      </c>
      <c r="E125" s="11" t="s">
        <v>49</v>
      </c>
      <c r="F125" s="4">
        <v>35</v>
      </c>
      <c r="G125" s="5">
        <v>35</v>
      </c>
      <c r="H125" s="4">
        <f t="shared" si="88"/>
        <v>35</v>
      </c>
      <c r="I125" s="3">
        <v>206.4</v>
      </c>
      <c r="J125" s="90">
        <v>206.75</v>
      </c>
      <c r="K125" s="92"/>
      <c r="L125" s="11">
        <v>270</v>
      </c>
      <c r="M125" s="3">
        <v>4</v>
      </c>
      <c r="N125" s="3">
        <v>180</v>
      </c>
      <c r="O125" s="3">
        <v>5</v>
      </c>
      <c r="P125" s="3"/>
      <c r="Q125" s="3"/>
      <c r="R125" s="14"/>
      <c r="S125" s="13">
        <f t="shared" si="89"/>
        <v>-8.6943435738757194E-2</v>
      </c>
      <c r="T125" s="13">
        <f t="shared" si="90"/>
        <v>-6.9491029301473661E-2</v>
      </c>
      <c r="U125" s="13">
        <f t="shared" si="91"/>
        <v>-0.99376801787576441</v>
      </c>
      <c r="V125" s="6">
        <f t="shared" si="92"/>
        <v>218.63419479866783</v>
      </c>
      <c r="W125" s="6">
        <f t="shared" si="93"/>
        <v>-83.609498300707514</v>
      </c>
      <c r="X125" s="34">
        <f t="shared" si="94"/>
        <v>218.63419479866783</v>
      </c>
      <c r="Y125" s="35">
        <f t="shared" si="95"/>
        <v>128.63419479866783</v>
      </c>
      <c r="Z125" s="36">
        <f t="shared" si="96"/>
        <v>6.3905016992924857</v>
      </c>
      <c r="AA125" s="15"/>
      <c r="AB125" s="22"/>
      <c r="AC125" s="25"/>
      <c r="AD125" s="25"/>
      <c r="AE125" s="25"/>
      <c r="AF125" s="40"/>
      <c r="AG125" s="41"/>
      <c r="AH125" s="55"/>
      <c r="AI125" s="11">
        <v>7</v>
      </c>
      <c r="AJ125" s="29">
        <v>87.5</v>
      </c>
      <c r="AK125" s="99"/>
      <c r="AL125" s="99"/>
      <c r="AM125" s="53"/>
      <c r="AN125" s="50"/>
      <c r="AO125" s="67">
        <f t="shared" si="97"/>
        <v>6.3905016992924857</v>
      </c>
      <c r="AP125" s="59"/>
      <c r="AQ125" s="52"/>
      <c r="AR125" s="52"/>
    </row>
    <row r="126" spans="1:46" x14ac:dyDescent="0.2">
      <c r="A126" s="11" t="s">
        <v>159</v>
      </c>
      <c r="B126" s="3" t="s">
        <v>160</v>
      </c>
      <c r="C126" s="1" t="s">
        <v>136</v>
      </c>
      <c r="D126" s="28">
        <v>3</v>
      </c>
      <c r="E126" s="11" t="s">
        <v>49</v>
      </c>
      <c r="F126" s="4">
        <v>42</v>
      </c>
      <c r="G126" s="4">
        <v>42</v>
      </c>
      <c r="H126" s="4">
        <f t="shared" si="88"/>
        <v>42</v>
      </c>
      <c r="I126" s="3">
        <v>207.27</v>
      </c>
      <c r="J126" s="90">
        <v>207.69</v>
      </c>
      <c r="K126" s="92"/>
      <c r="L126" s="11">
        <v>90</v>
      </c>
      <c r="M126" s="74">
        <v>0</v>
      </c>
      <c r="N126" s="74">
        <v>0</v>
      </c>
      <c r="O126" s="74">
        <v>4</v>
      </c>
      <c r="P126" s="74"/>
      <c r="Q126" s="74"/>
      <c r="R126" s="75"/>
      <c r="S126" s="13">
        <f t="shared" si="89"/>
        <v>6.9756473744125302E-2</v>
      </c>
      <c r="T126" s="13">
        <f t="shared" si="90"/>
        <v>-4.273101801374442E-18</v>
      </c>
      <c r="U126" s="13">
        <f t="shared" si="91"/>
        <v>-0.9975640502598242</v>
      </c>
      <c r="V126" s="6">
        <f t="shared" si="92"/>
        <v>360</v>
      </c>
      <c r="W126" s="6">
        <f t="shared" si="93"/>
        <v>-85.999999999999957</v>
      </c>
      <c r="X126" s="34">
        <f t="shared" si="94"/>
        <v>360</v>
      </c>
      <c r="Y126" s="35">
        <f t="shared" si="95"/>
        <v>270</v>
      </c>
      <c r="Z126" s="36">
        <f t="shared" si="96"/>
        <v>4.0000000000000426</v>
      </c>
      <c r="AA126" s="15"/>
      <c r="AB126" s="22"/>
      <c r="AC126" s="25"/>
      <c r="AD126" s="25"/>
      <c r="AE126" s="25"/>
      <c r="AF126" s="40"/>
      <c r="AG126" s="41"/>
      <c r="AH126" s="55"/>
      <c r="AI126" s="11">
        <v>0</v>
      </c>
      <c r="AJ126" s="29">
        <v>43.5</v>
      </c>
      <c r="AK126" s="99"/>
      <c r="AL126" s="99"/>
      <c r="AM126" s="53"/>
      <c r="AN126" s="50"/>
      <c r="AO126" s="67">
        <f t="shared" si="97"/>
        <v>4.0000000000000426</v>
      </c>
      <c r="AP126" s="59"/>
      <c r="AQ126" s="52"/>
      <c r="AR126" s="52"/>
    </row>
    <row r="127" spans="1:46" x14ac:dyDescent="0.2">
      <c r="A127" s="11" t="s">
        <v>159</v>
      </c>
      <c r="B127" s="1" t="s">
        <v>132</v>
      </c>
      <c r="C127" s="1" t="s">
        <v>136</v>
      </c>
      <c r="D127" s="28">
        <v>3</v>
      </c>
      <c r="E127" s="11" t="s">
        <v>49</v>
      </c>
      <c r="F127" s="4">
        <v>63</v>
      </c>
      <c r="G127" s="4">
        <v>63</v>
      </c>
      <c r="H127" s="4">
        <f t="shared" si="88"/>
        <v>63</v>
      </c>
      <c r="I127" s="3">
        <v>207.27</v>
      </c>
      <c r="J127" s="90">
        <v>207.9</v>
      </c>
      <c r="K127" s="92"/>
      <c r="L127" s="11">
        <v>90</v>
      </c>
      <c r="M127" s="74">
        <v>2</v>
      </c>
      <c r="N127" s="74">
        <v>0</v>
      </c>
      <c r="O127" s="74">
        <v>1</v>
      </c>
      <c r="P127" s="74"/>
      <c r="Q127" s="74"/>
      <c r="R127" s="75"/>
      <c r="S127" s="13">
        <f t="shared" si="89"/>
        <v>1.7441774902830158E-2</v>
      </c>
      <c r="T127" s="13">
        <f t="shared" si="90"/>
        <v>3.489418134011367E-2</v>
      </c>
      <c r="U127" s="13">
        <f t="shared" si="91"/>
        <v>-0.99923861495548261</v>
      </c>
      <c r="V127" s="6">
        <f t="shared" si="92"/>
        <v>63.441931983418904</v>
      </c>
      <c r="W127" s="6">
        <f t="shared" si="93"/>
        <v>-87.764295062177368</v>
      </c>
      <c r="X127" s="34">
        <f t="shared" si="94"/>
        <v>63.441931983418904</v>
      </c>
      <c r="Y127" s="35">
        <f t="shared" si="95"/>
        <v>333.4419319834189</v>
      </c>
      <c r="Z127" s="36">
        <f t="shared" si="96"/>
        <v>2.2357049378226321</v>
      </c>
      <c r="AA127" s="15"/>
      <c r="AB127" s="22"/>
      <c r="AC127" s="25"/>
      <c r="AD127" s="25"/>
      <c r="AE127" s="25"/>
      <c r="AF127" s="40"/>
      <c r="AG127" s="41"/>
      <c r="AH127" s="55"/>
      <c r="AI127" s="11">
        <v>0</v>
      </c>
      <c r="AJ127" s="29">
        <v>43.5</v>
      </c>
      <c r="AK127" s="99"/>
      <c r="AL127" s="99"/>
      <c r="AM127" s="53"/>
      <c r="AN127" s="50"/>
      <c r="AO127" s="67">
        <f t="shared" si="97"/>
        <v>2.2357049378226321</v>
      </c>
      <c r="AP127" s="59"/>
      <c r="AQ127" s="52"/>
      <c r="AR127" s="52"/>
    </row>
    <row r="128" spans="1:46" x14ac:dyDescent="0.2">
      <c r="A128" s="11" t="s">
        <v>159</v>
      </c>
      <c r="B128" s="3" t="s">
        <v>160</v>
      </c>
      <c r="C128" s="1" t="s">
        <v>136</v>
      </c>
      <c r="D128" s="28">
        <v>3</v>
      </c>
      <c r="E128" s="11" t="s">
        <v>49</v>
      </c>
      <c r="F128" s="4">
        <v>82</v>
      </c>
      <c r="G128" s="4">
        <v>82</v>
      </c>
      <c r="H128" s="4">
        <f t="shared" si="88"/>
        <v>82</v>
      </c>
      <c r="I128" s="3">
        <v>207.27</v>
      </c>
      <c r="J128" s="90">
        <v>208.09</v>
      </c>
      <c r="K128" s="92"/>
      <c r="L128" s="11">
        <v>270</v>
      </c>
      <c r="M128" s="74">
        <v>5</v>
      </c>
      <c r="N128" s="74">
        <v>0</v>
      </c>
      <c r="O128" s="74">
        <v>4</v>
      </c>
      <c r="P128" s="74"/>
      <c r="Q128" s="74"/>
      <c r="R128" s="75"/>
      <c r="S128" s="13">
        <f t="shared" si="89"/>
        <v>-6.9491029301473675E-2</v>
      </c>
      <c r="T128" s="13">
        <f t="shared" si="90"/>
        <v>8.6943435738757194E-2</v>
      </c>
      <c r="U128" s="13">
        <f t="shared" si="91"/>
        <v>0.99376801787576441</v>
      </c>
      <c r="V128" s="6">
        <f t="shared" si="92"/>
        <v>128.63419479866783</v>
      </c>
      <c r="W128" s="6">
        <f t="shared" si="93"/>
        <v>83.609498300707472</v>
      </c>
      <c r="X128" s="34">
        <f t="shared" si="94"/>
        <v>308.63419479866786</v>
      </c>
      <c r="Y128" s="35">
        <f t="shared" si="95"/>
        <v>218.63419479866786</v>
      </c>
      <c r="Z128" s="36">
        <f t="shared" si="96"/>
        <v>6.3905016992925283</v>
      </c>
      <c r="AA128" s="15"/>
      <c r="AB128" s="22"/>
      <c r="AC128" s="25"/>
      <c r="AD128" s="25"/>
      <c r="AE128" s="25"/>
      <c r="AF128" s="40"/>
      <c r="AG128" s="41"/>
      <c r="AH128" s="55"/>
      <c r="AI128" s="11"/>
      <c r="AJ128" s="29"/>
      <c r="AK128" s="99"/>
      <c r="AL128" s="99"/>
      <c r="AM128" s="53"/>
      <c r="AN128" s="50"/>
      <c r="AO128" s="67">
        <f t="shared" si="97"/>
        <v>6.3905016992925283</v>
      </c>
      <c r="AP128" s="59"/>
      <c r="AQ128" s="52"/>
      <c r="AR128" s="52"/>
    </row>
    <row r="129" spans="1:44" x14ac:dyDescent="0.2">
      <c r="A129" s="11" t="s">
        <v>159</v>
      </c>
      <c r="B129" s="1" t="s">
        <v>132</v>
      </c>
      <c r="C129" s="1" t="s">
        <v>136</v>
      </c>
      <c r="D129" s="28">
        <v>3</v>
      </c>
      <c r="E129" s="11" t="s">
        <v>49</v>
      </c>
      <c r="F129" s="4">
        <v>91</v>
      </c>
      <c r="G129" s="5">
        <v>91</v>
      </c>
      <c r="H129" s="4">
        <f t="shared" si="88"/>
        <v>91</v>
      </c>
      <c r="I129" s="3">
        <v>207.27</v>
      </c>
      <c r="J129" s="90">
        <v>208.18</v>
      </c>
      <c r="K129" s="92"/>
      <c r="L129" s="11">
        <v>90</v>
      </c>
      <c r="M129" s="74">
        <v>0</v>
      </c>
      <c r="N129" s="74">
        <v>0</v>
      </c>
      <c r="O129" s="74">
        <v>7</v>
      </c>
      <c r="P129" s="74"/>
      <c r="Q129" s="74"/>
      <c r="R129" s="75"/>
      <c r="S129" s="13">
        <f t="shared" si="89"/>
        <v>0.12186934340514748</v>
      </c>
      <c r="T129" s="13">
        <f t="shared" si="90"/>
        <v>-7.4654018886772226E-18</v>
      </c>
      <c r="U129" s="13">
        <f t="shared" si="91"/>
        <v>-0.99254615164132198</v>
      </c>
      <c r="V129" s="6">
        <f t="shared" si="92"/>
        <v>360</v>
      </c>
      <c r="W129" s="6">
        <f t="shared" si="93"/>
        <v>-83.000000000000028</v>
      </c>
      <c r="X129" s="34">
        <f t="shared" si="94"/>
        <v>360</v>
      </c>
      <c r="Y129" s="35">
        <f t="shared" si="95"/>
        <v>270</v>
      </c>
      <c r="Z129" s="36">
        <f t="shared" si="96"/>
        <v>6.9999999999999716</v>
      </c>
      <c r="AA129" s="15"/>
      <c r="AB129" s="22"/>
      <c r="AC129" s="25"/>
      <c r="AD129" s="25"/>
      <c r="AE129" s="25"/>
      <c r="AF129" s="40"/>
      <c r="AG129" s="41"/>
      <c r="AH129" s="55"/>
      <c r="AI129" s="11"/>
      <c r="AJ129" s="29"/>
      <c r="AK129" s="99"/>
      <c r="AL129" s="99"/>
      <c r="AM129" s="53"/>
      <c r="AN129" s="50"/>
      <c r="AO129" s="67">
        <f t="shared" si="97"/>
        <v>6.9999999999999716</v>
      </c>
      <c r="AP129" s="59"/>
      <c r="AQ129" s="52"/>
      <c r="AR129" s="52"/>
    </row>
    <row r="130" spans="1:44" x14ac:dyDescent="0.2">
      <c r="A130" s="11" t="s">
        <v>159</v>
      </c>
      <c r="B130" s="3" t="s">
        <v>160</v>
      </c>
      <c r="C130" s="1" t="s">
        <v>136</v>
      </c>
      <c r="D130" s="28">
        <v>4</v>
      </c>
      <c r="E130" s="11" t="s">
        <v>49</v>
      </c>
      <c r="F130" s="4">
        <v>4.5</v>
      </c>
      <c r="G130" s="5">
        <v>4.5</v>
      </c>
      <c r="H130" s="4">
        <f t="shared" si="88"/>
        <v>4.5</v>
      </c>
      <c r="I130" s="3">
        <v>208.47499999999999</v>
      </c>
      <c r="J130" s="90">
        <v>208.51999999999998</v>
      </c>
      <c r="K130" s="92"/>
      <c r="L130" s="11">
        <v>90</v>
      </c>
      <c r="M130" s="74">
        <v>6</v>
      </c>
      <c r="N130" s="74">
        <v>0</v>
      </c>
      <c r="O130" s="74">
        <v>5</v>
      </c>
      <c r="P130" s="74"/>
      <c r="Q130" s="74"/>
      <c r="R130" s="75"/>
      <c r="S130" s="13">
        <f t="shared" si="89"/>
        <v>8.6678294469630643E-2</v>
      </c>
      <c r="T130" s="13">
        <f t="shared" si="90"/>
        <v>0.10413070090691415</v>
      </c>
      <c r="U130" s="13">
        <f t="shared" si="91"/>
        <v>-0.99073743930202751</v>
      </c>
      <c r="V130" s="6">
        <f t="shared" si="92"/>
        <v>50.226035856206451</v>
      </c>
      <c r="W130" s="6">
        <f t="shared" si="93"/>
        <v>-82.212978012717613</v>
      </c>
      <c r="X130" s="34">
        <f t="shared" si="94"/>
        <v>50.226035856206451</v>
      </c>
      <c r="Y130" s="35">
        <f t="shared" si="95"/>
        <v>320.22603585620647</v>
      </c>
      <c r="Z130" s="36">
        <f t="shared" si="96"/>
        <v>7.7870219872823867</v>
      </c>
      <c r="AA130" s="15"/>
      <c r="AB130" s="22"/>
      <c r="AC130" s="25"/>
      <c r="AD130" s="25"/>
      <c r="AE130" s="25"/>
      <c r="AF130" s="40"/>
      <c r="AG130" s="41"/>
      <c r="AH130" s="55"/>
      <c r="AI130" s="11">
        <v>1</v>
      </c>
      <c r="AJ130" s="29">
        <v>70</v>
      </c>
      <c r="AK130" s="99"/>
      <c r="AL130" s="99"/>
      <c r="AM130" s="53"/>
      <c r="AN130" s="50"/>
      <c r="AO130" s="67">
        <f t="shared" si="97"/>
        <v>7.7870219872823867</v>
      </c>
      <c r="AP130" s="59"/>
      <c r="AQ130" s="52"/>
      <c r="AR130" s="52"/>
    </row>
    <row r="131" spans="1:44" x14ac:dyDescent="0.2">
      <c r="A131" s="11" t="s">
        <v>159</v>
      </c>
      <c r="B131" s="1" t="s">
        <v>132</v>
      </c>
      <c r="C131" s="1" t="s">
        <v>136</v>
      </c>
      <c r="D131" s="28">
        <v>4</v>
      </c>
      <c r="E131" s="11" t="s">
        <v>49</v>
      </c>
      <c r="F131" s="4">
        <v>87</v>
      </c>
      <c r="G131" s="5">
        <v>87</v>
      </c>
      <c r="H131" s="4">
        <f t="shared" si="88"/>
        <v>87</v>
      </c>
      <c r="I131" s="3">
        <v>208.47499999999999</v>
      </c>
      <c r="J131" s="90">
        <v>209.345</v>
      </c>
      <c r="K131" s="92"/>
      <c r="L131" s="11">
        <v>270</v>
      </c>
      <c r="M131" s="74">
        <v>2</v>
      </c>
      <c r="N131" s="74">
        <v>180</v>
      </c>
      <c r="O131" s="74">
        <v>2</v>
      </c>
      <c r="P131" s="74"/>
      <c r="Q131" s="74"/>
      <c r="R131" s="75"/>
      <c r="S131" s="13">
        <f t="shared" si="89"/>
        <v>-3.4878236872062658E-2</v>
      </c>
      <c r="T131" s="13">
        <f t="shared" si="90"/>
        <v>-3.4878236872062644E-2</v>
      </c>
      <c r="U131" s="13">
        <f t="shared" si="91"/>
        <v>-0.99878202512991221</v>
      </c>
      <c r="V131" s="6">
        <f t="shared" si="92"/>
        <v>225</v>
      </c>
      <c r="W131" s="6">
        <f t="shared" si="93"/>
        <v>-87.172720540926477</v>
      </c>
      <c r="X131" s="34">
        <f t="shared" si="94"/>
        <v>225</v>
      </c>
      <c r="Y131" s="35">
        <f t="shared" si="95"/>
        <v>135</v>
      </c>
      <c r="Z131" s="36">
        <f t="shared" si="96"/>
        <v>2.8272794590735231</v>
      </c>
      <c r="AA131" s="15"/>
      <c r="AB131" s="22"/>
      <c r="AC131" s="25"/>
      <c r="AD131" s="25"/>
      <c r="AE131" s="25"/>
      <c r="AF131" s="40"/>
      <c r="AG131" s="41"/>
      <c r="AH131" s="55"/>
      <c r="AI131" s="11">
        <v>80.5</v>
      </c>
      <c r="AJ131" s="29">
        <v>140</v>
      </c>
      <c r="AK131" s="99"/>
      <c r="AL131" s="99"/>
      <c r="AM131" s="53"/>
      <c r="AN131" s="50"/>
      <c r="AO131" s="67">
        <f t="shared" si="97"/>
        <v>2.8272794590735231</v>
      </c>
      <c r="AP131" s="59"/>
      <c r="AQ131" s="52"/>
      <c r="AR131" s="52"/>
    </row>
    <row r="132" spans="1:44" x14ac:dyDescent="0.2">
      <c r="A132" s="11" t="s">
        <v>159</v>
      </c>
      <c r="B132" s="3" t="s">
        <v>160</v>
      </c>
      <c r="C132" s="1" t="s">
        <v>136</v>
      </c>
      <c r="D132" s="28">
        <v>5</v>
      </c>
      <c r="E132" s="11" t="s">
        <v>49</v>
      </c>
      <c r="F132" s="4">
        <v>69</v>
      </c>
      <c r="G132" s="4">
        <v>69</v>
      </c>
      <c r="H132" s="4">
        <f t="shared" si="88"/>
        <v>69</v>
      </c>
      <c r="I132" s="3">
        <v>209.875</v>
      </c>
      <c r="J132" s="90">
        <v>210.565</v>
      </c>
      <c r="K132" s="92"/>
      <c r="L132" s="11">
        <v>90</v>
      </c>
      <c r="M132" s="74">
        <v>4</v>
      </c>
      <c r="N132" s="74">
        <v>180</v>
      </c>
      <c r="O132" s="74">
        <v>3</v>
      </c>
      <c r="P132" s="74"/>
      <c r="Q132" s="74"/>
      <c r="R132" s="75"/>
      <c r="S132" s="13">
        <f t="shared" si="89"/>
        <v>5.2208468483931972E-2</v>
      </c>
      <c r="T132" s="13">
        <f t="shared" si="90"/>
        <v>-6.966087492121549E-2</v>
      </c>
      <c r="U132" s="13">
        <f t="shared" si="91"/>
        <v>0.99619692339885657</v>
      </c>
      <c r="V132" s="6">
        <f t="shared" si="92"/>
        <v>306.85031711940059</v>
      </c>
      <c r="W132" s="6">
        <f t="shared" si="93"/>
        <v>85.005830606894122</v>
      </c>
      <c r="X132" s="34">
        <f t="shared" si="94"/>
        <v>126.85031711940059</v>
      </c>
      <c r="Y132" s="35">
        <f t="shared" si="95"/>
        <v>36.850317119400586</v>
      </c>
      <c r="Z132" s="36">
        <f t="shared" si="96"/>
        <v>4.9941693931058779</v>
      </c>
      <c r="AA132" s="15"/>
      <c r="AB132" s="22"/>
      <c r="AC132" s="25"/>
      <c r="AD132" s="25"/>
      <c r="AE132" s="25"/>
      <c r="AF132" s="40"/>
      <c r="AG132" s="41"/>
      <c r="AH132" s="55"/>
      <c r="AI132" s="11"/>
      <c r="AJ132" s="29"/>
      <c r="AK132" s="99"/>
      <c r="AL132" s="99"/>
      <c r="AM132" s="53"/>
      <c r="AN132" s="50"/>
      <c r="AO132" s="67">
        <f t="shared" si="97"/>
        <v>4.9941693931058779</v>
      </c>
      <c r="AP132" s="59"/>
      <c r="AQ132" s="52"/>
      <c r="AR132" s="52"/>
    </row>
    <row r="133" spans="1:44" x14ac:dyDescent="0.2">
      <c r="A133" s="11" t="s">
        <v>159</v>
      </c>
      <c r="B133" s="1" t="s">
        <v>132</v>
      </c>
      <c r="C133" s="1" t="s">
        <v>136</v>
      </c>
      <c r="D133" s="28">
        <v>6</v>
      </c>
      <c r="E133" s="11" t="s">
        <v>49</v>
      </c>
      <c r="F133" s="4">
        <v>120</v>
      </c>
      <c r="G133" s="5">
        <v>120</v>
      </c>
      <c r="H133" s="4">
        <f t="shared" si="88"/>
        <v>120</v>
      </c>
      <c r="I133" s="3">
        <v>210.29499999999999</v>
      </c>
      <c r="J133" s="90">
        <v>211.49499999999998</v>
      </c>
      <c r="K133" s="92"/>
      <c r="L133" s="11">
        <v>90</v>
      </c>
      <c r="M133" s="74">
        <v>2</v>
      </c>
      <c r="N133" s="74">
        <v>180</v>
      </c>
      <c r="O133" s="74">
        <v>4</v>
      </c>
      <c r="P133" s="74"/>
      <c r="Q133" s="74"/>
      <c r="R133" s="75"/>
      <c r="S133" s="13">
        <f t="shared" si="89"/>
        <v>6.9713979985077223E-2</v>
      </c>
      <c r="T133" s="13">
        <f t="shared" si="90"/>
        <v>-3.4814483282576254E-2</v>
      </c>
      <c r="U133" s="13">
        <f t="shared" si="91"/>
        <v>0.99695636119368447</v>
      </c>
      <c r="V133" s="6">
        <f t="shared" si="92"/>
        <v>333.46290360641922</v>
      </c>
      <c r="W133" s="6">
        <f t="shared" si="93"/>
        <v>85.530762667528776</v>
      </c>
      <c r="X133" s="34">
        <f t="shared" si="94"/>
        <v>153.46290360641922</v>
      </c>
      <c r="Y133" s="35">
        <f t="shared" si="95"/>
        <v>63.462903606419218</v>
      </c>
      <c r="Z133" s="36">
        <f t="shared" si="96"/>
        <v>4.4692373324712236</v>
      </c>
      <c r="AA133" s="15"/>
      <c r="AB133" s="22"/>
      <c r="AC133" s="25"/>
      <c r="AD133" s="25"/>
      <c r="AE133" s="25"/>
      <c r="AF133" s="40"/>
      <c r="AG133" s="41"/>
      <c r="AH133" s="55"/>
      <c r="AI133" s="11">
        <v>15</v>
      </c>
      <c r="AJ133" s="29">
        <v>140</v>
      </c>
      <c r="AK133" s="99"/>
      <c r="AL133" s="99"/>
      <c r="AM133" s="53"/>
      <c r="AN133" s="50"/>
      <c r="AO133" s="67">
        <f t="shared" si="97"/>
        <v>4.4692373324712236</v>
      </c>
      <c r="AP133" s="59"/>
      <c r="AQ133" s="52"/>
      <c r="AR133" s="52"/>
    </row>
    <row r="134" spans="1:44" x14ac:dyDescent="0.2">
      <c r="A134" s="11" t="s">
        <v>159</v>
      </c>
      <c r="B134" s="3" t="s">
        <v>160</v>
      </c>
      <c r="C134" s="1" t="s">
        <v>136</v>
      </c>
      <c r="D134" s="28">
        <v>6</v>
      </c>
      <c r="E134" s="11" t="s">
        <v>49</v>
      </c>
      <c r="F134" s="4">
        <v>136</v>
      </c>
      <c r="G134" s="4">
        <v>136</v>
      </c>
      <c r="H134" s="4">
        <f t="shared" si="88"/>
        <v>136</v>
      </c>
      <c r="I134" s="3">
        <v>210.29499999999999</v>
      </c>
      <c r="J134" s="90">
        <v>211.655</v>
      </c>
      <c r="K134" s="92"/>
      <c r="L134" s="11">
        <v>270</v>
      </c>
      <c r="M134" s="74">
        <v>3</v>
      </c>
      <c r="N134" s="74">
        <v>0</v>
      </c>
      <c r="O134" s="74">
        <v>10</v>
      </c>
      <c r="P134" s="74"/>
      <c r="Q134" s="74"/>
      <c r="R134" s="75"/>
      <c r="S134" s="13">
        <f t="shared" si="89"/>
        <v>-0.17341019887450621</v>
      </c>
      <c r="T134" s="13">
        <f t="shared" si="90"/>
        <v>5.1540855469358784E-2</v>
      </c>
      <c r="U134" s="13">
        <f t="shared" si="91"/>
        <v>0.9834581082132785</v>
      </c>
      <c r="V134" s="6">
        <f t="shared" si="92"/>
        <v>163.44703546051466</v>
      </c>
      <c r="W134" s="6">
        <f t="shared" si="93"/>
        <v>79.576935817123754</v>
      </c>
      <c r="X134" s="34">
        <f t="shared" si="94"/>
        <v>343.44703546051466</v>
      </c>
      <c r="Y134" s="35">
        <f t="shared" si="95"/>
        <v>253.44703546051466</v>
      </c>
      <c r="Z134" s="36">
        <f t="shared" si="96"/>
        <v>10.423064182876246</v>
      </c>
      <c r="AA134" s="15"/>
      <c r="AB134" s="22"/>
      <c r="AC134" s="25"/>
      <c r="AD134" s="25"/>
      <c r="AE134" s="25"/>
      <c r="AF134" s="40"/>
      <c r="AG134" s="41"/>
      <c r="AH134" s="55"/>
      <c r="AI134" s="11"/>
      <c r="AJ134" s="29"/>
      <c r="AK134" s="99"/>
      <c r="AL134" s="99"/>
      <c r="AM134" s="53"/>
      <c r="AN134" s="50"/>
      <c r="AO134" s="67">
        <f t="shared" si="97"/>
        <v>10.423064182876246</v>
      </c>
      <c r="AP134" s="59"/>
      <c r="AQ134" s="52"/>
      <c r="AR134" s="52"/>
    </row>
    <row r="135" spans="1:44" x14ac:dyDescent="0.2">
      <c r="A135" s="11" t="s">
        <v>159</v>
      </c>
      <c r="B135" s="1" t="s">
        <v>132</v>
      </c>
      <c r="C135" s="1" t="s">
        <v>136</v>
      </c>
      <c r="D135" s="28">
        <v>7</v>
      </c>
      <c r="E135" s="11" t="s">
        <v>49</v>
      </c>
      <c r="F135" s="4">
        <v>2</v>
      </c>
      <c r="G135" s="5">
        <v>2</v>
      </c>
      <c r="H135" s="4">
        <f t="shared" si="88"/>
        <v>2</v>
      </c>
      <c r="I135" s="3">
        <v>211.685</v>
      </c>
      <c r="J135" s="90">
        <v>211.70500000000001</v>
      </c>
      <c r="K135" s="92"/>
      <c r="L135" s="11">
        <v>90</v>
      </c>
      <c r="M135" s="74">
        <v>4</v>
      </c>
      <c r="N135" s="74">
        <v>180</v>
      </c>
      <c r="O135" s="74">
        <v>9</v>
      </c>
      <c r="P135" s="74"/>
      <c r="Q135" s="74"/>
      <c r="R135" s="75"/>
      <c r="S135" s="13">
        <f t="shared" si="89"/>
        <v>0.15605339854576158</v>
      </c>
      <c r="T135" s="13">
        <f t="shared" si="90"/>
        <v>-6.8897655798103433E-2</v>
      </c>
      <c r="U135" s="13">
        <f t="shared" si="91"/>
        <v>0.98528238143849034</v>
      </c>
      <c r="V135" s="6">
        <f t="shared" si="92"/>
        <v>336.17851690749245</v>
      </c>
      <c r="W135" s="6">
        <f t="shared" si="93"/>
        <v>80.177522951849554</v>
      </c>
      <c r="X135" s="34">
        <f t="shared" si="94"/>
        <v>156.17851690749245</v>
      </c>
      <c r="Y135" s="35">
        <f t="shared" si="95"/>
        <v>66.178516907492451</v>
      </c>
      <c r="Z135" s="36">
        <f t="shared" si="96"/>
        <v>9.8224770481504464</v>
      </c>
      <c r="AA135" s="15"/>
      <c r="AB135" s="22"/>
      <c r="AC135" s="25"/>
      <c r="AD135" s="25"/>
      <c r="AE135" s="25"/>
      <c r="AF135" s="40"/>
      <c r="AG135" s="41"/>
      <c r="AH135" s="55"/>
      <c r="AI135" s="11">
        <v>1</v>
      </c>
      <c r="AJ135" s="29">
        <v>37</v>
      </c>
      <c r="AK135" s="99"/>
      <c r="AL135" s="99"/>
      <c r="AM135" s="53"/>
      <c r="AN135" s="50"/>
      <c r="AO135" s="67">
        <f t="shared" si="97"/>
        <v>9.8224770481504464</v>
      </c>
      <c r="AP135" s="59"/>
      <c r="AQ135" s="52"/>
      <c r="AR135" s="52"/>
    </row>
    <row r="136" spans="1:44" x14ac:dyDescent="0.2">
      <c r="A136" s="11" t="s">
        <v>159</v>
      </c>
      <c r="B136" s="3" t="s">
        <v>160</v>
      </c>
      <c r="C136" s="1" t="s">
        <v>136</v>
      </c>
      <c r="D136" s="28" t="s">
        <v>137</v>
      </c>
      <c r="E136" s="11" t="s">
        <v>49</v>
      </c>
      <c r="F136" s="4">
        <v>26</v>
      </c>
      <c r="G136" s="5">
        <v>26</v>
      </c>
      <c r="H136" s="4">
        <f t="shared" si="88"/>
        <v>26</v>
      </c>
      <c r="I136" s="3">
        <v>212.05</v>
      </c>
      <c r="J136" s="90">
        <v>212.31</v>
      </c>
      <c r="K136" s="92"/>
      <c r="L136" s="11">
        <v>270</v>
      </c>
      <c r="M136" s="74">
        <v>4</v>
      </c>
      <c r="N136" s="74">
        <v>0</v>
      </c>
      <c r="O136" s="74">
        <v>4</v>
      </c>
      <c r="P136" s="74"/>
      <c r="Q136" s="74"/>
      <c r="R136" s="75"/>
      <c r="S136" s="13">
        <f t="shared" si="89"/>
        <v>-6.9586550480032719E-2</v>
      </c>
      <c r="T136" s="13">
        <f t="shared" si="90"/>
        <v>6.9586550480032733E-2</v>
      </c>
      <c r="U136" s="13">
        <f t="shared" si="91"/>
        <v>0.99513403437078507</v>
      </c>
      <c r="V136" s="6">
        <f t="shared" si="92"/>
        <v>135</v>
      </c>
      <c r="W136" s="6">
        <f t="shared" si="93"/>
        <v>84.352300349844839</v>
      </c>
      <c r="X136" s="34">
        <f t="shared" si="94"/>
        <v>315</v>
      </c>
      <c r="Y136" s="35">
        <f t="shared" si="95"/>
        <v>225</v>
      </c>
      <c r="Z136" s="36">
        <f t="shared" si="96"/>
        <v>5.6476996501551611</v>
      </c>
      <c r="AA136" s="15"/>
      <c r="AB136" s="22"/>
      <c r="AC136" s="25"/>
      <c r="AD136" s="25"/>
      <c r="AE136" s="25"/>
      <c r="AF136" s="40"/>
      <c r="AG136" s="41"/>
      <c r="AH136" s="55"/>
      <c r="AI136" s="11">
        <v>20</v>
      </c>
      <c r="AJ136" s="29">
        <v>29</v>
      </c>
      <c r="AK136" s="99"/>
      <c r="AL136" s="99"/>
      <c r="AM136" s="53"/>
      <c r="AN136" s="50"/>
      <c r="AO136" s="67">
        <f t="shared" si="97"/>
        <v>5.6476996501551611</v>
      </c>
      <c r="AP136" s="59"/>
      <c r="AQ136" s="52"/>
      <c r="AR136" s="52"/>
    </row>
    <row r="137" spans="1:44" x14ac:dyDescent="0.2">
      <c r="A137" s="11" t="s">
        <v>159</v>
      </c>
      <c r="B137" s="1" t="s">
        <v>132</v>
      </c>
      <c r="C137" s="1" t="s">
        <v>138</v>
      </c>
      <c r="D137" s="28">
        <v>1</v>
      </c>
      <c r="E137" s="11" t="s">
        <v>49</v>
      </c>
      <c r="F137" s="4">
        <v>12</v>
      </c>
      <c r="G137" s="5">
        <v>12</v>
      </c>
      <c r="H137" s="4">
        <f t="shared" si="88"/>
        <v>12</v>
      </c>
      <c r="I137" s="3">
        <v>215</v>
      </c>
      <c r="J137" s="90">
        <v>215.12</v>
      </c>
      <c r="K137" s="92"/>
      <c r="L137" s="11">
        <v>90</v>
      </c>
      <c r="M137" s="74">
        <v>0</v>
      </c>
      <c r="N137" s="74">
        <v>180</v>
      </c>
      <c r="O137" s="74">
        <v>4</v>
      </c>
      <c r="P137" s="74"/>
      <c r="Q137" s="74"/>
      <c r="R137" s="75"/>
      <c r="S137" s="13">
        <f t="shared" si="89"/>
        <v>6.9756473744125302E-2</v>
      </c>
      <c r="T137" s="13">
        <f t="shared" si="90"/>
        <v>-4.273101801374442E-18</v>
      </c>
      <c r="U137" s="13">
        <f t="shared" si="91"/>
        <v>0.9975640502598242</v>
      </c>
      <c r="V137" s="6">
        <f t="shared" si="92"/>
        <v>360</v>
      </c>
      <c r="W137" s="6">
        <f t="shared" si="93"/>
        <v>85.999999999999957</v>
      </c>
      <c r="X137" s="34">
        <f t="shared" si="94"/>
        <v>180</v>
      </c>
      <c r="Y137" s="35">
        <f t="shared" si="95"/>
        <v>90</v>
      </c>
      <c r="Z137" s="36">
        <f t="shared" si="96"/>
        <v>4.0000000000000426</v>
      </c>
      <c r="AA137" s="15"/>
      <c r="AB137" s="22"/>
      <c r="AC137" s="25"/>
      <c r="AD137" s="25"/>
      <c r="AE137" s="25"/>
      <c r="AF137" s="40"/>
      <c r="AG137" s="41"/>
      <c r="AH137" s="55"/>
      <c r="AI137" s="11">
        <v>0</v>
      </c>
      <c r="AJ137" s="29">
        <v>41</v>
      </c>
      <c r="AK137" s="99"/>
      <c r="AL137" s="99"/>
      <c r="AM137" s="53"/>
      <c r="AN137" s="50"/>
      <c r="AO137" s="67">
        <f t="shared" si="97"/>
        <v>4.0000000000000426</v>
      </c>
      <c r="AP137" s="59"/>
      <c r="AQ137" s="52"/>
      <c r="AR137" s="52"/>
    </row>
    <row r="138" spans="1:44" ht="14.1" customHeight="1" x14ac:dyDescent="0.2">
      <c r="A138" s="11" t="s">
        <v>159</v>
      </c>
      <c r="B138" s="3" t="s">
        <v>160</v>
      </c>
      <c r="C138" s="1" t="s">
        <v>138</v>
      </c>
      <c r="D138" s="28">
        <v>4</v>
      </c>
      <c r="E138" s="11" t="s">
        <v>49</v>
      </c>
      <c r="F138" s="4">
        <v>100</v>
      </c>
      <c r="G138" s="5">
        <v>100</v>
      </c>
      <c r="H138" s="4">
        <f t="shared" si="88"/>
        <v>100</v>
      </c>
      <c r="I138" s="107">
        <v>217.35499999999999</v>
      </c>
      <c r="J138" s="90">
        <v>218.35499999999999</v>
      </c>
      <c r="K138" s="92"/>
      <c r="L138" s="11">
        <v>90</v>
      </c>
      <c r="M138" s="74">
        <v>0</v>
      </c>
      <c r="N138" s="74">
        <v>0</v>
      </c>
      <c r="O138" s="74">
        <v>0</v>
      </c>
      <c r="P138" s="74"/>
      <c r="Q138" s="74"/>
      <c r="R138" s="75"/>
      <c r="S138" s="13">
        <f t="shared" si="89"/>
        <v>0</v>
      </c>
      <c r="T138" s="13">
        <f t="shared" si="90"/>
        <v>0</v>
      </c>
      <c r="U138" s="13">
        <f t="shared" si="91"/>
        <v>-1</v>
      </c>
      <c r="V138" s="6">
        <f t="shared" si="92"/>
        <v>90</v>
      </c>
      <c r="W138" s="6">
        <f t="shared" si="93"/>
        <v>-90</v>
      </c>
      <c r="X138" s="34">
        <f t="shared" si="94"/>
        <v>90</v>
      </c>
      <c r="Y138" s="35">
        <f t="shared" si="95"/>
        <v>0</v>
      </c>
      <c r="Z138" s="36">
        <f t="shared" si="96"/>
        <v>0</v>
      </c>
      <c r="AA138" s="15"/>
      <c r="AB138" s="22"/>
      <c r="AC138" s="25"/>
      <c r="AD138" s="25"/>
      <c r="AE138" s="25"/>
      <c r="AF138" s="40"/>
      <c r="AG138" s="41"/>
      <c r="AH138" s="55"/>
      <c r="AI138" s="11">
        <v>65</v>
      </c>
      <c r="AJ138" s="29">
        <v>124</v>
      </c>
      <c r="AK138" s="99"/>
      <c r="AL138" s="99"/>
      <c r="AM138" s="53"/>
      <c r="AN138" s="50"/>
      <c r="AO138" s="67">
        <f t="shared" si="97"/>
        <v>0</v>
      </c>
      <c r="AP138" s="59"/>
      <c r="AQ138" s="52"/>
      <c r="AR138" s="52"/>
    </row>
    <row r="139" spans="1:44" x14ac:dyDescent="0.2">
      <c r="A139" s="11" t="s">
        <v>159</v>
      </c>
      <c r="B139" s="1" t="s">
        <v>132</v>
      </c>
      <c r="C139" s="1" t="s">
        <v>139</v>
      </c>
      <c r="D139" s="28">
        <v>1</v>
      </c>
      <c r="E139" s="11" t="s">
        <v>49</v>
      </c>
      <c r="F139" s="4">
        <v>58</v>
      </c>
      <c r="G139" s="5">
        <v>58</v>
      </c>
      <c r="H139" s="4">
        <f t="shared" si="88"/>
        <v>58</v>
      </c>
      <c r="I139" s="80">
        <v>220</v>
      </c>
      <c r="J139" s="90">
        <v>220.58</v>
      </c>
      <c r="K139" s="92"/>
      <c r="L139" s="76">
        <v>90</v>
      </c>
      <c r="M139" s="74">
        <v>10</v>
      </c>
      <c r="N139" s="74">
        <v>180</v>
      </c>
      <c r="O139" s="74">
        <v>2</v>
      </c>
      <c r="P139" s="74"/>
      <c r="Q139" s="74"/>
      <c r="R139" s="75"/>
      <c r="S139" s="13">
        <f t="shared" si="89"/>
        <v>3.4369294928846925E-2</v>
      </c>
      <c r="T139" s="13">
        <f t="shared" si="90"/>
        <v>-0.17354239588891238</v>
      </c>
      <c r="U139" s="13">
        <f t="shared" si="91"/>
        <v>0.98420783473768791</v>
      </c>
      <c r="V139" s="6">
        <f t="shared" si="92"/>
        <v>281.20221599881125</v>
      </c>
      <c r="W139" s="6">
        <f t="shared" si="93"/>
        <v>79.80980839139356</v>
      </c>
      <c r="X139" s="34">
        <f t="shared" si="94"/>
        <v>101.20221599881125</v>
      </c>
      <c r="Y139" s="35">
        <f t="shared" si="95"/>
        <v>11.202215998811255</v>
      </c>
      <c r="Z139" s="36">
        <f t="shared" si="96"/>
        <v>10.19019160860644</v>
      </c>
      <c r="AA139" s="15"/>
      <c r="AB139" s="22"/>
      <c r="AC139" s="25"/>
      <c r="AD139" s="25"/>
      <c r="AE139" s="25"/>
      <c r="AF139" s="40"/>
      <c r="AG139" s="41"/>
      <c r="AH139" s="55"/>
      <c r="AI139" s="11">
        <v>0</v>
      </c>
      <c r="AJ139" s="29">
        <v>69</v>
      </c>
      <c r="AK139" s="99"/>
      <c r="AL139" s="99"/>
      <c r="AM139" s="53"/>
      <c r="AN139" s="50"/>
      <c r="AO139" s="67">
        <f t="shared" si="97"/>
        <v>10.19019160860644</v>
      </c>
      <c r="AP139" s="59"/>
      <c r="AQ139" s="52"/>
      <c r="AR139" s="52"/>
    </row>
    <row r="140" spans="1:44" x14ac:dyDescent="0.2">
      <c r="A140" s="11" t="s">
        <v>159</v>
      </c>
      <c r="B140" s="3" t="s">
        <v>160</v>
      </c>
      <c r="C140" s="1" t="s">
        <v>139</v>
      </c>
      <c r="D140" s="28">
        <v>2</v>
      </c>
      <c r="E140" s="11" t="s">
        <v>49</v>
      </c>
      <c r="F140" s="4">
        <v>3</v>
      </c>
      <c r="G140" s="5">
        <v>3</v>
      </c>
      <c r="H140" s="4">
        <f t="shared" si="88"/>
        <v>3</v>
      </c>
      <c r="I140" s="78">
        <v>220.73500000000001</v>
      </c>
      <c r="J140" s="90">
        <v>220.76500000000001</v>
      </c>
      <c r="K140" s="92"/>
      <c r="L140" s="76">
        <v>270</v>
      </c>
      <c r="M140" s="74">
        <v>2</v>
      </c>
      <c r="N140" s="74">
        <v>180</v>
      </c>
      <c r="O140" s="74">
        <v>2</v>
      </c>
      <c r="P140" s="74"/>
      <c r="Q140" s="74"/>
      <c r="R140" s="75"/>
      <c r="S140" s="13">
        <f t="shared" si="89"/>
        <v>-3.4878236872062658E-2</v>
      </c>
      <c r="T140" s="13">
        <f t="shared" si="90"/>
        <v>-3.4878236872062644E-2</v>
      </c>
      <c r="U140" s="13">
        <f t="shared" si="91"/>
        <v>-0.99878202512991221</v>
      </c>
      <c r="V140" s="6">
        <f t="shared" si="92"/>
        <v>225</v>
      </c>
      <c r="W140" s="6">
        <f t="shared" si="93"/>
        <v>-87.172720540926477</v>
      </c>
      <c r="X140" s="34">
        <f t="shared" si="94"/>
        <v>225</v>
      </c>
      <c r="Y140" s="35">
        <f t="shared" si="95"/>
        <v>135</v>
      </c>
      <c r="Z140" s="36">
        <f t="shared" si="96"/>
        <v>2.8272794590735231</v>
      </c>
      <c r="AA140" s="15"/>
      <c r="AB140" s="22"/>
      <c r="AC140" s="25"/>
      <c r="AD140" s="25"/>
      <c r="AE140" s="25"/>
      <c r="AF140" s="40"/>
      <c r="AG140" s="41"/>
      <c r="AH140" s="55"/>
      <c r="AI140" s="11">
        <v>0</v>
      </c>
      <c r="AJ140" s="29">
        <v>98</v>
      </c>
      <c r="AK140" s="99"/>
      <c r="AL140" s="99"/>
      <c r="AM140" s="53"/>
      <c r="AN140" s="50"/>
      <c r="AO140" s="67">
        <f t="shared" si="97"/>
        <v>2.8272794590735231</v>
      </c>
      <c r="AP140" s="59"/>
      <c r="AQ140" s="52"/>
      <c r="AR140" s="52"/>
    </row>
    <row r="141" spans="1:44" x14ac:dyDescent="0.2">
      <c r="A141" s="11" t="s">
        <v>159</v>
      </c>
      <c r="B141" s="1" t="s">
        <v>132</v>
      </c>
      <c r="C141" s="1" t="s">
        <v>139</v>
      </c>
      <c r="D141" s="28">
        <v>2</v>
      </c>
      <c r="E141" s="11" t="s">
        <v>49</v>
      </c>
      <c r="F141" s="4">
        <v>21</v>
      </c>
      <c r="G141" s="4">
        <v>21</v>
      </c>
      <c r="H141" s="4">
        <f t="shared" si="88"/>
        <v>21</v>
      </c>
      <c r="I141" s="78">
        <v>220.73500000000001</v>
      </c>
      <c r="J141" s="90">
        <v>220.94500000000002</v>
      </c>
      <c r="K141" s="92"/>
      <c r="L141" s="76">
        <v>270</v>
      </c>
      <c r="M141" s="74">
        <v>6</v>
      </c>
      <c r="N141" s="74">
        <v>180</v>
      </c>
      <c r="O141" s="74">
        <v>1</v>
      </c>
      <c r="P141" s="74"/>
      <c r="Q141" s="74"/>
      <c r="R141" s="75"/>
      <c r="S141" s="13">
        <f t="shared" si="89"/>
        <v>-1.7356800328744666E-2</v>
      </c>
      <c r="T141" s="13">
        <f t="shared" si="90"/>
        <v>-0.10451254307640281</v>
      </c>
      <c r="U141" s="13">
        <f t="shared" si="91"/>
        <v>-0.99437042486653382</v>
      </c>
      <c r="V141" s="6">
        <f t="shared" si="92"/>
        <v>260.57072890058095</v>
      </c>
      <c r="W141" s="6">
        <f t="shared" si="93"/>
        <v>-83.918432948729773</v>
      </c>
      <c r="X141" s="34">
        <f t="shared" si="94"/>
        <v>260.57072890058095</v>
      </c>
      <c r="Y141" s="35">
        <f t="shared" si="95"/>
        <v>170.57072890058095</v>
      </c>
      <c r="Z141" s="36">
        <f t="shared" si="96"/>
        <v>6.0815670512702269</v>
      </c>
      <c r="AA141" s="15"/>
      <c r="AB141" s="22"/>
      <c r="AC141" s="25"/>
      <c r="AD141" s="25"/>
      <c r="AE141" s="25"/>
      <c r="AF141" s="40"/>
      <c r="AG141" s="41"/>
      <c r="AH141" s="55"/>
      <c r="AI141" s="11"/>
      <c r="AJ141" s="29"/>
      <c r="AK141" s="99"/>
      <c r="AL141" s="99"/>
      <c r="AM141" s="53"/>
      <c r="AN141" s="50"/>
      <c r="AO141" s="67">
        <f t="shared" si="97"/>
        <v>6.0815670512702269</v>
      </c>
      <c r="AP141" s="59"/>
      <c r="AQ141" s="52"/>
      <c r="AR141" s="52"/>
    </row>
    <row r="142" spans="1:44" x14ac:dyDescent="0.2">
      <c r="A142" s="11" t="s">
        <v>159</v>
      </c>
      <c r="B142" s="3" t="s">
        <v>160</v>
      </c>
      <c r="C142" s="1" t="s">
        <v>139</v>
      </c>
      <c r="D142" s="28">
        <v>3</v>
      </c>
      <c r="E142" s="11" t="s">
        <v>49</v>
      </c>
      <c r="F142" s="4">
        <v>11</v>
      </c>
      <c r="G142" s="5">
        <v>11</v>
      </c>
      <c r="H142" s="4">
        <f t="shared" si="88"/>
        <v>11</v>
      </c>
      <c r="I142" s="78">
        <v>221.715</v>
      </c>
      <c r="J142" s="90">
        <v>221.82500000000002</v>
      </c>
      <c r="K142" s="92"/>
      <c r="L142" s="76">
        <v>270</v>
      </c>
      <c r="M142" s="74">
        <v>5</v>
      </c>
      <c r="N142" s="74">
        <v>0</v>
      </c>
      <c r="O142" s="74">
        <v>10</v>
      </c>
      <c r="P142" s="74"/>
      <c r="Q142" s="74"/>
      <c r="R142" s="75"/>
      <c r="S142" s="13">
        <f t="shared" si="89"/>
        <v>-0.17298739392508944</v>
      </c>
      <c r="T142" s="13">
        <f t="shared" si="90"/>
        <v>8.5831651177431315E-2</v>
      </c>
      <c r="U142" s="13">
        <f t="shared" si="91"/>
        <v>0.98106026219040687</v>
      </c>
      <c r="V142" s="6">
        <f t="shared" si="92"/>
        <v>153.61064009110689</v>
      </c>
      <c r="W142" s="6">
        <f t="shared" si="93"/>
        <v>78.86433605880525</v>
      </c>
      <c r="X142" s="34">
        <f t="shared" si="94"/>
        <v>333.61064009110692</v>
      </c>
      <c r="Y142" s="35">
        <f t="shared" si="95"/>
        <v>243.61064009110692</v>
      </c>
      <c r="Z142" s="36">
        <f t="shared" si="96"/>
        <v>11.13566394119475</v>
      </c>
      <c r="AA142" s="15"/>
      <c r="AB142" s="22"/>
      <c r="AC142" s="25"/>
      <c r="AD142" s="25"/>
      <c r="AE142" s="25"/>
      <c r="AF142" s="40"/>
      <c r="AG142" s="41"/>
      <c r="AH142" s="55"/>
      <c r="AI142" s="11">
        <v>0</v>
      </c>
      <c r="AJ142" s="29">
        <v>89</v>
      </c>
      <c r="AK142" s="99"/>
      <c r="AL142" s="99"/>
      <c r="AM142" s="53"/>
      <c r="AN142" s="50"/>
      <c r="AO142" s="67">
        <f t="shared" si="97"/>
        <v>11.13566394119475</v>
      </c>
      <c r="AP142" s="59"/>
      <c r="AQ142" s="52"/>
      <c r="AR142" s="52"/>
    </row>
    <row r="143" spans="1:44" x14ac:dyDescent="0.2">
      <c r="A143" s="11" t="s">
        <v>159</v>
      </c>
      <c r="B143" s="1" t="s">
        <v>132</v>
      </c>
      <c r="C143" s="1" t="s">
        <v>139</v>
      </c>
      <c r="D143" s="28">
        <v>3</v>
      </c>
      <c r="E143" s="11" t="s">
        <v>49</v>
      </c>
      <c r="F143" s="4">
        <v>33</v>
      </c>
      <c r="G143" s="5">
        <v>33</v>
      </c>
      <c r="H143" s="4">
        <f t="shared" si="88"/>
        <v>33</v>
      </c>
      <c r="I143" s="78">
        <v>221.715</v>
      </c>
      <c r="J143" s="90">
        <v>222.04500000000002</v>
      </c>
      <c r="K143" s="92"/>
      <c r="L143" s="76">
        <v>270</v>
      </c>
      <c r="M143" s="74">
        <v>5</v>
      </c>
      <c r="N143" s="74">
        <v>0</v>
      </c>
      <c r="O143" s="74">
        <v>3</v>
      </c>
      <c r="P143" s="74"/>
      <c r="Q143" s="74"/>
      <c r="R143" s="75"/>
      <c r="S143" s="13">
        <f t="shared" si="89"/>
        <v>-5.2136802128782231E-2</v>
      </c>
      <c r="T143" s="13">
        <f t="shared" si="90"/>
        <v>8.7036298831283207E-2</v>
      </c>
      <c r="U143" s="13">
        <f t="shared" si="91"/>
        <v>0.99482944788033301</v>
      </c>
      <c r="V143" s="6">
        <f t="shared" si="92"/>
        <v>120.92260626992791</v>
      </c>
      <c r="W143" s="6">
        <f t="shared" si="93"/>
        <v>84.176850498235666</v>
      </c>
      <c r="X143" s="34">
        <f t="shared" si="94"/>
        <v>300.92260626992788</v>
      </c>
      <c r="Y143" s="35">
        <f t="shared" si="95"/>
        <v>210.92260626992788</v>
      </c>
      <c r="Z143" s="36">
        <f t="shared" si="96"/>
        <v>5.823149501764334</v>
      </c>
      <c r="AA143" s="15"/>
      <c r="AB143" s="22"/>
      <c r="AC143" s="25"/>
      <c r="AD143" s="25"/>
      <c r="AE143" s="25"/>
      <c r="AF143" s="40"/>
      <c r="AG143" s="41"/>
      <c r="AH143" s="55"/>
      <c r="AI143" s="11"/>
      <c r="AJ143" s="29"/>
      <c r="AK143" s="99"/>
      <c r="AL143" s="99"/>
      <c r="AM143" s="53"/>
      <c r="AN143" s="50"/>
      <c r="AO143" s="67">
        <f t="shared" si="97"/>
        <v>5.823149501764334</v>
      </c>
      <c r="AP143" s="59"/>
      <c r="AQ143" s="52"/>
      <c r="AR143" s="52"/>
    </row>
    <row r="144" spans="1:44" x14ac:dyDescent="0.2">
      <c r="A144" s="11" t="s">
        <v>159</v>
      </c>
      <c r="B144" s="3" t="s">
        <v>160</v>
      </c>
      <c r="C144" s="1" t="s">
        <v>139</v>
      </c>
      <c r="D144" s="28">
        <v>3</v>
      </c>
      <c r="E144" s="11" t="s">
        <v>49</v>
      </c>
      <c r="F144" s="4">
        <v>36</v>
      </c>
      <c r="G144" s="5">
        <v>36</v>
      </c>
      <c r="H144" s="4">
        <f t="shared" si="88"/>
        <v>36</v>
      </c>
      <c r="I144" s="78">
        <v>221.715</v>
      </c>
      <c r="J144" s="90">
        <v>222.07500000000002</v>
      </c>
      <c r="K144" s="92"/>
      <c r="L144" s="76">
        <v>270</v>
      </c>
      <c r="M144" s="74">
        <v>5</v>
      </c>
      <c r="N144" s="74">
        <v>180</v>
      </c>
      <c r="O144" s="74">
        <v>1</v>
      </c>
      <c r="P144" s="74"/>
      <c r="Q144" s="74"/>
      <c r="R144" s="75"/>
      <c r="S144" s="13">
        <f t="shared" si="89"/>
        <v>-1.7385994761764095E-2</v>
      </c>
      <c r="T144" s="13">
        <f t="shared" si="90"/>
        <v>-8.7142468505889387E-2</v>
      </c>
      <c r="U144" s="13">
        <f t="shared" si="91"/>
        <v>-0.99604297281404885</v>
      </c>
      <c r="V144" s="6">
        <f t="shared" si="92"/>
        <v>258.71693817947005</v>
      </c>
      <c r="W144" s="6">
        <f t="shared" si="93"/>
        <v>-84.901972452320138</v>
      </c>
      <c r="X144" s="34">
        <f t="shared" si="94"/>
        <v>258.71693817947005</v>
      </c>
      <c r="Y144" s="35">
        <f t="shared" si="95"/>
        <v>168.71693817947005</v>
      </c>
      <c r="Z144" s="36">
        <f t="shared" si="96"/>
        <v>5.0980275476798624</v>
      </c>
      <c r="AA144" s="15"/>
      <c r="AB144" s="22"/>
      <c r="AC144" s="25"/>
      <c r="AD144" s="25"/>
      <c r="AE144" s="25"/>
      <c r="AF144" s="40"/>
      <c r="AG144" s="41"/>
      <c r="AH144" s="55"/>
      <c r="AI144" s="11"/>
      <c r="AJ144" s="29"/>
      <c r="AK144" s="99"/>
      <c r="AL144" s="99"/>
      <c r="AM144" s="53"/>
      <c r="AN144" s="50"/>
      <c r="AO144" s="67">
        <f t="shared" si="97"/>
        <v>5.0980275476798624</v>
      </c>
      <c r="AP144" s="59"/>
      <c r="AQ144" s="52"/>
      <c r="AR144" s="52"/>
    </row>
    <row r="145" spans="1:44" x14ac:dyDescent="0.2">
      <c r="A145" s="11" t="s">
        <v>159</v>
      </c>
      <c r="B145" s="1" t="s">
        <v>132</v>
      </c>
      <c r="C145" s="1" t="s">
        <v>139</v>
      </c>
      <c r="D145" s="28">
        <v>4</v>
      </c>
      <c r="E145" s="11" t="s">
        <v>49</v>
      </c>
      <c r="F145" s="4">
        <v>55</v>
      </c>
      <c r="G145" s="4">
        <v>55</v>
      </c>
      <c r="H145" s="4">
        <f t="shared" si="88"/>
        <v>55</v>
      </c>
      <c r="I145" s="78">
        <v>222.61</v>
      </c>
      <c r="J145" s="90">
        <v>223.16000000000003</v>
      </c>
      <c r="K145" s="92"/>
      <c r="L145" s="76">
        <v>270</v>
      </c>
      <c r="M145" s="74">
        <v>2</v>
      </c>
      <c r="N145" s="74">
        <v>0</v>
      </c>
      <c r="O145" s="74">
        <v>0</v>
      </c>
      <c r="P145" s="74"/>
      <c r="Q145" s="74"/>
      <c r="R145" s="75"/>
      <c r="S145" s="13">
        <f t="shared" si="89"/>
        <v>0</v>
      </c>
      <c r="T145" s="13">
        <f t="shared" si="90"/>
        <v>3.4899496702500969E-2</v>
      </c>
      <c r="U145" s="13">
        <f t="shared" si="91"/>
        <v>0.99939082701909576</v>
      </c>
      <c r="V145" s="6">
        <f t="shared" si="92"/>
        <v>90</v>
      </c>
      <c r="W145" s="6">
        <f t="shared" si="93"/>
        <v>88.000000000000057</v>
      </c>
      <c r="X145" s="34">
        <f t="shared" si="94"/>
        <v>270</v>
      </c>
      <c r="Y145" s="35">
        <f t="shared" si="95"/>
        <v>180</v>
      </c>
      <c r="Z145" s="36">
        <f t="shared" si="96"/>
        <v>1.9999999999999432</v>
      </c>
      <c r="AA145" s="15"/>
      <c r="AB145" s="22"/>
      <c r="AC145" s="25"/>
      <c r="AD145" s="25"/>
      <c r="AE145" s="25"/>
      <c r="AF145" s="40"/>
      <c r="AG145" s="41"/>
      <c r="AH145" s="55"/>
      <c r="AI145" s="11">
        <v>39</v>
      </c>
      <c r="AJ145" s="29">
        <v>83</v>
      </c>
      <c r="AK145" s="99"/>
      <c r="AL145" s="99"/>
      <c r="AM145" s="53"/>
      <c r="AN145" s="50"/>
      <c r="AO145" s="67">
        <f t="shared" si="97"/>
        <v>1.9999999999999432</v>
      </c>
      <c r="AP145" s="59"/>
      <c r="AQ145" s="52"/>
      <c r="AR145" s="52"/>
    </row>
    <row r="146" spans="1:44" x14ac:dyDescent="0.2">
      <c r="A146" s="11" t="s">
        <v>159</v>
      </c>
      <c r="B146" s="3" t="s">
        <v>160</v>
      </c>
      <c r="C146" s="1" t="s">
        <v>139</v>
      </c>
      <c r="D146" s="28">
        <v>7</v>
      </c>
      <c r="E146" s="11" t="s">
        <v>49</v>
      </c>
      <c r="F146" s="4">
        <v>56</v>
      </c>
      <c r="G146" s="5">
        <v>56</v>
      </c>
      <c r="H146" s="4">
        <f t="shared" si="88"/>
        <v>56</v>
      </c>
      <c r="I146" s="78">
        <v>224.51499999999999</v>
      </c>
      <c r="J146" s="90">
        <v>225.07499999999999</v>
      </c>
      <c r="K146" s="92"/>
      <c r="L146" s="76">
        <v>270</v>
      </c>
      <c r="M146" s="74">
        <v>10</v>
      </c>
      <c r="N146" s="74">
        <v>0</v>
      </c>
      <c r="O146" s="74">
        <v>6</v>
      </c>
      <c r="P146" s="74"/>
      <c r="Q146" s="74"/>
      <c r="R146" s="75"/>
      <c r="S146" s="13">
        <f t="shared" si="89"/>
        <v>-0.10294044103643693</v>
      </c>
      <c r="T146" s="13">
        <f t="shared" si="90"/>
        <v>0.17269691478056223</v>
      </c>
      <c r="U146" s="13">
        <f t="shared" si="91"/>
        <v>0.97941287309907143</v>
      </c>
      <c r="V146" s="6">
        <f t="shared" si="92"/>
        <v>120.79814408198604</v>
      </c>
      <c r="W146" s="6">
        <f t="shared" si="93"/>
        <v>78.399716377492041</v>
      </c>
      <c r="X146" s="34">
        <f t="shared" si="94"/>
        <v>300.79814408198604</v>
      </c>
      <c r="Y146" s="35">
        <f t="shared" si="95"/>
        <v>210.79814408198604</v>
      </c>
      <c r="Z146" s="36">
        <f t="shared" si="96"/>
        <v>11.600283622507959</v>
      </c>
      <c r="AA146" s="15"/>
      <c r="AB146" s="22"/>
      <c r="AC146" s="25"/>
      <c r="AD146" s="25"/>
      <c r="AE146" s="25"/>
      <c r="AF146" s="40"/>
      <c r="AG146" s="41"/>
      <c r="AH146" s="55"/>
      <c r="AI146" s="11">
        <v>0</v>
      </c>
      <c r="AJ146" s="29">
        <v>97</v>
      </c>
      <c r="AK146" s="99"/>
      <c r="AL146" s="99"/>
      <c r="AM146" s="53"/>
      <c r="AN146" s="50"/>
      <c r="AO146" s="67">
        <f t="shared" si="97"/>
        <v>11.600283622507959</v>
      </c>
      <c r="AP146" s="59"/>
      <c r="AQ146" s="52"/>
      <c r="AR146" s="52"/>
    </row>
    <row r="147" spans="1:44" x14ac:dyDescent="0.2">
      <c r="A147" s="11" t="s">
        <v>159</v>
      </c>
      <c r="B147" s="1" t="s">
        <v>132</v>
      </c>
      <c r="C147" s="1" t="s">
        <v>140</v>
      </c>
      <c r="D147" s="28">
        <v>3</v>
      </c>
      <c r="E147" s="11" t="s">
        <v>49</v>
      </c>
      <c r="F147" s="4">
        <v>24</v>
      </c>
      <c r="G147" s="5">
        <v>24</v>
      </c>
      <c r="H147" s="4">
        <f t="shared" si="88"/>
        <v>24</v>
      </c>
      <c r="I147" s="78">
        <v>231.28</v>
      </c>
      <c r="J147" s="90">
        <v>231.52</v>
      </c>
      <c r="K147" s="92">
        <v>0</v>
      </c>
      <c r="L147" s="11">
        <v>270</v>
      </c>
      <c r="M147" s="74">
        <v>3</v>
      </c>
      <c r="N147" s="74">
        <v>180</v>
      </c>
      <c r="O147" s="74">
        <v>2</v>
      </c>
      <c r="P147" s="74"/>
      <c r="Q147" s="74"/>
      <c r="R147" s="75"/>
      <c r="S147" s="13">
        <f t="shared" si="89"/>
        <v>-3.4851668155187331E-2</v>
      </c>
      <c r="T147" s="13">
        <f t="shared" si="90"/>
        <v>-5.2304074592470835E-2</v>
      </c>
      <c r="U147" s="13">
        <f t="shared" si="91"/>
        <v>-0.99802119662406841</v>
      </c>
      <c r="V147" s="6">
        <f t="shared" si="92"/>
        <v>236.32336918625154</v>
      </c>
      <c r="W147" s="6">
        <f t="shared" si="93"/>
        <v>-86.39647307521291</v>
      </c>
      <c r="X147" s="34">
        <f t="shared" si="94"/>
        <v>236.32336918625154</v>
      </c>
      <c r="Y147" s="35">
        <f t="shared" si="95"/>
        <v>146.32336918625154</v>
      </c>
      <c r="Z147" s="36">
        <f t="shared" si="96"/>
        <v>3.60352692478709</v>
      </c>
      <c r="AA147" s="15"/>
      <c r="AB147" s="22"/>
      <c r="AC147" s="25"/>
      <c r="AD147" s="25"/>
      <c r="AE147" s="25"/>
      <c r="AF147" s="40"/>
      <c r="AG147" s="41"/>
      <c r="AH147" s="55"/>
      <c r="AI147" s="11">
        <v>20</v>
      </c>
      <c r="AJ147" s="29">
        <v>26</v>
      </c>
      <c r="AK147" s="99"/>
      <c r="AL147" s="99"/>
      <c r="AM147" s="53"/>
      <c r="AN147" s="50"/>
      <c r="AO147" s="67">
        <f t="shared" si="97"/>
        <v>3.60352692478709</v>
      </c>
      <c r="AP147" s="59"/>
      <c r="AQ147" s="52"/>
      <c r="AR147" s="52"/>
    </row>
    <row r="148" spans="1:44" x14ac:dyDescent="0.2">
      <c r="A148" s="11" t="s">
        <v>159</v>
      </c>
      <c r="B148" s="3" t="s">
        <v>160</v>
      </c>
      <c r="C148" s="1" t="s">
        <v>140</v>
      </c>
      <c r="D148" s="28">
        <v>4</v>
      </c>
      <c r="E148" s="11" t="s">
        <v>49</v>
      </c>
      <c r="F148" s="4">
        <v>110</v>
      </c>
      <c r="G148" s="5">
        <v>110</v>
      </c>
      <c r="H148" s="4">
        <f t="shared" si="88"/>
        <v>110</v>
      </c>
      <c r="I148" s="78">
        <v>231.64500000000001</v>
      </c>
      <c r="J148" s="90">
        <v>232.745</v>
      </c>
      <c r="K148" s="92"/>
      <c r="L148" s="11">
        <v>270</v>
      </c>
      <c r="M148" s="74">
        <v>8</v>
      </c>
      <c r="N148" s="74">
        <v>0</v>
      </c>
      <c r="O148" s="74">
        <v>2</v>
      </c>
      <c r="P148" s="74"/>
      <c r="Q148" s="74"/>
      <c r="R148" s="75"/>
      <c r="S148" s="13">
        <f t="shared" si="89"/>
        <v>-3.4559857199638437E-2</v>
      </c>
      <c r="T148" s="13">
        <f t="shared" si="90"/>
        <v>0.13908832046729191</v>
      </c>
      <c r="U148" s="13">
        <f t="shared" si="91"/>
        <v>0.98966482419024082</v>
      </c>
      <c r="V148" s="6">
        <f t="shared" si="92"/>
        <v>103.95393377939871</v>
      </c>
      <c r="W148" s="6">
        <f t="shared" si="93"/>
        <v>81.760032831371518</v>
      </c>
      <c r="X148" s="34">
        <f t="shared" si="94"/>
        <v>283.95393377939871</v>
      </c>
      <c r="Y148" s="35">
        <f t="shared" si="95"/>
        <v>193.95393377939871</v>
      </c>
      <c r="Z148" s="36">
        <f t="shared" si="96"/>
        <v>8.2399671686284819</v>
      </c>
      <c r="AA148" s="15"/>
      <c r="AB148" s="22"/>
      <c r="AC148" s="25"/>
      <c r="AD148" s="25"/>
      <c r="AE148" s="25"/>
      <c r="AF148" s="40"/>
      <c r="AG148" s="41"/>
      <c r="AH148" s="55"/>
      <c r="AI148" s="11">
        <v>98</v>
      </c>
      <c r="AJ148" s="29">
        <v>111</v>
      </c>
      <c r="AK148" s="99"/>
      <c r="AL148" s="99"/>
      <c r="AM148" s="53"/>
      <c r="AN148" s="50"/>
      <c r="AO148" s="67">
        <f t="shared" si="97"/>
        <v>8.2399671686284819</v>
      </c>
      <c r="AP148" s="59"/>
      <c r="AQ148" s="52"/>
      <c r="AR148" s="52"/>
    </row>
    <row r="149" spans="1:44" x14ac:dyDescent="0.2">
      <c r="A149" s="11" t="s">
        <v>159</v>
      </c>
      <c r="B149" s="1" t="s">
        <v>132</v>
      </c>
      <c r="C149" s="1" t="s">
        <v>158</v>
      </c>
      <c r="D149" s="28">
        <v>1</v>
      </c>
      <c r="E149" s="11" t="s">
        <v>49</v>
      </c>
      <c r="F149" s="4">
        <v>20</v>
      </c>
      <c r="G149" s="5">
        <v>20</v>
      </c>
      <c r="H149" s="4">
        <f t="shared" si="88"/>
        <v>20</v>
      </c>
      <c r="I149" s="78">
        <v>239</v>
      </c>
      <c r="J149" s="90">
        <v>239.2</v>
      </c>
      <c r="K149" s="92"/>
      <c r="L149" s="11">
        <v>90</v>
      </c>
      <c r="M149" s="74">
        <v>2</v>
      </c>
      <c r="N149" s="74">
        <v>0</v>
      </c>
      <c r="O149" s="74">
        <v>7</v>
      </c>
      <c r="P149" s="74"/>
      <c r="Q149" s="74"/>
      <c r="R149" s="75"/>
      <c r="S149" s="13">
        <f t="shared" si="89"/>
        <v>0.12179510389394452</v>
      </c>
      <c r="T149" s="13">
        <f t="shared" si="90"/>
        <v>3.4639361146286338E-2</v>
      </c>
      <c r="U149" s="13">
        <f t="shared" si="91"/>
        <v>-0.99194151934344166</v>
      </c>
      <c r="V149" s="6">
        <f t="shared" si="92"/>
        <v>15.876114782092577</v>
      </c>
      <c r="W149" s="6">
        <f t="shared" si="93"/>
        <v>-82.725317082150838</v>
      </c>
      <c r="X149" s="34">
        <f t="shared" si="94"/>
        <v>15.876114782092577</v>
      </c>
      <c r="Y149" s="35">
        <f t="shared" si="95"/>
        <v>285.8761147820926</v>
      </c>
      <c r="Z149" s="36">
        <f t="shared" si="96"/>
        <v>7.2746829178491623</v>
      </c>
      <c r="AA149" s="15"/>
      <c r="AB149" s="22"/>
      <c r="AC149" s="25"/>
      <c r="AD149" s="25"/>
      <c r="AE149" s="25"/>
      <c r="AF149" s="40"/>
      <c r="AG149" s="41"/>
      <c r="AH149" s="55"/>
      <c r="AI149" s="11">
        <v>0</v>
      </c>
      <c r="AJ149" s="29">
        <v>49</v>
      </c>
      <c r="AK149" s="99"/>
      <c r="AL149" s="99"/>
      <c r="AM149" s="53"/>
      <c r="AN149" s="50"/>
      <c r="AO149" s="67">
        <f t="shared" si="97"/>
        <v>7.2746829178491623</v>
      </c>
      <c r="AP149" s="59"/>
      <c r="AQ149" s="52"/>
      <c r="AR149" s="52"/>
    </row>
    <row r="150" spans="1:44" x14ac:dyDescent="0.2">
      <c r="A150" s="11" t="s">
        <v>159</v>
      </c>
      <c r="B150" s="3" t="s">
        <v>160</v>
      </c>
      <c r="C150" s="1" t="s">
        <v>158</v>
      </c>
      <c r="D150" s="28">
        <v>2</v>
      </c>
      <c r="E150" s="11" t="s">
        <v>49</v>
      </c>
      <c r="F150" s="4">
        <v>4</v>
      </c>
      <c r="G150" s="5">
        <v>4</v>
      </c>
      <c r="H150" s="4">
        <f t="shared" si="88"/>
        <v>4</v>
      </c>
      <c r="I150" s="78">
        <v>239.6</v>
      </c>
      <c r="J150" s="90">
        <v>239.64</v>
      </c>
      <c r="K150" s="92"/>
      <c r="L150" s="11">
        <v>90</v>
      </c>
      <c r="M150" s="74">
        <v>1</v>
      </c>
      <c r="N150" s="74">
        <v>0</v>
      </c>
      <c r="O150" s="74">
        <v>2</v>
      </c>
      <c r="P150" s="74"/>
      <c r="Q150" s="74"/>
      <c r="R150" s="75"/>
      <c r="S150" s="13">
        <f t="shared" si="89"/>
        <v>3.489418134011367E-2</v>
      </c>
      <c r="T150" s="13">
        <f t="shared" si="90"/>
        <v>1.7441774902830155E-2</v>
      </c>
      <c r="U150" s="13">
        <f t="shared" si="91"/>
        <v>-0.99923861495548261</v>
      </c>
      <c r="V150" s="6">
        <f t="shared" si="92"/>
        <v>26.558068016581089</v>
      </c>
      <c r="W150" s="6">
        <f t="shared" si="93"/>
        <v>-87.764295062177368</v>
      </c>
      <c r="X150" s="34">
        <f t="shared" si="94"/>
        <v>26.558068016581089</v>
      </c>
      <c r="Y150" s="35">
        <f t="shared" si="95"/>
        <v>296.5580680165811</v>
      </c>
      <c r="Z150" s="36">
        <f t="shared" si="96"/>
        <v>2.2357049378226321</v>
      </c>
      <c r="AA150" s="15"/>
      <c r="AB150" s="22"/>
      <c r="AC150" s="25"/>
      <c r="AD150" s="25"/>
      <c r="AE150" s="25"/>
      <c r="AF150" s="40"/>
      <c r="AG150" s="41"/>
      <c r="AH150" s="55"/>
      <c r="AI150" s="11"/>
      <c r="AJ150" s="29"/>
      <c r="AK150" s="99"/>
      <c r="AL150" s="99"/>
      <c r="AM150" s="53"/>
      <c r="AN150" s="50"/>
      <c r="AO150" s="67">
        <f t="shared" si="97"/>
        <v>2.2357049378226321</v>
      </c>
      <c r="AP150" s="59"/>
      <c r="AQ150" s="52"/>
      <c r="AR150" s="52"/>
    </row>
    <row r="151" spans="1:44" x14ac:dyDescent="0.2">
      <c r="A151" s="11" t="s">
        <v>159</v>
      </c>
      <c r="B151" s="1" t="s">
        <v>132</v>
      </c>
      <c r="C151" s="1" t="s">
        <v>158</v>
      </c>
      <c r="D151" s="28">
        <v>2</v>
      </c>
      <c r="E151" s="11" t="s">
        <v>49</v>
      </c>
      <c r="F151" s="4">
        <v>26</v>
      </c>
      <c r="G151" s="5">
        <v>26</v>
      </c>
      <c r="H151" s="4">
        <f t="shared" ref="H151:H182" si="98">AVERAGE(F151:G151)</f>
        <v>26</v>
      </c>
      <c r="I151" s="78">
        <v>239.6</v>
      </c>
      <c r="J151" s="90">
        <v>239.85999999999999</v>
      </c>
      <c r="K151" s="92"/>
      <c r="L151" s="11">
        <v>270</v>
      </c>
      <c r="M151" s="74">
        <v>1</v>
      </c>
      <c r="N151" s="74">
        <v>0</v>
      </c>
      <c r="O151" s="74">
        <v>1</v>
      </c>
      <c r="P151" s="74"/>
      <c r="Q151" s="74"/>
      <c r="R151" s="75"/>
      <c r="S151" s="13">
        <f t="shared" si="89"/>
        <v>-1.7449748351250485E-2</v>
      </c>
      <c r="T151" s="13">
        <f t="shared" si="90"/>
        <v>1.7449748351250488E-2</v>
      </c>
      <c r="U151" s="13">
        <f t="shared" si="91"/>
        <v>0.99969541350954794</v>
      </c>
      <c r="V151" s="6">
        <f t="shared" si="92"/>
        <v>135</v>
      </c>
      <c r="W151" s="6">
        <f t="shared" si="93"/>
        <v>88.585930000671468</v>
      </c>
      <c r="X151" s="34">
        <f t="shared" si="94"/>
        <v>315</v>
      </c>
      <c r="Y151" s="35">
        <f t="shared" si="95"/>
        <v>225</v>
      </c>
      <c r="Z151" s="36">
        <f t="shared" si="96"/>
        <v>1.4140699993285324</v>
      </c>
      <c r="AA151" s="15"/>
      <c r="AB151" s="22"/>
      <c r="AC151" s="25"/>
      <c r="AD151" s="25"/>
      <c r="AE151" s="25"/>
      <c r="AF151" s="40"/>
      <c r="AG151" s="41"/>
      <c r="AH151" s="55"/>
      <c r="AI151" s="11"/>
      <c r="AJ151" s="29"/>
      <c r="AK151" s="99"/>
      <c r="AL151" s="99"/>
      <c r="AM151" s="53"/>
      <c r="AN151" s="50"/>
      <c r="AO151" s="67">
        <f t="shared" si="97"/>
        <v>1.4140699993285324</v>
      </c>
      <c r="AP151" s="59"/>
      <c r="AQ151" s="52"/>
      <c r="AR151" s="52"/>
    </row>
    <row r="152" spans="1:44" x14ac:dyDescent="0.2">
      <c r="A152" s="11" t="s">
        <v>159</v>
      </c>
      <c r="B152" s="3" t="s">
        <v>160</v>
      </c>
      <c r="C152" s="1" t="s">
        <v>158</v>
      </c>
      <c r="D152" s="28">
        <v>2</v>
      </c>
      <c r="E152" s="11" t="s">
        <v>49</v>
      </c>
      <c r="F152" s="4">
        <v>46</v>
      </c>
      <c r="G152" s="5">
        <v>46</v>
      </c>
      <c r="H152" s="4">
        <f t="shared" si="98"/>
        <v>46</v>
      </c>
      <c r="I152" s="78">
        <v>239.6</v>
      </c>
      <c r="J152" s="90">
        <v>240.06</v>
      </c>
      <c r="K152" s="92"/>
      <c r="L152" s="11">
        <v>90</v>
      </c>
      <c r="M152" s="74">
        <v>10</v>
      </c>
      <c r="N152" s="74">
        <v>0</v>
      </c>
      <c r="O152" s="74">
        <v>2</v>
      </c>
      <c r="P152" s="74"/>
      <c r="Q152" s="74"/>
      <c r="R152" s="75"/>
      <c r="S152" s="13">
        <f t="shared" si="89"/>
        <v>3.4369294928846945E-2</v>
      </c>
      <c r="T152" s="13">
        <f t="shared" si="90"/>
        <v>0.17354239588891238</v>
      </c>
      <c r="U152" s="13">
        <f t="shared" si="91"/>
        <v>-0.98420783473768791</v>
      </c>
      <c r="V152" s="6">
        <f t="shared" si="92"/>
        <v>78.797784001188745</v>
      </c>
      <c r="W152" s="6">
        <f t="shared" si="93"/>
        <v>-79.809808391393531</v>
      </c>
      <c r="X152" s="34">
        <f t="shared" si="94"/>
        <v>78.797784001188745</v>
      </c>
      <c r="Y152" s="35">
        <f t="shared" si="95"/>
        <v>348.79778400118875</v>
      </c>
      <c r="Z152" s="36">
        <f t="shared" si="96"/>
        <v>10.190191608606469</v>
      </c>
      <c r="AA152" s="15"/>
      <c r="AB152" s="22"/>
      <c r="AC152" s="25"/>
      <c r="AD152" s="25"/>
      <c r="AE152" s="25"/>
      <c r="AF152" s="40"/>
      <c r="AG152" s="41"/>
      <c r="AH152" s="55"/>
      <c r="AI152" s="11">
        <v>40.5</v>
      </c>
      <c r="AJ152" s="29">
        <v>60</v>
      </c>
      <c r="AK152" s="99"/>
      <c r="AL152" s="99"/>
      <c r="AM152" s="53"/>
      <c r="AN152" s="50"/>
      <c r="AO152" s="67">
        <f t="shared" si="97"/>
        <v>10.190191608606469</v>
      </c>
      <c r="AP152" s="59"/>
      <c r="AQ152" s="52"/>
      <c r="AR152" s="52"/>
    </row>
    <row r="153" spans="1:44" x14ac:dyDescent="0.2">
      <c r="A153" s="11" t="s">
        <v>159</v>
      </c>
      <c r="B153" s="1" t="s">
        <v>132</v>
      </c>
      <c r="C153" s="1" t="s">
        <v>158</v>
      </c>
      <c r="D153" s="28">
        <v>3</v>
      </c>
      <c r="E153" s="11" t="s">
        <v>49</v>
      </c>
      <c r="F153" s="4">
        <v>37</v>
      </c>
      <c r="G153" s="5">
        <v>37</v>
      </c>
      <c r="H153" s="4">
        <f t="shared" si="98"/>
        <v>37</v>
      </c>
      <c r="I153" s="78">
        <v>240.21</v>
      </c>
      <c r="J153" s="90">
        <v>240.58</v>
      </c>
      <c r="K153" s="92"/>
      <c r="L153" s="11">
        <v>270</v>
      </c>
      <c r="M153" s="74">
        <v>1</v>
      </c>
      <c r="N153" s="74">
        <v>0</v>
      </c>
      <c r="O153" s="74">
        <v>1</v>
      </c>
      <c r="P153" s="74"/>
      <c r="Q153" s="74"/>
      <c r="R153" s="75"/>
      <c r="S153" s="13">
        <f t="shared" si="89"/>
        <v>-1.7449748351250485E-2</v>
      </c>
      <c r="T153" s="13">
        <f t="shared" si="90"/>
        <v>1.7449748351250488E-2</v>
      </c>
      <c r="U153" s="13">
        <f t="shared" si="91"/>
        <v>0.99969541350954794</v>
      </c>
      <c r="V153" s="6">
        <f t="shared" si="92"/>
        <v>135</v>
      </c>
      <c r="W153" s="6">
        <f t="shared" si="93"/>
        <v>88.585930000671468</v>
      </c>
      <c r="X153" s="34">
        <f t="shared" si="94"/>
        <v>315</v>
      </c>
      <c r="Y153" s="35">
        <f t="shared" si="95"/>
        <v>225</v>
      </c>
      <c r="Z153" s="36">
        <f t="shared" si="96"/>
        <v>1.4140699993285324</v>
      </c>
      <c r="AA153" s="15"/>
      <c r="AB153" s="22"/>
      <c r="AC153" s="25"/>
      <c r="AD153" s="25"/>
      <c r="AE153" s="25"/>
      <c r="AF153" s="40"/>
      <c r="AG153" s="41"/>
      <c r="AH153" s="55"/>
      <c r="AI153" s="11">
        <v>0</v>
      </c>
      <c r="AJ153" s="29">
        <v>58</v>
      </c>
      <c r="AK153" s="99"/>
      <c r="AL153" s="99"/>
      <c r="AM153" s="53"/>
      <c r="AN153" s="50"/>
      <c r="AO153" s="67">
        <f t="shared" si="97"/>
        <v>1.4140699993285324</v>
      </c>
      <c r="AP153" s="59"/>
      <c r="AQ153" s="52"/>
      <c r="AR153" s="52"/>
    </row>
    <row r="154" spans="1:44" x14ac:dyDescent="0.2">
      <c r="A154" s="11" t="s">
        <v>159</v>
      </c>
      <c r="B154" s="3" t="s">
        <v>160</v>
      </c>
      <c r="C154" s="1" t="s">
        <v>158</v>
      </c>
      <c r="D154" s="28">
        <v>4</v>
      </c>
      <c r="E154" s="11" t="s">
        <v>49</v>
      </c>
      <c r="F154" s="4">
        <v>20</v>
      </c>
      <c r="G154" s="5">
        <v>20</v>
      </c>
      <c r="H154" s="4">
        <f t="shared" si="98"/>
        <v>20</v>
      </c>
      <c r="I154" s="78">
        <v>240.8</v>
      </c>
      <c r="J154" s="90">
        <v>241</v>
      </c>
      <c r="K154" s="92"/>
      <c r="L154" s="11">
        <v>90</v>
      </c>
      <c r="M154" s="74">
        <v>1</v>
      </c>
      <c r="N154" s="74">
        <v>0</v>
      </c>
      <c r="O154" s="74">
        <v>0</v>
      </c>
      <c r="P154" s="74"/>
      <c r="Q154" s="74"/>
      <c r="R154" s="75"/>
      <c r="S154" s="13">
        <f t="shared" si="89"/>
        <v>0</v>
      </c>
      <c r="T154" s="13">
        <f t="shared" si="90"/>
        <v>1.7452406437283512E-2</v>
      </c>
      <c r="U154" s="13">
        <f t="shared" si="91"/>
        <v>-0.99984769515639127</v>
      </c>
      <c r="V154" s="6">
        <f t="shared" si="92"/>
        <v>90</v>
      </c>
      <c r="W154" s="6">
        <f t="shared" si="93"/>
        <v>-89.000000000000099</v>
      </c>
      <c r="X154" s="34">
        <f t="shared" si="94"/>
        <v>90</v>
      </c>
      <c r="Y154" s="35">
        <f t="shared" si="95"/>
        <v>0</v>
      </c>
      <c r="Z154" s="36">
        <f t="shared" si="96"/>
        <v>0.99999999999990052</v>
      </c>
      <c r="AA154" s="15"/>
      <c r="AB154" s="22"/>
      <c r="AC154" s="25"/>
      <c r="AD154" s="25"/>
      <c r="AE154" s="25"/>
      <c r="AF154" s="40"/>
      <c r="AG154" s="41"/>
      <c r="AH154" s="55"/>
      <c r="AI154" s="11">
        <v>0</v>
      </c>
      <c r="AJ154" s="29">
        <v>36</v>
      </c>
      <c r="AK154" s="99"/>
      <c r="AL154" s="99"/>
      <c r="AM154" s="53"/>
      <c r="AN154" s="50"/>
      <c r="AO154" s="67">
        <f t="shared" si="97"/>
        <v>0.99999999999990052</v>
      </c>
      <c r="AP154" s="59"/>
      <c r="AQ154" s="52"/>
      <c r="AR154" s="52"/>
    </row>
    <row r="155" spans="1:44" x14ac:dyDescent="0.2">
      <c r="A155" s="11" t="s">
        <v>159</v>
      </c>
      <c r="B155" s="1" t="s">
        <v>132</v>
      </c>
      <c r="C155" s="1" t="s">
        <v>158</v>
      </c>
      <c r="D155" s="28">
        <v>4</v>
      </c>
      <c r="E155" s="11" t="s">
        <v>49</v>
      </c>
      <c r="F155" s="4">
        <v>97.5</v>
      </c>
      <c r="G155" s="5">
        <v>97.5</v>
      </c>
      <c r="H155" s="4">
        <f t="shared" si="98"/>
        <v>97.5</v>
      </c>
      <c r="I155" s="78">
        <v>240.8</v>
      </c>
      <c r="J155" s="90">
        <v>241.77500000000001</v>
      </c>
      <c r="K155" s="92"/>
      <c r="L155" s="11">
        <v>90</v>
      </c>
      <c r="M155" s="74">
        <v>6</v>
      </c>
      <c r="N155" s="74">
        <v>0</v>
      </c>
      <c r="O155" s="74">
        <v>2</v>
      </c>
      <c r="P155" s="74"/>
      <c r="Q155" s="74"/>
      <c r="R155" s="75"/>
      <c r="S155" s="13">
        <f t="shared" si="89"/>
        <v>3.4708313607970068E-2</v>
      </c>
      <c r="T155" s="13">
        <f t="shared" si="90"/>
        <v>0.10446478735209536</v>
      </c>
      <c r="U155" s="13">
        <f t="shared" si="91"/>
        <v>-0.99391605950069728</v>
      </c>
      <c r="V155" s="6">
        <f t="shared" si="92"/>
        <v>71.620988022503468</v>
      </c>
      <c r="W155" s="6">
        <f t="shared" si="93"/>
        <v>-83.68004299396074</v>
      </c>
      <c r="X155" s="34">
        <f t="shared" si="94"/>
        <v>71.620988022503468</v>
      </c>
      <c r="Y155" s="35">
        <f t="shared" si="95"/>
        <v>341.62098802250347</v>
      </c>
      <c r="Z155" s="36">
        <f t="shared" si="96"/>
        <v>6.3199570060392602</v>
      </c>
      <c r="AA155" s="15"/>
      <c r="AB155" s="22"/>
      <c r="AC155" s="25"/>
      <c r="AD155" s="25"/>
      <c r="AE155" s="25"/>
      <c r="AF155" s="40"/>
      <c r="AG155" s="41"/>
      <c r="AH155" s="55"/>
      <c r="AI155" s="11">
        <v>65</v>
      </c>
      <c r="AJ155" s="29">
        <v>110</v>
      </c>
      <c r="AK155" s="99"/>
      <c r="AL155" s="99"/>
      <c r="AM155" s="53"/>
      <c r="AN155" s="50"/>
      <c r="AO155" s="67">
        <f t="shared" si="97"/>
        <v>6.3199570060392602</v>
      </c>
      <c r="AP155" s="59"/>
      <c r="AQ155" s="52"/>
      <c r="AR155" s="52"/>
    </row>
    <row r="156" spans="1:44" x14ac:dyDescent="0.2">
      <c r="A156" s="11" t="s">
        <v>159</v>
      </c>
      <c r="B156" s="3" t="s">
        <v>160</v>
      </c>
      <c r="C156" s="1" t="s">
        <v>158</v>
      </c>
      <c r="D156" s="28">
        <v>5</v>
      </c>
      <c r="E156" s="11" t="s">
        <v>49</v>
      </c>
      <c r="F156" s="4">
        <v>19</v>
      </c>
      <c r="G156" s="5">
        <v>19</v>
      </c>
      <c r="H156" s="4">
        <f t="shared" si="98"/>
        <v>19</v>
      </c>
      <c r="I156" s="78">
        <v>241.89</v>
      </c>
      <c r="J156" s="90">
        <v>242.07999999999998</v>
      </c>
      <c r="K156" s="92"/>
      <c r="L156" s="11">
        <v>90</v>
      </c>
      <c r="M156" s="74">
        <v>4</v>
      </c>
      <c r="N156" s="74">
        <v>0</v>
      </c>
      <c r="O156" s="74">
        <v>2</v>
      </c>
      <c r="P156" s="74"/>
      <c r="Q156" s="74"/>
      <c r="R156" s="75"/>
      <c r="S156" s="13">
        <f t="shared" si="89"/>
        <v>3.4814483282576247E-2</v>
      </c>
      <c r="T156" s="13">
        <f t="shared" si="90"/>
        <v>6.9713979985077223E-2</v>
      </c>
      <c r="U156" s="13">
        <f t="shared" si="91"/>
        <v>-0.99695636119368447</v>
      </c>
      <c r="V156" s="6">
        <f t="shared" si="92"/>
        <v>63.462903606419225</v>
      </c>
      <c r="W156" s="6">
        <f t="shared" si="93"/>
        <v>-85.530762667528776</v>
      </c>
      <c r="X156" s="34">
        <f t="shared" si="94"/>
        <v>63.462903606419225</v>
      </c>
      <c r="Y156" s="35">
        <f t="shared" si="95"/>
        <v>333.46290360641922</v>
      </c>
      <c r="Z156" s="36">
        <f t="shared" si="96"/>
        <v>4.4692373324712236</v>
      </c>
      <c r="AA156" s="15"/>
      <c r="AB156" s="22"/>
      <c r="AC156" s="25"/>
      <c r="AD156" s="25"/>
      <c r="AE156" s="25"/>
      <c r="AF156" s="40"/>
      <c r="AG156" s="41"/>
      <c r="AH156" s="55"/>
      <c r="AI156" s="11">
        <v>16</v>
      </c>
      <c r="AJ156" s="29">
        <v>31</v>
      </c>
      <c r="AK156" s="99"/>
      <c r="AL156" s="99"/>
      <c r="AM156" s="53"/>
      <c r="AN156" s="50"/>
      <c r="AO156" s="67">
        <f t="shared" si="97"/>
        <v>4.4692373324712236</v>
      </c>
      <c r="AP156" s="59"/>
      <c r="AQ156" s="52"/>
      <c r="AR156" s="52"/>
    </row>
    <row r="157" spans="1:44" x14ac:dyDescent="0.2">
      <c r="A157" s="11" t="s">
        <v>159</v>
      </c>
      <c r="B157" s="1" t="s">
        <v>132</v>
      </c>
      <c r="C157" s="1" t="s">
        <v>158</v>
      </c>
      <c r="D157" s="28">
        <v>6</v>
      </c>
      <c r="E157" s="11" t="s">
        <v>49</v>
      </c>
      <c r="F157" s="4">
        <v>11</v>
      </c>
      <c r="G157" s="5">
        <v>11</v>
      </c>
      <c r="H157" s="4">
        <f t="shared" si="98"/>
        <v>11</v>
      </c>
      <c r="I157" s="78">
        <v>242.20500000000001</v>
      </c>
      <c r="J157" s="90">
        <v>242.31500000000003</v>
      </c>
      <c r="K157" s="92"/>
      <c r="L157" s="11">
        <v>270</v>
      </c>
      <c r="M157" s="74">
        <v>2</v>
      </c>
      <c r="N157" s="74">
        <v>180</v>
      </c>
      <c r="O157" s="74">
        <v>10</v>
      </c>
      <c r="P157" s="74"/>
      <c r="Q157" s="74"/>
      <c r="R157" s="75"/>
      <c r="S157" s="13">
        <f t="shared" si="89"/>
        <v>-0.17354239588891238</v>
      </c>
      <c r="T157" s="13">
        <f t="shared" si="90"/>
        <v>-3.4369294928846911E-2</v>
      </c>
      <c r="U157" s="13">
        <f t="shared" si="91"/>
        <v>-0.98420783473768791</v>
      </c>
      <c r="V157" s="6">
        <f t="shared" si="92"/>
        <v>191.20221599881123</v>
      </c>
      <c r="W157" s="6">
        <f t="shared" si="93"/>
        <v>-79.809808391393531</v>
      </c>
      <c r="X157" s="34">
        <f t="shared" si="94"/>
        <v>191.20221599881123</v>
      </c>
      <c r="Y157" s="35">
        <f t="shared" si="95"/>
        <v>101.20221599881123</v>
      </c>
      <c r="Z157" s="36">
        <f t="shared" si="96"/>
        <v>10.190191608606469</v>
      </c>
      <c r="AA157" s="15"/>
      <c r="AB157" s="22"/>
      <c r="AC157" s="25"/>
      <c r="AD157" s="25"/>
      <c r="AE157" s="25"/>
      <c r="AF157" s="40"/>
      <c r="AG157" s="41"/>
      <c r="AH157" s="55"/>
      <c r="AI157" s="11">
        <v>0</v>
      </c>
      <c r="AJ157" s="29">
        <v>63</v>
      </c>
      <c r="AK157" s="99"/>
      <c r="AL157" s="99"/>
      <c r="AM157" s="53"/>
      <c r="AN157" s="50"/>
      <c r="AO157" s="67">
        <f t="shared" si="97"/>
        <v>10.190191608606469</v>
      </c>
      <c r="AP157" s="59"/>
      <c r="AQ157" s="52"/>
      <c r="AR157" s="52"/>
    </row>
    <row r="158" spans="1:44" x14ac:dyDescent="0.2">
      <c r="A158" s="11" t="s">
        <v>159</v>
      </c>
      <c r="B158" s="3" t="s">
        <v>160</v>
      </c>
      <c r="C158" s="1" t="s">
        <v>158</v>
      </c>
      <c r="D158" s="28">
        <v>6</v>
      </c>
      <c r="E158" s="11" t="s">
        <v>49</v>
      </c>
      <c r="F158" s="4">
        <v>32</v>
      </c>
      <c r="G158" s="5">
        <v>32</v>
      </c>
      <c r="H158" s="4">
        <f t="shared" si="98"/>
        <v>32</v>
      </c>
      <c r="I158" s="78">
        <v>242.20500000000001</v>
      </c>
      <c r="J158" s="90">
        <v>242.52500000000001</v>
      </c>
      <c r="K158" s="92"/>
      <c r="L158" s="11">
        <v>90</v>
      </c>
      <c r="M158" s="74">
        <v>1</v>
      </c>
      <c r="N158" s="74">
        <v>0</v>
      </c>
      <c r="O158" s="74">
        <v>0</v>
      </c>
      <c r="P158" s="74"/>
      <c r="Q158" s="74"/>
      <c r="R158" s="75"/>
      <c r="S158" s="13">
        <f t="shared" si="89"/>
        <v>0</v>
      </c>
      <c r="T158" s="13">
        <f t="shared" si="90"/>
        <v>1.7452406437283512E-2</v>
      </c>
      <c r="U158" s="13">
        <f t="shared" si="91"/>
        <v>-0.99984769515639127</v>
      </c>
      <c r="V158" s="6">
        <f t="shared" si="92"/>
        <v>90</v>
      </c>
      <c r="W158" s="6">
        <f t="shared" si="93"/>
        <v>-89.000000000000099</v>
      </c>
      <c r="X158" s="34">
        <f t="shared" si="94"/>
        <v>90</v>
      </c>
      <c r="Y158" s="35">
        <f t="shared" si="95"/>
        <v>0</v>
      </c>
      <c r="Z158" s="36">
        <f t="shared" si="96"/>
        <v>0.99999999999990052</v>
      </c>
      <c r="AA158" s="15"/>
      <c r="AB158" s="22"/>
      <c r="AC158" s="25"/>
      <c r="AD158" s="25"/>
      <c r="AE158" s="25"/>
      <c r="AF158" s="40"/>
      <c r="AG158" s="41"/>
      <c r="AH158" s="55"/>
      <c r="AI158" s="11"/>
      <c r="AJ158" s="29"/>
      <c r="AK158" s="99"/>
      <c r="AL158" s="99"/>
      <c r="AM158" s="53"/>
      <c r="AN158" s="50"/>
      <c r="AO158" s="67">
        <f t="shared" si="97"/>
        <v>0.99999999999990052</v>
      </c>
      <c r="AP158" s="59"/>
      <c r="AQ158" s="52"/>
      <c r="AR158" s="52"/>
    </row>
    <row r="159" spans="1:44" x14ac:dyDescent="0.2">
      <c r="A159" s="11" t="s">
        <v>159</v>
      </c>
      <c r="B159" s="1" t="s">
        <v>132</v>
      </c>
      <c r="C159" s="1" t="s">
        <v>158</v>
      </c>
      <c r="D159" s="28">
        <v>6</v>
      </c>
      <c r="E159" s="11" t="s">
        <v>49</v>
      </c>
      <c r="F159" s="4">
        <v>81</v>
      </c>
      <c r="G159" s="5">
        <v>81</v>
      </c>
      <c r="H159" s="4">
        <f t="shared" si="98"/>
        <v>81</v>
      </c>
      <c r="I159" s="78">
        <v>242.20500000000001</v>
      </c>
      <c r="J159" s="90">
        <v>243.01500000000001</v>
      </c>
      <c r="K159" s="92"/>
      <c r="L159" s="11">
        <v>90</v>
      </c>
      <c r="M159" s="74">
        <v>0</v>
      </c>
      <c r="N159" s="74">
        <v>180</v>
      </c>
      <c r="O159" s="74">
        <v>6</v>
      </c>
      <c r="P159" s="74"/>
      <c r="Q159" s="74"/>
      <c r="R159" s="75"/>
      <c r="S159" s="13">
        <f t="shared" si="89"/>
        <v>0.10452846326765346</v>
      </c>
      <c r="T159" s="13">
        <f t="shared" si="90"/>
        <v>-6.403144263316904E-18</v>
      </c>
      <c r="U159" s="13">
        <f t="shared" si="91"/>
        <v>0.99452189536827329</v>
      </c>
      <c r="V159" s="6">
        <f t="shared" si="92"/>
        <v>360</v>
      </c>
      <c r="W159" s="6">
        <f t="shared" si="93"/>
        <v>83.999999999999986</v>
      </c>
      <c r="X159" s="34">
        <f t="shared" si="94"/>
        <v>180</v>
      </c>
      <c r="Y159" s="35">
        <f t="shared" si="95"/>
        <v>90</v>
      </c>
      <c r="Z159" s="36">
        <f t="shared" si="96"/>
        <v>6.0000000000000142</v>
      </c>
      <c r="AA159" s="15"/>
      <c r="AB159" s="22"/>
      <c r="AC159" s="25"/>
      <c r="AD159" s="25"/>
      <c r="AE159" s="25"/>
      <c r="AF159" s="40"/>
      <c r="AG159" s="41"/>
      <c r="AH159" s="55"/>
      <c r="AI159" s="11">
        <v>79</v>
      </c>
      <c r="AJ159" s="29">
        <v>130</v>
      </c>
      <c r="AK159" s="99"/>
      <c r="AL159" s="99"/>
      <c r="AM159" s="53"/>
      <c r="AN159" s="50"/>
      <c r="AO159" s="67">
        <f t="shared" si="97"/>
        <v>6.0000000000000142</v>
      </c>
      <c r="AP159" s="59"/>
      <c r="AQ159" s="52"/>
      <c r="AR159" s="52"/>
    </row>
    <row r="160" spans="1:44" x14ac:dyDescent="0.2">
      <c r="A160" s="11" t="s">
        <v>159</v>
      </c>
      <c r="B160" s="3" t="s">
        <v>160</v>
      </c>
      <c r="C160" s="1" t="s">
        <v>158</v>
      </c>
      <c r="D160" s="28">
        <v>7</v>
      </c>
      <c r="E160" s="11" t="s">
        <v>49</v>
      </c>
      <c r="F160" s="4">
        <v>58</v>
      </c>
      <c r="G160" s="5">
        <v>58</v>
      </c>
      <c r="H160" s="4">
        <f t="shared" si="98"/>
        <v>58</v>
      </c>
      <c r="I160" s="78">
        <v>243.5</v>
      </c>
      <c r="J160" s="90">
        <v>244.08</v>
      </c>
      <c r="K160" s="92"/>
      <c r="L160" s="11">
        <v>90</v>
      </c>
      <c r="M160" s="74">
        <v>5</v>
      </c>
      <c r="N160" s="74">
        <v>0</v>
      </c>
      <c r="O160" s="74">
        <v>2</v>
      </c>
      <c r="P160" s="74"/>
      <c r="Q160" s="74"/>
      <c r="R160" s="75"/>
      <c r="S160" s="13">
        <f t="shared" si="89"/>
        <v>3.4766693581101821E-2</v>
      </c>
      <c r="T160" s="13">
        <f t="shared" si="90"/>
        <v>8.7102649824045655E-2</v>
      </c>
      <c r="U160" s="13">
        <f t="shared" si="91"/>
        <v>-0.99558784319794802</v>
      </c>
      <c r="V160" s="6">
        <f t="shared" si="92"/>
        <v>68.240773520442403</v>
      </c>
      <c r="W160" s="6">
        <f t="shared" si="93"/>
        <v>-84.618591521009023</v>
      </c>
      <c r="X160" s="34">
        <f t="shared" si="94"/>
        <v>68.240773520442403</v>
      </c>
      <c r="Y160" s="35">
        <f t="shared" si="95"/>
        <v>338.24077352044242</v>
      </c>
      <c r="Z160" s="36">
        <f t="shared" si="96"/>
        <v>5.3814084789909771</v>
      </c>
      <c r="AA160" s="15"/>
      <c r="AB160" s="22"/>
      <c r="AC160" s="25"/>
      <c r="AD160" s="25"/>
      <c r="AE160" s="25"/>
      <c r="AF160" s="40"/>
      <c r="AG160" s="41"/>
      <c r="AH160" s="55"/>
      <c r="AI160" s="11">
        <v>40</v>
      </c>
      <c r="AJ160" s="29">
        <v>75</v>
      </c>
      <c r="AK160" s="99"/>
      <c r="AL160" s="99"/>
      <c r="AM160" s="53"/>
      <c r="AN160" s="50"/>
      <c r="AO160" s="67">
        <f t="shared" si="97"/>
        <v>5.3814084789909771</v>
      </c>
      <c r="AP160" s="59"/>
      <c r="AQ160" s="52"/>
      <c r="AR160" s="52"/>
    </row>
    <row r="161" spans="1:46" x14ac:dyDescent="0.2">
      <c r="A161" s="11" t="s">
        <v>159</v>
      </c>
      <c r="B161" s="1" t="s">
        <v>132</v>
      </c>
      <c r="C161" s="1" t="s">
        <v>141</v>
      </c>
      <c r="D161" s="28">
        <v>3</v>
      </c>
      <c r="E161" s="11" t="s">
        <v>49</v>
      </c>
      <c r="F161" s="4">
        <v>82</v>
      </c>
      <c r="G161" s="5">
        <v>82</v>
      </c>
      <c r="H161" s="4">
        <f t="shared" si="98"/>
        <v>82</v>
      </c>
      <c r="I161" s="78">
        <v>250.39500000000001</v>
      </c>
      <c r="J161" s="90">
        <v>251.215</v>
      </c>
      <c r="K161" s="92"/>
      <c r="L161" s="11">
        <v>90</v>
      </c>
      <c r="M161" s="74">
        <v>2</v>
      </c>
      <c r="N161" s="74">
        <v>0</v>
      </c>
      <c r="O161" s="74">
        <v>0</v>
      </c>
      <c r="P161" s="74"/>
      <c r="Q161" s="74"/>
      <c r="R161" s="75"/>
      <c r="S161" s="13">
        <f t="shared" si="89"/>
        <v>0</v>
      </c>
      <c r="T161" s="13">
        <f t="shared" si="90"/>
        <v>3.4899496702500969E-2</v>
      </c>
      <c r="U161" s="13">
        <f t="shared" si="91"/>
        <v>-0.99939082701909576</v>
      </c>
      <c r="V161" s="6">
        <f t="shared" si="92"/>
        <v>90</v>
      </c>
      <c r="W161" s="6">
        <f t="shared" si="93"/>
        <v>-88.000000000000242</v>
      </c>
      <c r="X161" s="34">
        <f t="shared" si="94"/>
        <v>90</v>
      </c>
      <c r="Y161" s="35">
        <f t="shared" si="95"/>
        <v>0</v>
      </c>
      <c r="Z161" s="36">
        <f t="shared" si="96"/>
        <v>1.9999999999997584</v>
      </c>
      <c r="AA161" s="15"/>
      <c r="AB161" s="22"/>
      <c r="AC161" s="25"/>
      <c r="AD161" s="25"/>
      <c r="AE161" s="25"/>
      <c r="AF161" s="40"/>
      <c r="AG161" s="41"/>
      <c r="AH161" s="55"/>
      <c r="AI161" s="11">
        <v>0</v>
      </c>
      <c r="AJ161" s="29">
        <v>125</v>
      </c>
      <c r="AK161" s="99"/>
      <c r="AL161" s="99"/>
      <c r="AM161" s="53"/>
      <c r="AN161" s="50"/>
      <c r="AO161" s="67">
        <f t="shared" si="97"/>
        <v>1.9999999999997584</v>
      </c>
      <c r="AP161" s="59"/>
      <c r="AQ161" s="52"/>
      <c r="AR161" s="52"/>
    </row>
    <row r="162" spans="1:46" x14ac:dyDescent="0.2">
      <c r="A162" s="11" t="s">
        <v>159</v>
      </c>
      <c r="B162" s="3" t="s">
        <v>160</v>
      </c>
      <c r="C162" s="1" t="s">
        <v>141</v>
      </c>
      <c r="D162" s="28">
        <v>5</v>
      </c>
      <c r="E162" s="11" t="s">
        <v>49</v>
      </c>
      <c r="F162" s="4">
        <v>26</v>
      </c>
      <c r="G162" s="5">
        <v>26</v>
      </c>
      <c r="H162" s="4">
        <f t="shared" si="98"/>
        <v>26</v>
      </c>
      <c r="I162" s="78">
        <v>253.05500000000001</v>
      </c>
      <c r="J162" s="90">
        <v>253.315</v>
      </c>
      <c r="K162" s="92"/>
      <c r="L162" s="11">
        <v>90</v>
      </c>
      <c r="M162" s="74">
        <v>1</v>
      </c>
      <c r="N162" s="74">
        <v>0</v>
      </c>
      <c r="O162" s="74">
        <v>2</v>
      </c>
      <c r="P162" s="74"/>
      <c r="Q162" s="74"/>
      <c r="R162" s="75"/>
      <c r="S162" s="13">
        <f t="shared" si="89"/>
        <v>3.489418134011367E-2</v>
      </c>
      <c r="T162" s="13">
        <f t="shared" si="90"/>
        <v>1.7441774902830155E-2</v>
      </c>
      <c r="U162" s="13">
        <f t="shared" si="91"/>
        <v>-0.99923861495548261</v>
      </c>
      <c r="V162" s="6">
        <f t="shared" si="92"/>
        <v>26.558068016581089</v>
      </c>
      <c r="W162" s="6">
        <f t="shared" si="93"/>
        <v>-87.764295062177368</v>
      </c>
      <c r="X162" s="34">
        <f t="shared" si="94"/>
        <v>26.558068016581089</v>
      </c>
      <c r="Y162" s="35">
        <f t="shared" si="95"/>
        <v>296.5580680165811</v>
      </c>
      <c r="Z162" s="36">
        <f t="shared" si="96"/>
        <v>2.2357049378226321</v>
      </c>
      <c r="AA162" s="15"/>
      <c r="AB162" s="22"/>
      <c r="AC162" s="25"/>
      <c r="AD162" s="25"/>
      <c r="AE162" s="25"/>
      <c r="AF162" s="40"/>
      <c r="AG162" s="41"/>
      <c r="AH162" s="55"/>
      <c r="AI162" s="11">
        <v>5</v>
      </c>
      <c r="AJ162" s="29">
        <v>32</v>
      </c>
      <c r="AK162" s="99"/>
      <c r="AL162" s="99"/>
      <c r="AM162" s="53"/>
      <c r="AN162" s="50"/>
      <c r="AO162" s="67">
        <f t="shared" si="97"/>
        <v>2.2357049378226321</v>
      </c>
      <c r="AP162" s="59"/>
      <c r="AQ162" s="52"/>
      <c r="AR162" s="52"/>
    </row>
    <row r="163" spans="1:46" x14ac:dyDescent="0.2">
      <c r="A163" s="11" t="s">
        <v>159</v>
      </c>
      <c r="B163" s="1" t="s">
        <v>132</v>
      </c>
      <c r="C163" s="1" t="s">
        <v>141</v>
      </c>
      <c r="D163" s="28" t="s">
        <v>137</v>
      </c>
      <c r="E163" s="11" t="s">
        <v>49</v>
      </c>
      <c r="F163" s="4">
        <v>31</v>
      </c>
      <c r="G163" s="5">
        <v>31</v>
      </c>
      <c r="H163" s="4">
        <f t="shared" si="98"/>
        <v>31</v>
      </c>
      <c r="I163" s="78">
        <v>254.46</v>
      </c>
      <c r="J163" s="90">
        <v>254.77</v>
      </c>
      <c r="K163" s="92"/>
      <c r="L163" s="11">
        <v>90</v>
      </c>
      <c r="M163" s="74">
        <v>4</v>
      </c>
      <c r="N163" s="74" t="s">
        <v>92</v>
      </c>
      <c r="O163" s="74" t="s">
        <v>92</v>
      </c>
      <c r="P163" s="74"/>
      <c r="Q163" s="74"/>
      <c r="R163" s="75"/>
      <c r="S163" s="13"/>
      <c r="T163" s="13"/>
      <c r="U163" s="13"/>
      <c r="V163" s="6"/>
      <c r="W163" s="6"/>
      <c r="X163" s="34"/>
      <c r="Y163" s="35"/>
      <c r="Z163" s="36"/>
      <c r="AA163" s="15"/>
      <c r="AB163" s="22"/>
      <c r="AC163" s="25"/>
      <c r="AD163" s="25"/>
      <c r="AE163" s="25"/>
      <c r="AF163" s="40"/>
      <c r="AG163" s="41"/>
      <c r="AH163" s="55"/>
      <c r="AI163" s="11">
        <v>0</v>
      </c>
      <c r="AJ163" s="29">
        <v>34</v>
      </c>
      <c r="AK163" s="99"/>
      <c r="AL163" s="99"/>
      <c r="AM163" s="53"/>
      <c r="AN163" s="50"/>
      <c r="AO163" s="67"/>
      <c r="AP163" s="59"/>
      <c r="AQ163" s="52"/>
      <c r="AR163" s="52"/>
      <c r="AT163" s="73" t="s">
        <v>142</v>
      </c>
    </row>
    <row r="164" spans="1:46" x14ac:dyDescent="0.2">
      <c r="A164" s="11" t="s">
        <v>159</v>
      </c>
      <c r="B164" s="3" t="s">
        <v>160</v>
      </c>
      <c r="C164" s="1" t="s">
        <v>143</v>
      </c>
      <c r="D164" s="28">
        <v>1</v>
      </c>
      <c r="E164" s="11" t="s">
        <v>49</v>
      </c>
      <c r="F164" s="4">
        <v>14</v>
      </c>
      <c r="G164" s="5">
        <v>14</v>
      </c>
      <c r="H164" s="4">
        <f t="shared" si="98"/>
        <v>14</v>
      </c>
      <c r="I164" s="78">
        <v>258</v>
      </c>
      <c r="J164" s="90">
        <v>258.14</v>
      </c>
      <c r="K164" s="92"/>
      <c r="L164" s="11">
        <v>270</v>
      </c>
      <c r="M164" s="74">
        <v>2</v>
      </c>
      <c r="N164" s="74">
        <v>0</v>
      </c>
      <c r="O164" s="74">
        <v>3</v>
      </c>
      <c r="P164" s="74"/>
      <c r="Q164" s="74"/>
      <c r="R164" s="75"/>
      <c r="S164" s="13">
        <f t="shared" ref="S164:S189" si="99">COS(M164*PI()/180)*SIN(L164*PI()/180)*(SIN(O164*PI()/180))-(COS(O164*PI()/180)*SIN(N164*PI()/180))*(SIN(M164*PI()/180))</f>
        <v>-5.2304074592470842E-2</v>
      </c>
      <c r="T164" s="13">
        <f t="shared" ref="T164:T189" si="100">(SIN(M164*PI()/180))*(COS(O164*PI()/180)*COS(N164*PI()/180))-(SIN(O164*PI()/180))*(COS(M164*PI()/180)*COS(L164*PI()/180))</f>
        <v>3.4851668155187331E-2</v>
      </c>
      <c r="U164" s="13">
        <f t="shared" ref="U164:U189" si="101">(COS(M164*PI()/180)*COS(L164*PI()/180))*(COS(O164*PI()/180)*SIN(N164*PI()/180))-(COS(M164*PI()/180)*SIN(L164*PI()/180))*(COS(O164*PI()/180)*COS(N164*PI()/180))</f>
        <v>0.99802119662406841</v>
      </c>
      <c r="V164" s="6">
        <f t="shared" ref="V164:V189" si="102">IF(S164=0,IF(T164&gt;=0,90,270),IF(S164&gt;0,IF(T164&gt;=0,ATAN(T164/S164)*180/PI(),ATAN(T164/S164)*180/PI()+360),ATAN(T164/S164)*180/PI()+180))</f>
        <v>146.32336918625154</v>
      </c>
      <c r="W164" s="6">
        <f t="shared" ref="W164:W189" si="103">ASIN(U164/SQRT(S164^2+T164^2+U164^2))*180/PI()</f>
        <v>86.39647307521291</v>
      </c>
      <c r="X164" s="34">
        <f t="shared" ref="X164:X189" si="104">IF(U164&lt;0,V164,IF(V164+180&gt;=360,V164-180,V164+180))</f>
        <v>326.32336918625151</v>
      </c>
      <c r="Y164" s="35">
        <f t="shared" ref="Y164:Y189" si="105">IF(X164-90&lt;0,X164+270,X164-90)</f>
        <v>236.32336918625151</v>
      </c>
      <c r="Z164" s="36">
        <f t="shared" ref="Z164:Z189" si="106">IF(U164&lt;0,90+W164,90-W164)</f>
        <v>3.60352692478709</v>
      </c>
      <c r="AA164" s="15"/>
      <c r="AB164" s="22"/>
      <c r="AC164" s="25"/>
      <c r="AD164" s="25"/>
      <c r="AE164" s="25"/>
      <c r="AF164" s="40"/>
      <c r="AG164" s="41"/>
      <c r="AH164" s="55"/>
      <c r="AI164" s="11">
        <v>0</v>
      </c>
      <c r="AJ164" s="29">
        <v>100.5</v>
      </c>
      <c r="AK164" s="99"/>
      <c r="AL164" s="99"/>
      <c r="AM164" s="53"/>
      <c r="AN164" s="50"/>
      <c r="AO164" s="67">
        <f t="shared" ref="AO164:AO189" si="107">Z164</f>
        <v>3.60352692478709</v>
      </c>
      <c r="AP164" s="59"/>
      <c r="AQ164" s="52"/>
      <c r="AR164" s="52"/>
    </row>
    <row r="165" spans="1:46" x14ac:dyDescent="0.2">
      <c r="A165" s="11" t="s">
        <v>159</v>
      </c>
      <c r="B165" s="1" t="s">
        <v>132</v>
      </c>
      <c r="C165" s="1" t="s">
        <v>143</v>
      </c>
      <c r="D165" s="28">
        <v>2</v>
      </c>
      <c r="E165" s="11" t="s">
        <v>49</v>
      </c>
      <c r="F165" s="4">
        <v>50</v>
      </c>
      <c r="G165" s="5">
        <v>50</v>
      </c>
      <c r="H165" s="4">
        <f t="shared" si="98"/>
        <v>50</v>
      </c>
      <c r="I165" s="78">
        <v>259.005</v>
      </c>
      <c r="J165" s="90">
        <v>259.505</v>
      </c>
      <c r="K165" s="92"/>
      <c r="L165" s="11">
        <v>270</v>
      </c>
      <c r="M165" s="74">
        <v>3</v>
      </c>
      <c r="N165" s="74">
        <v>0</v>
      </c>
      <c r="O165" s="74">
        <v>1</v>
      </c>
      <c r="P165" s="74"/>
      <c r="Q165" s="74"/>
      <c r="R165" s="75"/>
      <c r="S165" s="13">
        <f t="shared" si="99"/>
        <v>-1.7428488520812163E-2</v>
      </c>
      <c r="T165" s="13">
        <f t="shared" si="100"/>
        <v>5.2327985223313132E-2</v>
      </c>
      <c r="U165" s="13">
        <f t="shared" si="101"/>
        <v>0.99847743863945992</v>
      </c>
      <c r="V165" s="6">
        <f t="shared" si="102"/>
        <v>108.42098079972503</v>
      </c>
      <c r="W165" s="6">
        <f t="shared" si="103"/>
        <v>86.838299513294743</v>
      </c>
      <c r="X165" s="34">
        <f t="shared" si="104"/>
        <v>288.42098079972504</v>
      </c>
      <c r="Y165" s="35">
        <f t="shared" si="105"/>
        <v>198.42098079972504</v>
      </c>
      <c r="Z165" s="36">
        <f t="shared" si="106"/>
        <v>3.1617004867052572</v>
      </c>
      <c r="AA165" s="15"/>
      <c r="AB165" s="22"/>
      <c r="AC165" s="25"/>
      <c r="AD165" s="25"/>
      <c r="AE165" s="25"/>
      <c r="AF165" s="40"/>
      <c r="AG165" s="41"/>
      <c r="AH165" s="55"/>
      <c r="AI165" s="11">
        <v>0</v>
      </c>
      <c r="AJ165" s="29">
        <v>97.5</v>
      </c>
      <c r="AK165" s="99"/>
      <c r="AL165" s="99"/>
      <c r="AM165" s="53"/>
      <c r="AN165" s="50"/>
      <c r="AO165" s="67">
        <f t="shared" si="107"/>
        <v>3.1617004867052572</v>
      </c>
      <c r="AP165" s="59"/>
      <c r="AQ165" s="52"/>
      <c r="AR165" s="52"/>
    </row>
    <row r="166" spans="1:46" x14ac:dyDescent="0.2">
      <c r="A166" s="11" t="s">
        <v>159</v>
      </c>
      <c r="B166" s="1" t="s">
        <v>132</v>
      </c>
      <c r="C166" s="1" t="s">
        <v>143</v>
      </c>
      <c r="D166" s="28">
        <v>2</v>
      </c>
      <c r="E166" s="11" t="s">
        <v>49</v>
      </c>
      <c r="F166" s="4">
        <v>93.5</v>
      </c>
      <c r="G166" s="5">
        <v>93.5</v>
      </c>
      <c r="H166" s="4">
        <f t="shared" si="98"/>
        <v>93.5</v>
      </c>
      <c r="I166" s="78">
        <v>259.005</v>
      </c>
      <c r="J166" s="90">
        <v>259.94</v>
      </c>
      <c r="K166" s="92"/>
      <c r="L166" s="11">
        <v>270</v>
      </c>
      <c r="M166" s="74">
        <v>2</v>
      </c>
      <c r="N166" s="74">
        <v>0</v>
      </c>
      <c r="O166" s="74">
        <v>0</v>
      </c>
      <c r="P166" s="74"/>
      <c r="Q166" s="74"/>
      <c r="R166" s="75"/>
      <c r="S166" s="13">
        <f t="shared" si="99"/>
        <v>0</v>
      </c>
      <c r="T166" s="13">
        <f t="shared" si="100"/>
        <v>3.4899496702500969E-2</v>
      </c>
      <c r="U166" s="13">
        <f t="shared" si="101"/>
        <v>0.99939082701909576</v>
      </c>
      <c r="V166" s="6">
        <f t="shared" si="102"/>
        <v>90</v>
      </c>
      <c r="W166" s="6">
        <f t="shared" si="103"/>
        <v>88.000000000000057</v>
      </c>
      <c r="X166" s="34">
        <f t="shared" si="104"/>
        <v>270</v>
      </c>
      <c r="Y166" s="35">
        <f t="shared" si="105"/>
        <v>180</v>
      </c>
      <c r="Z166" s="36">
        <f t="shared" si="106"/>
        <v>1.9999999999999432</v>
      </c>
      <c r="AA166" s="15"/>
      <c r="AB166" s="22"/>
      <c r="AC166" s="25"/>
      <c r="AD166" s="25"/>
      <c r="AE166" s="25"/>
      <c r="AF166" s="40"/>
      <c r="AG166" s="41"/>
      <c r="AH166" s="55"/>
      <c r="AI166" s="11">
        <v>0</v>
      </c>
      <c r="AJ166" s="29">
        <v>97.5</v>
      </c>
      <c r="AK166" s="99"/>
      <c r="AL166" s="99"/>
      <c r="AM166" s="53"/>
      <c r="AN166" s="50"/>
      <c r="AO166" s="67">
        <f t="shared" si="107"/>
        <v>1.9999999999999432</v>
      </c>
      <c r="AP166" s="59"/>
      <c r="AQ166" s="52"/>
      <c r="AR166" s="52"/>
    </row>
    <row r="167" spans="1:46" x14ac:dyDescent="0.2">
      <c r="A167" s="11" t="s">
        <v>159</v>
      </c>
      <c r="B167" s="3" t="s">
        <v>160</v>
      </c>
      <c r="C167" s="1" t="s">
        <v>143</v>
      </c>
      <c r="D167" s="28">
        <v>4</v>
      </c>
      <c r="E167" s="11" t="s">
        <v>49</v>
      </c>
      <c r="F167" s="4">
        <v>95</v>
      </c>
      <c r="G167" s="5">
        <v>95</v>
      </c>
      <c r="H167" s="4">
        <f t="shared" si="98"/>
        <v>95</v>
      </c>
      <c r="I167" s="78">
        <v>260.38499999999999</v>
      </c>
      <c r="J167" s="90">
        <v>261.33499999999998</v>
      </c>
      <c r="K167" s="92"/>
      <c r="L167" s="11">
        <v>90</v>
      </c>
      <c r="M167" s="74">
        <v>3</v>
      </c>
      <c r="N167" s="74">
        <v>0</v>
      </c>
      <c r="O167" s="74">
        <v>7</v>
      </c>
      <c r="P167" s="74"/>
      <c r="Q167" s="74"/>
      <c r="R167" s="75"/>
      <c r="S167" s="13">
        <f t="shared" si="99"/>
        <v>0.12170232570552782</v>
      </c>
      <c r="T167" s="13">
        <f t="shared" si="100"/>
        <v>5.1945851961402507E-2</v>
      </c>
      <c r="U167" s="13">
        <f t="shared" si="101"/>
        <v>-0.99118590163601605</v>
      </c>
      <c r="V167" s="6">
        <f t="shared" si="102"/>
        <v>23.114103379365581</v>
      </c>
      <c r="W167" s="6">
        <f t="shared" si="103"/>
        <v>-82.395895546307358</v>
      </c>
      <c r="X167" s="34">
        <f t="shared" si="104"/>
        <v>23.114103379365581</v>
      </c>
      <c r="Y167" s="35">
        <f t="shared" si="105"/>
        <v>293.11410337936559</v>
      </c>
      <c r="Z167" s="36">
        <f t="shared" si="106"/>
        <v>7.6041044536926421</v>
      </c>
      <c r="AA167" s="15"/>
      <c r="AB167" s="22"/>
      <c r="AC167" s="25"/>
      <c r="AD167" s="25"/>
      <c r="AE167" s="25"/>
      <c r="AF167" s="40"/>
      <c r="AG167" s="41"/>
      <c r="AH167" s="55"/>
      <c r="AI167" s="11">
        <v>0</v>
      </c>
      <c r="AJ167" s="29">
        <v>140</v>
      </c>
      <c r="AK167" s="99"/>
      <c r="AL167" s="99"/>
      <c r="AM167" s="53"/>
      <c r="AN167" s="50"/>
      <c r="AO167" s="67">
        <f t="shared" si="107"/>
        <v>7.6041044536926421</v>
      </c>
      <c r="AP167" s="59"/>
      <c r="AQ167" s="52"/>
      <c r="AR167" s="52"/>
    </row>
    <row r="168" spans="1:46" x14ac:dyDescent="0.2">
      <c r="A168" s="11" t="s">
        <v>159</v>
      </c>
      <c r="B168" s="1" t="s">
        <v>132</v>
      </c>
      <c r="C168" s="1" t="s">
        <v>143</v>
      </c>
      <c r="D168" s="28">
        <v>4</v>
      </c>
      <c r="E168" s="11" t="s">
        <v>49</v>
      </c>
      <c r="F168" s="4">
        <v>107</v>
      </c>
      <c r="G168" s="5">
        <v>107</v>
      </c>
      <c r="H168" s="4">
        <f t="shared" si="98"/>
        <v>107</v>
      </c>
      <c r="I168" s="78">
        <v>260.38499999999999</v>
      </c>
      <c r="J168" s="90">
        <v>261.45499999999998</v>
      </c>
      <c r="K168" s="92"/>
      <c r="L168" s="11">
        <v>270</v>
      </c>
      <c r="M168" s="74">
        <v>2</v>
      </c>
      <c r="N168" s="74">
        <v>0</v>
      </c>
      <c r="O168" s="74">
        <v>5</v>
      </c>
      <c r="P168" s="74"/>
      <c r="Q168" s="74"/>
      <c r="R168" s="75"/>
      <c r="S168" s="13">
        <f t="shared" si="99"/>
        <v>-8.7102649824045655E-2</v>
      </c>
      <c r="T168" s="13">
        <f t="shared" si="100"/>
        <v>3.4766693581101835E-2</v>
      </c>
      <c r="U168" s="13">
        <f t="shared" si="101"/>
        <v>0.99558784319794802</v>
      </c>
      <c r="V168" s="6">
        <f t="shared" si="102"/>
        <v>158.24077352044239</v>
      </c>
      <c r="W168" s="6">
        <f t="shared" si="103"/>
        <v>84.618591521009023</v>
      </c>
      <c r="X168" s="34">
        <f t="shared" si="104"/>
        <v>338.24077352044242</v>
      </c>
      <c r="Y168" s="35">
        <f t="shared" si="105"/>
        <v>248.24077352044242</v>
      </c>
      <c r="Z168" s="36">
        <f t="shared" si="106"/>
        <v>5.3814084789909771</v>
      </c>
      <c r="AA168" s="15"/>
      <c r="AB168" s="22"/>
      <c r="AC168" s="25"/>
      <c r="AD168" s="25"/>
      <c r="AE168" s="25"/>
      <c r="AF168" s="40"/>
      <c r="AG168" s="41"/>
      <c r="AH168" s="55"/>
      <c r="AI168" s="11"/>
      <c r="AJ168" s="29"/>
      <c r="AK168" s="99"/>
      <c r="AL168" s="99"/>
      <c r="AM168" s="53"/>
      <c r="AN168" s="50"/>
      <c r="AO168" s="67">
        <f t="shared" si="107"/>
        <v>5.3814084789909771</v>
      </c>
      <c r="AP168" s="59"/>
      <c r="AQ168" s="52"/>
      <c r="AR168" s="52"/>
    </row>
    <row r="169" spans="1:46" x14ac:dyDescent="0.2">
      <c r="A169" s="11" t="s">
        <v>159</v>
      </c>
      <c r="B169" s="3" t="s">
        <v>160</v>
      </c>
      <c r="C169" s="1" t="s">
        <v>143</v>
      </c>
      <c r="D169" s="28">
        <v>6</v>
      </c>
      <c r="E169" s="11" t="s">
        <v>49</v>
      </c>
      <c r="F169" s="4">
        <v>37</v>
      </c>
      <c r="G169" s="5">
        <v>37</v>
      </c>
      <c r="H169" s="4">
        <f t="shared" si="98"/>
        <v>37</v>
      </c>
      <c r="I169" s="78">
        <v>263.19</v>
      </c>
      <c r="J169" s="90">
        <v>263.56</v>
      </c>
      <c r="K169" s="92"/>
      <c r="L169" s="11">
        <v>270</v>
      </c>
      <c r="M169" s="74">
        <v>1</v>
      </c>
      <c r="N169" s="74">
        <v>0</v>
      </c>
      <c r="O169" s="74">
        <v>1</v>
      </c>
      <c r="P169" s="74"/>
      <c r="Q169" s="74"/>
      <c r="R169" s="75"/>
      <c r="S169" s="13">
        <f t="shared" si="99"/>
        <v>-1.7449748351250485E-2</v>
      </c>
      <c r="T169" s="13">
        <f t="shared" si="100"/>
        <v>1.7449748351250488E-2</v>
      </c>
      <c r="U169" s="13">
        <f t="shared" si="101"/>
        <v>0.99969541350954794</v>
      </c>
      <c r="V169" s="6">
        <f t="shared" si="102"/>
        <v>135</v>
      </c>
      <c r="W169" s="6">
        <f t="shared" si="103"/>
        <v>88.585930000671468</v>
      </c>
      <c r="X169" s="34">
        <f t="shared" si="104"/>
        <v>315</v>
      </c>
      <c r="Y169" s="35">
        <f t="shared" si="105"/>
        <v>225</v>
      </c>
      <c r="Z169" s="36">
        <f t="shared" si="106"/>
        <v>1.4140699993285324</v>
      </c>
      <c r="AA169" s="15"/>
      <c r="AB169" s="22"/>
      <c r="AC169" s="25"/>
      <c r="AD169" s="25"/>
      <c r="AE169" s="25"/>
      <c r="AF169" s="40"/>
      <c r="AG169" s="41"/>
      <c r="AH169" s="55"/>
      <c r="AI169" s="11">
        <v>0</v>
      </c>
      <c r="AJ169" s="29">
        <v>142</v>
      </c>
      <c r="AK169" s="99"/>
      <c r="AL169" s="99"/>
      <c r="AM169" s="53"/>
      <c r="AN169" s="50"/>
      <c r="AO169" s="67">
        <f t="shared" si="107"/>
        <v>1.4140699993285324</v>
      </c>
      <c r="AP169" s="59"/>
      <c r="AQ169" s="52"/>
      <c r="AR169" s="52"/>
    </row>
    <row r="170" spans="1:46" x14ac:dyDescent="0.2">
      <c r="A170" s="11" t="s">
        <v>159</v>
      </c>
      <c r="B170" s="1" t="s">
        <v>132</v>
      </c>
      <c r="C170" s="1" t="s">
        <v>143</v>
      </c>
      <c r="D170" s="28">
        <v>6</v>
      </c>
      <c r="E170" s="11" t="s">
        <v>49</v>
      </c>
      <c r="F170" s="4">
        <v>55</v>
      </c>
      <c r="G170" s="5">
        <v>55</v>
      </c>
      <c r="H170" s="4">
        <f t="shared" si="98"/>
        <v>55</v>
      </c>
      <c r="I170" s="78">
        <v>263.19</v>
      </c>
      <c r="J170" s="90">
        <v>263.74</v>
      </c>
      <c r="K170" s="92"/>
      <c r="L170" s="11">
        <v>270</v>
      </c>
      <c r="M170" s="74">
        <v>8</v>
      </c>
      <c r="N170" s="74">
        <v>0</v>
      </c>
      <c r="O170" s="74">
        <v>0</v>
      </c>
      <c r="P170" s="74"/>
      <c r="Q170" s="74"/>
      <c r="R170" s="75"/>
      <c r="S170" s="13">
        <f t="shared" si="99"/>
        <v>0</v>
      </c>
      <c r="T170" s="13">
        <f t="shared" si="100"/>
        <v>0.13917310096006544</v>
      </c>
      <c r="U170" s="13">
        <f t="shared" si="101"/>
        <v>0.99026806874157036</v>
      </c>
      <c r="V170" s="6">
        <f t="shared" si="102"/>
        <v>90</v>
      </c>
      <c r="W170" s="6">
        <f t="shared" si="103"/>
        <v>82.000000000000028</v>
      </c>
      <c r="X170" s="34">
        <f t="shared" si="104"/>
        <v>270</v>
      </c>
      <c r="Y170" s="35">
        <f t="shared" si="105"/>
        <v>180</v>
      </c>
      <c r="Z170" s="36">
        <f t="shared" si="106"/>
        <v>7.9999999999999716</v>
      </c>
      <c r="AA170" s="15"/>
      <c r="AB170" s="22"/>
      <c r="AC170" s="25"/>
      <c r="AD170" s="25"/>
      <c r="AE170" s="25"/>
      <c r="AF170" s="40"/>
      <c r="AG170" s="41"/>
      <c r="AH170" s="55"/>
      <c r="AI170" s="11">
        <v>0</v>
      </c>
      <c r="AJ170" s="29">
        <v>142</v>
      </c>
      <c r="AK170" s="99"/>
      <c r="AL170" s="99"/>
      <c r="AM170" s="53"/>
      <c r="AN170" s="50"/>
      <c r="AO170" s="67">
        <f t="shared" si="107"/>
        <v>7.9999999999999716</v>
      </c>
      <c r="AP170" s="59"/>
      <c r="AQ170" s="52"/>
      <c r="AR170" s="52"/>
    </row>
    <row r="171" spans="1:46" x14ac:dyDescent="0.2">
      <c r="A171" s="11" t="s">
        <v>159</v>
      </c>
      <c r="B171" s="3" t="s">
        <v>160</v>
      </c>
      <c r="C171" s="1" t="s">
        <v>143</v>
      </c>
      <c r="D171" s="28">
        <v>6</v>
      </c>
      <c r="E171" s="11" t="s">
        <v>49</v>
      </c>
      <c r="F171" s="4">
        <v>80</v>
      </c>
      <c r="G171" s="5">
        <v>80</v>
      </c>
      <c r="H171" s="4">
        <f t="shared" si="98"/>
        <v>80</v>
      </c>
      <c r="I171" s="78">
        <v>263.19</v>
      </c>
      <c r="J171" s="90">
        <v>263.99</v>
      </c>
      <c r="K171" s="92"/>
      <c r="L171" s="11">
        <v>270</v>
      </c>
      <c r="M171" s="74">
        <v>3</v>
      </c>
      <c r="N171" s="74">
        <v>0</v>
      </c>
      <c r="O171" s="74">
        <v>0</v>
      </c>
      <c r="P171" s="74"/>
      <c r="Q171" s="74"/>
      <c r="R171" s="75"/>
      <c r="S171" s="13">
        <f t="shared" si="99"/>
        <v>0</v>
      </c>
      <c r="T171" s="13">
        <f t="shared" si="100"/>
        <v>5.2335956242943828E-2</v>
      </c>
      <c r="U171" s="13">
        <f t="shared" si="101"/>
        <v>0.99862953475457383</v>
      </c>
      <c r="V171" s="6">
        <f t="shared" si="102"/>
        <v>90</v>
      </c>
      <c r="W171" s="6">
        <f t="shared" si="103"/>
        <v>86.999999999999957</v>
      </c>
      <c r="X171" s="34">
        <f t="shared" si="104"/>
        <v>270</v>
      </c>
      <c r="Y171" s="35">
        <f t="shared" si="105"/>
        <v>180</v>
      </c>
      <c r="Z171" s="36">
        <f t="shared" si="106"/>
        <v>3.0000000000000426</v>
      </c>
      <c r="AA171" s="15"/>
      <c r="AB171" s="22"/>
      <c r="AC171" s="25"/>
      <c r="AD171" s="25"/>
      <c r="AE171" s="25"/>
      <c r="AF171" s="40"/>
      <c r="AG171" s="41"/>
      <c r="AH171" s="55"/>
      <c r="AI171" s="11">
        <v>0</v>
      </c>
      <c r="AJ171" s="29">
        <v>142</v>
      </c>
      <c r="AK171" s="99"/>
      <c r="AL171" s="99"/>
      <c r="AM171" s="53"/>
      <c r="AN171" s="50"/>
      <c r="AO171" s="67">
        <f t="shared" si="107"/>
        <v>3.0000000000000426</v>
      </c>
      <c r="AP171" s="59"/>
      <c r="AQ171" s="52"/>
      <c r="AR171" s="52"/>
    </row>
    <row r="172" spans="1:46" x14ac:dyDescent="0.2">
      <c r="A172" s="11" t="s">
        <v>159</v>
      </c>
      <c r="B172" s="1" t="s">
        <v>132</v>
      </c>
      <c r="C172" s="1" t="s">
        <v>143</v>
      </c>
      <c r="D172" s="28">
        <v>6</v>
      </c>
      <c r="E172" s="11" t="s">
        <v>49</v>
      </c>
      <c r="F172" s="4">
        <v>112</v>
      </c>
      <c r="G172" s="5">
        <v>112</v>
      </c>
      <c r="H172" s="4">
        <f t="shared" si="98"/>
        <v>112</v>
      </c>
      <c r="I172" s="78">
        <v>263.19</v>
      </c>
      <c r="J172" s="90">
        <v>264.31</v>
      </c>
      <c r="K172" s="92"/>
      <c r="L172" s="11">
        <v>270</v>
      </c>
      <c r="M172" s="74">
        <v>0</v>
      </c>
      <c r="N172" s="74">
        <v>0</v>
      </c>
      <c r="O172" s="74">
        <v>0</v>
      </c>
      <c r="P172" s="74"/>
      <c r="Q172" s="74"/>
      <c r="R172" s="75"/>
      <c r="S172" s="13">
        <f t="shared" si="99"/>
        <v>0</v>
      </c>
      <c r="T172" s="13">
        <f t="shared" si="100"/>
        <v>0</v>
      </c>
      <c r="U172" s="13">
        <f t="shared" si="101"/>
        <v>1</v>
      </c>
      <c r="V172" s="6">
        <f t="shared" si="102"/>
        <v>90</v>
      </c>
      <c r="W172" s="6">
        <f t="shared" si="103"/>
        <v>90</v>
      </c>
      <c r="X172" s="34">
        <f t="shared" si="104"/>
        <v>270</v>
      </c>
      <c r="Y172" s="35">
        <f t="shared" si="105"/>
        <v>180</v>
      </c>
      <c r="Z172" s="36">
        <f t="shared" si="106"/>
        <v>0</v>
      </c>
      <c r="AA172" s="15"/>
      <c r="AB172" s="22"/>
      <c r="AC172" s="25"/>
      <c r="AD172" s="25"/>
      <c r="AE172" s="25"/>
      <c r="AF172" s="40"/>
      <c r="AG172" s="41"/>
      <c r="AH172" s="55"/>
      <c r="AI172" s="11">
        <v>0</v>
      </c>
      <c r="AJ172" s="29">
        <v>142</v>
      </c>
      <c r="AK172" s="99"/>
      <c r="AL172" s="99"/>
      <c r="AM172" s="53"/>
      <c r="AN172" s="50"/>
      <c r="AO172" s="67">
        <f t="shared" si="107"/>
        <v>0</v>
      </c>
      <c r="AP172" s="59"/>
      <c r="AQ172" s="52"/>
      <c r="AR172" s="52"/>
    </row>
    <row r="173" spans="1:46" x14ac:dyDescent="0.2">
      <c r="A173" s="11" t="s">
        <v>159</v>
      </c>
      <c r="B173" s="3" t="s">
        <v>160</v>
      </c>
      <c r="C173" s="1" t="s">
        <v>143</v>
      </c>
      <c r="D173" s="28">
        <v>7</v>
      </c>
      <c r="E173" s="2" t="s">
        <v>144</v>
      </c>
      <c r="F173" s="4">
        <v>23.5</v>
      </c>
      <c r="G173" s="4">
        <v>23.5</v>
      </c>
      <c r="H173" s="4">
        <f t="shared" si="98"/>
        <v>23.5</v>
      </c>
      <c r="I173" s="78">
        <v>264.60000000000002</v>
      </c>
      <c r="J173" s="90">
        <v>264.83500000000004</v>
      </c>
      <c r="K173" s="92"/>
      <c r="L173" s="76">
        <v>270</v>
      </c>
      <c r="M173" s="74">
        <v>5</v>
      </c>
      <c r="N173" s="74">
        <v>0</v>
      </c>
      <c r="O173" s="74">
        <v>0</v>
      </c>
      <c r="P173" s="74"/>
      <c r="Q173" s="74"/>
      <c r="R173" s="75"/>
      <c r="S173" s="13">
        <f t="shared" si="99"/>
        <v>0</v>
      </c>
      <c r="T173" s="13">
        <f t="shared" si="100"/>
        <v>8.7155742747658166E-2</v>
      </c>
      <c r="U173" s="13">
        <f t="shared" si="101"/>
        <v>0.99619469809174555</v>
      </c>
      <c r="V173" s="6">
        <f t="shared" si="102"/>
        <v>90</v>
      </c>
      <c r="W173" s="6">
        <f t="shared" si="103"/>
        <v>85</v>
      </c>
      <c r="X173" s="34">
        <f t="shared" si="104"/>
        <v>270</v>
      </c>
      <c r="Y173" s="35">
        <f t="shared" si="105"/>
        <v>180</v>
      </c>
      <c r="Z173" s="36">
        <f t="shared" si="106"/>
        <v>5</v>
      </c>
      <c r="AA173" s="15"/>
      <c r="AB173" s="22"/>
      <c r="AC173" s="25"/>
      <c r="AD173" s="25"/>
      <c r="AE173" s="25"/>
      <c r="AF173" s="40"/>
      <c r="AG173" s="41"/>
      <c r="AH173" s="55"/>
      <c r="AI173" s="11">
        <v>0</v>
      </c>
      <c r="AJ173" s="29">
        <v>140.5</v>
      </c>
      <c r="AK173" s="99"/>
      <c r="AL173" s="99"/>
      <c r="AM173" s="53"/>
      <c r="AN173" s="50"/>
      <c r="AO173" s="67">
        <f t="shared" si="107"/>
        <v>5</v>
      </c>
      <c r="AP173" s="59"/>
      <c r="AQ173" s="52"/>
      <c r="AR173" s="52"/>
    </row>
    <row r="174" spans="1:46" x14ac:dyDescent="0.2">
      <c r="A174" s="11" t="s">
        <v>159</v>
      </c>
      <c r="B174" s="1" t="s">
        <v>132</v>
      </c>
      <c r="C174" s="1" t="s">
        <v>143</v>
      </c>
      <c r="D174" s="28">
        <v>7</v>
      </c>
      <c r="E174" s="2" t="s">
        <v>144</v>
      </c>
      <c r="F174" s="4">
        <v>42</v>
      </c>
      <c r="G174" s="4">
        <v>42</v>
      </c>
      <c r="H174" s="4">
        <f t="shared" si="98"/>
        <v>42</v>
      </c>
      <c r="I174" s="78">
        <v>264.60000000000002</v>
      </c>
      <c r="J174" s="90">
        <v>265.02000000000004</v>
      </c>
      <c r="K174" s="92"/>
      <c r="L174" s="76">
        <v>270</v>
      </c>
      <c r="M174" s="74">
        <v>7</v>
      </c>
      <c r="N174" s="74">
        <v>0</v>
      </c>
      <c r="O174" s="74">
        <v>0</v>
      </c>
      <c r="P174" s="74"/>
      <c r="Q174" s="74"/>
      <c r="R174" s="75"/>
      <c r="S174" s="13">
        <f t="shared" si="99"/>
        <v>0</v>
      </c>
      <c r="T174" s="13">
        <f t="shared" si="100"/>
        <v>0.12186934340514748</v>
      </c>
      <c r="U174" s="13">
        <f t="shared" si="101"/>
        <v>0.99254615164132198</v>
      </c>
      <c r="V174" s="6">
        <f t="shared" si="102"/>
        <v>90</v>
      </c>
      <c r="W174" s="6">
        <f t="shared" si="103"/>
        <v>82.999999999999972</v>
      </c>
      <c r="X174" s="34">
        <f t="shared" si="104"/>
        <v>270</v>
      </c>
      <c r="Y174" s="35">
        <f t="shared" si="105"/>
        <v>180</v>
      </c>
      <c r="Z174" s="36">
        <f t="shared" si="106"/>
        <v>7.0000000000000284</v>
      </c>
      <c r="AA174" s="15"/>
      <c r="AB174" s="22"/>
      <c r="AC174" s="25"/>
      <c r="AD174" s="25"/>
      <c r="AE174" s="25"/>
      <c r="AF174" s="40"/>
      <c r="AG174" s="41"/>
      <c r="AH174" s="55"/>
      <c r="AI174" s="11">
        <v>0</v>
      </c>
      <c r="AJ174" s="29">
        <v>140.5</v>
      </c>
      <c r="AK174" s="99"/>
      <c r="AL174" s="99"/>
      <c r="AM174" s="53"/>
      <c r="AN174" s="50"/>
      <c r="AO174" s="67">
        <f t="shared" si="107"/>
        <v>7.0000000000000284</v>
      </c>
      <c r="AP174" s="59"/>
      <c r="AQ174" s="52"/>
      <c r="AR174" s="52"/>
    </row>
    <row r="175" spans="1:46" x14ac:dyDescent="0.2">
      <c r="A175" s="11" t="s">
        <v>159</v>
      </c>
      <c r="B175" s="3" t="s">
        <v>160</v>
      </c>
      <c r="C175" s="1" t="s">
        <v>143</v>
      </c>
      <c r="D175" s="28">
        <v>7</v>
      </c>
      <c r="E175" s="2" t="s">
        <v>144</v>
      </c>
      <c r="F175" s="4">
        <v>81.5</v>
      </c>
      <c r="G175" s="4">
        <v>81.5</v>
      </c>
      <c r="H175" s="4">
        <f t="shared" si="98"/>
        <v>81.5</v>
      </c>
      <c r="I175" s="78">
        <v>264.60000000000002</v>
      </c>
      <c r="J175" s="90">
        <v>265.41500000000002</v>
      </c>
      <c r="K175" s="92"/>
      <c r="L175" s="76">
        <v>90</v>
      </c>
      <c r="M175" s="74">
        <v>4</v>
      </c>
      <c r="N175" s="74">
        <v>0</v>
      </c>
      <c r="O175" s="74">
        <v>0</v>
      </c>
      <c r="P175" s="74"/>
      <c r="Q175" s="74"/>
      <c r="R175" s="75"/>
      <c r="S175" s="13">
        <f t="shared" si="99"/>
        <v>0</v>
      </c>
      <c r="T175" s="13">
        <f t="shared" si="100"/>
        <v>6.9756473744125302E-2</v>
      </c>
      <c r="U175" s="13">
        <f t="shared" si="101"/>
        <v>-0.9975640502598242</v>
      </c>
      <c r="V175" s="6">
        <f t="shared" si="102"/>
        <v>90</v>
      </c>
      <c r="W175" s="6">
        <f t="shared" si="103"/>
        <v>-85.999999999999957</v>
      </c>
      <c r="X175" s="34">
        <f t="shared" si="104"/>
        <v>90</v>
      </c>
      <c r="Y175" s="35">
        <f t="shared" si="105"/>
        <v>0</v>
      </c>
      <c r="Z175" s="36">
        <f t="shared" si="106"/>
        <v>4.0000000000000426</v>
      </c>
      <c r="AA175" s="15"/>
      <c r="AB175" s="22"/>
      <c r="AC175" s="25"/>
      <c r="AD175" s="25"/>
      <c r="AE175" s="25"/>
      <c r="AF175" s="40"/>
      <c r="AG175" s="41"/>
      <c r="AH175" s="55"/>
      <c r="AI175" s="11">
        <v>0</v>
      </c>
      <c r="AJ175" s="29">
        <v>140.5</v>
      </c>
      <c r="AK175" s="99"/>
      <c r="AL175" s="99"/>
      <c r="AM175" s="53"/>
      <c r="AN175" s="50"/>
      <c r="AO175" s="67">
        <f t="shared" si="107"/>
        <v>4.0000000000000426</v>
      </c>
      <c r="AP175" s="59"/>
      <c r="AQ175" s="52"/>
      <c r="AR175" s="52"/>
    </row>
    <row r="176" spans="1:46" x14ac:dyDescent="0.2">
      <c r="A176" s="11" t="s">
        <v>159</v>
      </c>
      <c r="B176" s="1" t="s">
        <v>132</v>
      </c>
      <c r="C176" s="1" t="s">
        <v>143</v>
      </c>
      <c r="D176" s="28">
        <v>8</v>
      </c>
      <c r="E176" s="2" t="s">
        <v>144</v>
      </c>
      <c r="F176" s="4">
        <v>27.5</v>
      </c>
      <c r="G176" s="4">
        <v>27.5</v>
      </c>
      <c r="H176" s="4">
        <f t="shared" si="98"/>
        <v>27.5</v>
      </c>
      <c r="I176" s="78">
        <v>266</v>
      </c>
      <c r="J176" s="90">
        <v>266.27499999999998</v>
      </c>
      <c r="K176" s="92"/>
      <c r="L176" s="76">
        <v>90</v>
      </c>
      <c r="M176" s="74">
        <v>2</v>
      </c>
      <c r="N176" s="74">
        <v>0</v>
      </c>
      <c r="O176" s="74">
        <v>0</v>
      </c>
      <c r="P176" s="74"/>
      <c r="Q176" s="74"/>
      <c r="R176" s="75"/>
      <c r="S176" s="13">
        <f t="shared" si="99"/>
        <v>0</v>
      </c>
      <c r="T176" s="13">
        <f t="shared" si="100"/>
        <v>3.4899496702500969E-2</v>
      </c>
      <c r="U176" s="13">
        <f t="shared" si="101"/>
        <v>-0.99939082701909576</v>
      </c>
      <c r="V176" s="6">
        <f t="shared" si="102"/>
        <v>90</v>
      </c>
      <c r="W176" s="6">
        <f t="shared" si="103"/>
        <v>-88.000000000000242</v>
      </c>
      <c r="X176" s="34">
        <f t="shared" si="104"/>
        <v>90</v>
      </c>
      <c r="Y176" s="35">
        <f t="shared" si="105"/>
        <v>0</v>
      </c>
      <c r="Z176" s="36">
        <f t="shared" si="106"/>
        <v>1.9999999999997584</v>
      </c>
      <c r="AA176" s="15"/>
      <c r="AB176" s="22"/>
      <c r="AC176" s="25"/>
      <c r="AD176" s="25"/>
      <c r="AE176" s="25"/>
      <c r="AF176" s="40"/>
      <c r="AG176" s="41"/>
      <c r="AH176" s="55"/>
      <c r="AI176" s="11">
        <v>0</v>
      </c>
      <c r="AJ176" s="29">
        <v>119.5</v>
      </c>
      <c r="AK176" s="99"/>
      <c r="AL176" s="99"/>
      <c r="AM176" s="53"/>
      <c r="AN176" s="50"/>
      <c r="AO176" s="67">
        <f t="shared" si="107"/>
        <v>1.9999999999997584</v>
      </c>
      <c r="AP176" s="59"/>
      <c r="AQ176" s="52"/>
      <c r="AR176" s="52"/>
    </row>
    <row r="177" spans="1:44" x14ac:dyDescent="0.2">
      <c r="A177" s="11" t="s">
        <v>159</v>
      </c>
      <c r="B177" s="3" t="s">
        <v>160</v>
      </c>
      <c r="C177" s="1" t="s">
        <v>143</v>
      </c>
      <c r="D177" s="28">
        <v>8</v>
      </c>
      <c r="E177" s="2" t="s">
        <v>144</v>
      </c>
      <c r="F177" s="4">
        <v>54</v>
      </c>
      <c r="G177" s="4">
        <v>54</v>
      </c>
      <c r="H177" s="4">
        <f t="shared" si="98"/>
        <v>54</v>
      </c>
      <c r="I177" s="78">
        <v>266</v>
      </c>
      <c r="J177" s="90">
        <v>266.54000000000002</v>
      </c>
      <c r="K177" s="92"/>
      <c r="L177" s="76">
        <v>270</v>
      </c>
      <c r="M177" s="74">
        <v>2</v>
      </c>
      <c r="N177" s="74">
        <v>0</v>
      </c>
      <c r="O177" s="74">
        <v>1</v>
      </c>
      <c r="P177" s="74"/>
      <c r="Q177" s="74"/>
      <c r="R177" s="75"/>
      <c r="S177" s="13">
        <f t="shared" si="99"/>
        <v>-1.7441774902830158E-2</v>
      </c>
      <c r="T177" s="13">
        <f t="shared" si="100"/>
        <v>3.489418134011367E-2</v>
      </c>
      <c r="U177" s="13">
        <f t="shared" si="101"/>
        <v>0.99923861495548261</v>
      </c>
      <c r="V177" s="6">
        <f t="shared" si="102"/>
        <v>116.5580680165811</v>
      </c>
      <c r="W177" s="6">
        <f t="shared" si="103"/>
        <v>87.764295062177368</v>
      </c>
      <c r="X177" s="34">
        <f t="shared" si="104"/>
        <v>296.5580680165811</v>
      </c>
      <c r="Y177" s="35">
        <f t="shared" si="105"/>
        <v>206.5580680165811</v>
      </c>
      <c r="Z177" s="36">
        <f t="shared" si="106"/>
        <v>2.2357049378226321</v>
      </c>
      <c r="AA177" s="15"/>
      <c r="AB177" s="22"/>
      <c r="AC177" s="25"/>
      <c r="AD177" s="25"/>
      <c r="AE177" s="25"/>
      <c r="AF177" s="40"/>
      <c r="AG177" s="41"/>
      <c r="AH177" s="55"/>
      <c r="AI177" s="11">
        <v>0</v>
      </c>
      <c r="AJ177" s="29">
        <v>119.5</v>
      </c>
      <c r="AK177" s="99"/>
      <c r="AL177" s="99"/>
      <c r="AM177" s="53"/>
      <c r="AN177" s="50"/>
      <c r="AO177" s="67">
        <f t="shared" si="107"/>
        <v>2.2357049378226321</v>
      </c>
      <c r="AP177" s="59"/>
      <c r="AQ177" s="52"/>
      <c r="AR177" s="52"/>
    </row>
    <row r="178" spans="1:44" x14ac:dyDescent="0.2">
      <c r="A178" s="11" t="s">
        <v>159</v>
      </c>
      <c r="B178" s="1" t="s">
        <v>132</v>
      </c>
      <c r="C178" s="1" t="s">
        <v>143</v>
      </c>
      <c r="D178" s="28" t="s">
        <v>137</v>
      </c>
      <c r="E178" s="2" t="s">
        <v>144</v>
      </c>
      <c r="F178" s="4">
        <v>11.5</v>
      </c>
      <c r="G178" s="5">
        <v>11.5</v>
      </c>
      <c r="H178" s="4">
        <f t="shared" si="98"/>
        <v>11.5</v>
      </c>
      <c r="I178" s="78">
        <v>267.19</v>
      </c>
      <c r="J178" s="90">
        <v>267.30500000000001</v>
      </c>
      <c r="K178" s="92"/>
      <c r="L178" s="11">
        <v>90</v>
      </c>
      <c r="M178" s="74">
        <v>0</v>
      </c>
      <c r="N178" s="74">
        <v>0</v>
      </c>
      <c r="O178" s="74">
        <v>0</v>
      </c>
      <c r="P178" s="74"/>
      <c r="Q178" s="74"/>
      <c r="R178" s="75"/>
      <c r="S178" s="13">
        <f t="shared" si="99"/>
        <v>0</v>
      </c>
      <c r="T178" s="13">
        <f t="shared" si="100"/>
        <v>0</v>
      </c>
      <c r="U178" s="13">
        <f t="shared" si="101"/>
        <v>-1</v>
      </c>
      <c r="V178" s="6">
        <f t="shared" si="102"/>
        <v>90</v>
      </c>
      <c r="W178" s="6">
        <f t="shared" si="103"/>
        <v>-90</v>
      </c>
      <c r="X178" s="34">
        <f t="shared" si="104"/>
        <v>90</v>
      </c>
      <c r="Y178" s="35">
        <f t="shared" si="105"/>
        <v>0</v>
      </c>
      <c r="Z178" s="36">
        <f t="shared" si="106"/>
        <v>0</v>
      </c>
      <c r="AA178" s="15"/>
      <c r="AB178" s="22"/>
      <c r="AC178" s="25"/>
      <c r="AD178" s="25"/>
      <c r="AE178" s="25"/>
      <c r="AF178" s="40"/>
      <c r="AG178" s="41"/>
      <c r="AH178" s="55"/>
      <c r="AI178" s="11">
        <v>9</v>
      </c>
      <c r="AJ178" s="29">
        <v>30</v>
      </c>
      <c r="AK178" s="99"/>
      <c r="AL178" s="99"/>
      <c r="AM178" s="53"/>
      <c r="AN178" s="50"/>
      <c r="AO178" s="67">
        <f t="shared" si="107"/>
        <v>0</v>
      </c>
      <c r="AP178" s="59"/>
      <c r="AQ178" s="52"/>
      <c r="AR178" s="52"/>
    </row>
    <row r="179" spans="1:44" x14ac:dyDescent="0.2">
      <c r="A179" s="11" t="s">
        <v>159</v>
      </c>
      <c r="B179" s="3" t="s">
        <v>160</v>
      </c>
      <c r="C179" s="1" t="s">
        <v>145</v>
      </c>
      <c r="D179" s="28">
        <v>3</v>
      </c>
      <c r="E179" s="11" t="s">
        <v>49</v>
      </c>
      <c r="F179" s="4">
        <v>15</v>
      </c>
      <c r="G179" s="4">
        <v>15</v>
      </c>
      <c r="H179" s="4">
        <f t="shared" si="98"/>
        <v>15</v>
      </c>
      <c r="I179" s="78">
        <v>268.185</v>
      </c>
      <c r="J179" s="90">
        <v>268.33499999999998</v>
      </c>
      <c r="K179" s="92"/>
      <c r="L179" s="11">
        <v>90</v>
      </c>
      <c r="M179" s="77">
        <v>0</v>
      </c>
      <c r="N179" s="77">
        <v>0</v>
      </c>
      <c r="O179" s="77">
        <v>3</v>
      </c>
      <c r="P179" s="74"/>
      <c r="Q179" s="74"/>
      <c r="R179" s="75"/>
      <c r="S179" s="13">
        <f t="shared" si="99"/>
        <v>5.2335956242943828E-2</v>
      </c>
      <c r="T179" s="13">
        <f t="shared" si="100"/>
        <v>-3.2059657963603889E-18</v>
      </c>
      <c r="U179" s="13">
        <f t="shared" si="101"/>
        <v>-0.99862953475457383</v>
      </c>
      <c r="V179" s="6">
        <f t="shared" si="102"/>
        <v>360</v>
      </c>
      <c r="W179" s="6">
        <f t="shared" si="103"/>
        <v>-86.999999999999844</v>
      </c>
      <c r="X179" s="34">
        <f t="shared" si="104"/>
        <v>360</v>
      </c>
      <c r="Y179" s="35">
        <f t="shared" si="105"/>
        <v>270</v>
      </c>
      <c r="Z179" s="36">
        <f t="shared" si="106"/>
        <v>3.0000000000001563</v>
      </c>
      <c r="AA179" s="15"/>
      <c r="AB179" s="22"/>
      <c r="AC179" s="25"/>
      <c r="AD179" s="25"/>
      <c r="AE179" s="25"/>
      <c r="AF179" s="40"/>
      <c r="AG179" s="41"/>
      <c r="AH179" s="55"/>
      <c r="AI179" s="11">
        <v>0</v>
      </c>
      <c r="AJ179" s="29">
        <v>90</v>
      </c>
      <c r="AK179" s="99"/>
      <c r="AL179" s="99"/>
      <c r="AM179" s="53"/>
      <c r="AN179" s="50"/>
      <c r="AO179" s="67">
        <f t="shared" si="107"/>
        <v>3.0000000000001563</v>
      </c>
      <c r="AP179" s="59"/>
      <c r="AQ179" s="52"/>
      <c r="AR179" s="52"/>
    </row>
    <row r="180" spans="1:44" x14ac:dyDescent="0.2">
      <c r="A180" s="11" t="s">
        <v>159</v>
      </c>
      <c r="B180" s="1" t="s">
        <v>132</v>
      </c>
      <c r="C180" s="1" t="s">
        <v>145</v>
      </c>
      <c r="D180" s="28">
        <v>3</v>
      </c>
      <c r="E180" s="11" t="s">
        <v>49</v>
      </c>
      <c r="F180" s="4">
        <v>60</v>
      </c>
      <c r="G180" s="5">
        <v>60</v>
      </c>
      <c r="H180" s="4">
        <f t="shared" si="98"/>
        <v>60</v>
      </c>
      <c r="I180" s="78">
        <v>268.185</v>
      </c>
      <c r="J180" s="90">
        <v>268.78500000000003</v>
      </c>
      <c r="K180" s="92"/>
      <c r="L180" s="11">
        <v>90</v>
      </c>
      <c r="M180" s="74">
        <v>0</v>
      </c>
      <c r="N180" s="74">
        <v>0</v>
      </c>
      <c r="O180" s="74">
        <v>3</v>
      </c>
      <c r="P180" s="74"/>
      <c r="Q180" s="74"/>
      <c r="R180" s="75"/>
      <c r="S180" s="13">
        <f t="shared" si="99"/>
        <v>5.2335956242943828E-2</v>
      </c>
      <c r="T180" s="13">
        <f t="shared" si="100"/>
        <v>-3.2059657963603889E-18</v>
      </c>
      <c r="U180" s="13">
        <f t="shared" si="101"/>
        <v>-0.99862953475457383</v>
      </c>
      <c r="V180" s="6">
        <f t="shared" si="102"/>
        <v>360</v>
      </c>
      <c r="W180" s="6">
        <f t="shared" si="103"/>
        <v>-86.999999999999844</v>
      </c>
      <c r="X180" s="34">
        <f t="shared" si="104"/>
        <v>360</v>
      </c>
      <c r="Y180" s="35">
        <f t="shared" si="105"/>
        <v>270</v>
      </c>
      <c r="Z180" s="36">
        <f t="shared" si="106"/>
        <v>3.0000000000001563</v>
      </c>
      <c r="AA180" s="15"/>
      <c r="AB180" s="22"/>
      <c r="AC180" s="25"/>
      <c r="AD180" s="25"/>
      <c r="AE180" s="25"/>
      <c r="AF180" s="40"/>
      <c r="AG180" s="41"/>
      <c r="AH180" s="55"/>
      <c r="AI180" s="11">
        <v>0</v>
      </c>
      <c r="AJ180" s="29">
        <v>90</v>
      </c>
      <c r="AK180" s="99"/>
      <c r="AL180" s="99"/>
      <c r="AM180" s="53"/>
      <c r="AN180" s="50"/>
      <c r="AO180" s="67">
        <f t="shared" si="107"/>
        <v>3.0000000000001563</v>
      </c>
      <c r="AP180" s="59"/>
      <c r="AQ180" s="52"/>
      <c r="AR180" s="52"/>
    </row>
    <row r="181" spans="1:44" x14ac:dyDescent="0.2">
      <c r="A181" s="11" t="s">
        <v>159</v>
      </c>
      <c r="B181" s="3" t="s">
        <v>160</v>
      </c>
      <c r="C181" s="1" t="s">
        <v>145</v>
      </c>
      <c r="D181" s="28">
        <v>4</v>
      </c>
      <c r="E181" s="11" t="s">
        <v>49</v>
      </c>
      <c r="F181" s="4">
        <v>15</v>
      </c>
      <c r="G181" s="5">
        <v>15</v>
      </c>
      <c r="H181" s="4">
        <f t="shared" si="98"/>
        <v>15</v>
      </c>
      <c r="I181" s="78">
        <v>269.07499999999999</v>
      </c>
      <c r="J181" s="90">
        <v>269.22499999999997</v>
      </c>
      <c r="K181" s="92"/>
      <c r="L181" s="11">
        <v>90</v>
      </c>
      <c r="M181" s="74">
        <v>0</v>
      </c>
      <c r="N181" s="74">
        <v>0</v>
      </c>
      <c r="O181" s="74">
        <v>0</v>
      </c>
      <c r="P181" s="74"/>
      <c r="Q181" s="74"/>
      <c r="R181" s="75"/>
      <c r="S181" s="13">
        <f t="shared" si="99"/>
        <v>0</v>
      </c>
      <c r="T181" s="13">
        <f t="shared" si="100"/>
        <v>0</v>
      </c>
      <c r="U181" s="13">
        <f t="shared" si="101"/>
        <v>-1</v>
      </c>
      <c r="V181" s="6">
        <f t="shared" si="102"/>
        <v>90</v>
      </c>
      <c r="W181" s="6">
        <f t="shared" si="103"/>
        <v>-90</v>
      </c>
      <c r="X181" s="34">
        <f t="shared" si="104"/>
        <v>90</v>
      </c>
      <c r="Y181" s="35">
        <f t="shared" si="105"/>
        <v>0</v>
      </c>
      <c r="Z181" s="36">
        <f t="shared" si="106"/>
        <v>0</v>
      </c>
      <c r="AA181" s="15"/>
      <c r="AB181" s="22"/>
      <c r="AC181" s="25"/>
      <c r="AD181" s="25"/>
      <c r="AE181" s="25"/>
      <c r="AF181" s="40"/>
      <c r="AG181" s="41"/>
      <c r="AH181" s="55"/>
      <c r="AI181" s="11">
        <v>0</v>
      </c>
      <c r="AJ181" s="29">
        <v>125</v>
      </c>
      <c r="AK181" s="99"/>
      <c r="AL181" s="99"/>
      <c r="AM181" s="53"/>
      <c r="AN181" s="50"/>
      <c r="AO181" s="67">
        <f t="shared" si="107"/>
        <v>0</v>
      </c>
      <c r="AP181" s="59"/>
      <c r="AQ181" s="52"/>
      <c r="AR181" s="52"/>
    </row>
    <row r="182" spans="1:44" x14ac:dyDescent="0.2">
      <c r="A182" s="11" t="s">
        <v>159</v>
      </c>
      <c r="B182" s="1" t="s">
        <v>132</v>
      </c>
      <c r="C182" s="1" t="s">
        <v>145</v>
      </c>
      <c r="D182" s="28">
        <v>4</v>
      </c>
      <c r="E182" s="11" t="s">
        <v>49</v>
      </c>
      <c r="F182" s="4">
        <v>108</v>
      </c>
      <c r="G182" s="5">
        <v>110</v>
      </c>
      <c r="H182" s="4">
        <f t="shared" si="98"/>
        <v>109</v>
      </c>
      <c r="I182" s="78">
        <v>269.07499999999999</v>
      </c>
      <c r="J182" s="90">
        <v>270.16499999999996</v>
      </c>
      <c r="K182" s="92"/>
      <c r="L182" s="11">
        <v>90</v>
      </c>
      <c r="M182" s="74">
        <v>10</v>
      </c>
      <c r="N182" s="74">
        <v>0</v>
      </c>
      <c r="O182" s="74">
        <v>11</v>
      </c>
      <c r="P182" s="74"/>
      <c r="Q182" s="74"/>
      <c r="R182" s="75"/>
      <c r="S182" s="13">
        <f t="shared" si="99"/>
        <v>0.18791017799129187</v>
      </c>
      <c r="T182" s="13">
        <f t="shared" si="100"/>
        <v>0.17045777155400837</v>
      </c>
      <c r="U182" s="13">
        <f t="shared" si="101"/>
        <v>-0.96671406082679645</v>
      </c>
      <c r="V182" s="6">
        <f t="shared" si="102"/>
        <v>42.21191629307765</v>
      </c>
      <c r="W182" s="6">
        <f t="shared" si="103"/>
        <v>-75.294896442323605</v>
      </c>
      <c r="X182" s="34">
        <f t="shared" si="104"/>
        <v>42.21191629307765</v>
      </c>
      <c r="Y182" s="35">
        <f t="shared" si="105"/>
        <v>312.21191629307765</v>
      </c>
      <c r="Z182" s="36">
        <f t="shared" si="106"/>
        <v>14.705103557676395</v>
      </c>
      <c r="AA182" s="15"/>
      <c r="AB182" s="22"/>
      <c r="AC182" s="25"/>
      <c r="AD182" s="25"/>
      <c r="AE182" s="25"/>
      <c r="AF182" s="40"/>
      <c r="AG182" s="41"/>
      <c r="AH182" s="55"/>
      <c r="AI182" s="11">
        <v>0</v>
      </c>
      <c r="AJ182" s="29">
        <v>125</v>
      </c>
      <c r="AK182" s="99"/>
      <c r="AL182" s="99"/>
      <c r="AM182" s="53"/>
      <c r="AN182" s="50"/>
      <c r="AO182" s="67">
        <f t="shared" si="107"/>
        <v>14.705103557676395</v>
      </c>
      <c r="AP182" s="59"/>
      <c r="AQ182" s="52"/>
      <c r="AR182" s="52"/>
    </row>
    <row r="183" spans="1:44" x14ac:dyDescent="0.2">
      <c r="A183" s="11" t="s">
        <v>159</v>
      </c>
      <c r="B183" s="3" t="s">
        <v>160</v>
      </c>
      <c r="C183" s="1" t="s">
        <v>145</v>
      </c>
      <c r="D183" s="28">
        <v>5</v>
      </c>
      <c r="E183" s="11" t="s">
        <v>49</v>
      </c>
      <c r="F183" s="4">
        <v>5</v>
      </c>
      <c r="G183" s="5">
        <v>5</v>
      </c>
      <c r="H183" s="4">
        <f t="shared" ref="H183:H214" si="108">AVERAGE(F183:G183)</f>
        <v>5</v>
      </c>
      <c r="I183" s="78">
        <v>270.32</v>
      </c>
      <c r="J183" s="90">
        <v>270.37</v>
      </c>
      <c r="K183" s="92"/>
      <c r="L183" s="11">
        <v>270</v>
      </c>
      <c r="M183" s="74">
        <v>3</v>
      </c>
      <c r="N183" s="74">
        <v>0</v>
      </c>
      <c r="O183" s="74">
        <v>12</v>
      </c>
      <c r="P183" s="74"/>
      <c r="Q183" s="74"/>
      <c r="R183" s="75"/>
      <c r="S183" s="13">
        <f t="shared" si="99"/>
        <v>-0.20762675507137579</v>
      </c>
      <c r="T183" s="13">
        <f t="shared" si="100"/>
        <v>5.1192290031144977E-2</v>
      </c>
      <c r="U183" s="13">
        <f t="shared" si="101"/>
        <v>0.97680708344210299</v>
      </c>
      <c r="V183" s="6">
        <f t="shared" si="102"/>
        <v>166.14945198949647</v>
      </c>
      <c r="W183" s="6">
        <f t="shared" si="103"/>
        <v>77.651505080428493</v>
      </c>
      <c r="X183" s="34">
        <f t="shared" si="104"/>
        <v>346.14945198949647</v>
      </c>
      <c r="Y183" s="35">
        <f t="shared" si="105"/>
        <v>256.14945198949647</v>
      </c>
      <c r="Z183" s="36">
        <f t="shared" si="106"/>
        <v>12.348494919571507</v>
      </c>
      <c r="AA183" s="15"/>
      <c r="AB183" s="22"/>
      <c r="AC183" s="25"/>
      <c r="AD183" s="25"/>
      <c r="AE183" s="25"/>
      <c r="AF183" s="40"/>
      <c r="AG183" s="41"/>
      <c r="AH183" s="55"/>
      <c r="AI183" s="11">
        <v>0</v>
      </c>
      <c r="AJ183" s="29">
        <v>140</v>
      </c>
      <c r="AK183" s="99"/>
      <c r="AL183" s="99"/>
      <c r="AM183" s="53"/>
      <c r="AN183" s="50"/>
      <c r="AO183" s="67">
        <f t="shared" si="107"/>
        <v>12.348494919571507</v>
      </c>
      <c r="AP183" s="59"/>
      <c r="AQ183" s="52"/>
      <c r="AR183" s="52"/>
    </row>
    <row r="184" spans="1:44" x14ac:dyDescent="0.2">
      <c r="A184" s="11" t="s">
        <v>159</v>
      </c>
      <c r="B184" s="1" t="s">
        <v>132</v>
      </c>
      <c r="C184" s="1" t="s">
        <v>145</v>
      </c>
      <c r="D184" s="28">
        <v>5</v>
      </c>
      <c r="E184" s="11" t="s">
        <v>49</v>
      </c>
      <c r="F184" s="4">
        <v>105</v>
      </c>
      <c r="G184" s="5">
        <v>105</v>
      </c>
      <c r="H184" s="4">
        <f t="shared" si="108"/>
        <v>105</v>
      </c>
      <c r="I184" s="78">
        <v>270.32</v>
      </c>
      <c r="J184" s="90">
        <v>271.37</v>
      </c>
      <c r="K184" s="92"/>
      <c r="L184" s="11">
        <v>270</v>
      </c>
      <c r="M184" s="74">
        <v>3</v>
      </c>
      <c r="N184" s="74">
        <v>0</v>
      </c>
      <c r="O184" s="74">
        <v>2</v>
      </c>
      <c r="P184" s="74"/>
      <c r="Q184" s="74"/>
      <c r="R184" s="75"/>
      <c r="S184" s="13">
        <f t="shared" si="99"/>
        <v>-3.4851668155187324E-2</v>
      </c>
      <c r="T184" s="13">
        <f t="shared" si="100"/>
        <v>5.2304074592470849E-2</v>
      </c>
      <c r="U184" s="13">
        <f t="shared" si="101"/>
        <v>0.99802119662406841</v>
      </c>
      <c r="V184" s="6">
        <f t="shared" si="102"/>
        <v>123.67663081374843</v>
      </c>
      <c r="W184" s="6">
        <f t="shared" si="103"/>
        <v>86.39647307521291</v>
      </c>
      <c r="X184" s="34">
        <f t="shared" si="104"/>
        <v>303.67663081374843</v>
      </c>
      <c r="Y184" s="35">
        <f t="shared" si="105"/>
        <v>213.67663081374843</v>
      </c>
      <c r="Z184" s="36">
        <f t="shared" si="106"/>
        <v>3.60352692478709</v>
      </c>
      <c r="AA184" s="15"/>
      <c r="AB184" s="22"/>
      <c r="AC184" s="25"/>
      <c r="AD184" s="25"/>
      <c r="AE184" s="25"/>
      <c r="AF184" s="40"/>
      <c r="AG184" s="41"/>
      <c r="AH184" s="55"/>
      <c r="AI184" s="11">
        <v>0</v>
      </c>
      <c r="AJ184" s="29">
        <v>140</v>
      </c>
      <c r="AK184" s="99"/>
      <c r="AL184" s="99"/>
      <c r="AM184" s="53"/>
      <c r="AN184" s="50"/>
      <c r="AO184" s="67">
        <f t="shared" si="107"/>
        <v>3.60352692478709</v>
      </c>
      <c r="AP184" s="59"/>
      <c r="AQ184" s="52"/>
      <c r="AR184" s="52"/>
    </row>
    <row r="185" spans="1:44" x14ac:dyDescent="0.2">
      <c r="A185" s="11" t="s">
        <v>159</v>
      </c>
      <c r="B185" s="3" t="s">
        <v>160</v>
      </c>
      <c r="C185" s="1" t="s">
        <v>145</v>
      </c>
      <c r="D185" s="28">
        <v>6</v>
      </c>
      <c r="E185" s="11" t="s">
        <v>49</v>
      </c>
      <c r="F185" s="4">
        <v>38</v>
      </c>
      <c r="G185" s="5">
        <v>38</v>
      </c>
      <c r="H185" s="4">
        <f t="shared" si="108"/>
        <v>38</v>
      </c>
      <c r="I185" s="78">
        <v>271.74</v>
      </c>
      <c r="J185" s="90">
        <v>272.12</v>
      </c>
      <c r="K185" s="92"/>
      <c r="L185" s="11">
        <v>90</v>
      </c>
      <c r="M185" s="74">
        <v>0</v>
      </c>
      <c r="N185" s="74">
        <v>0</v>
      </c>
      <c r="O185" s="74">
        <v>3</v>
      </c>
      <c r="P185" s="74"/>
      <c r="Q185" s="74"/>
      <c r="R185" s="75"/>
      <c r="S185" s="13">
        <f t="shared" si="99"/>
        <v>5.2335956242943828E-2</v>
      </c>
      <c r="T185" s="13">
        <f t="shared" si="100"/>
        <v>-3.2059657963603889E-18</v>
      </c>
      <c r="U185" s="13">
        <f t="shared" si="101"/>
        <v>-0.99862953475457383</v>
      </c>
      <c r="V185" s="6">
        <f t="shared" si="102"/>
        <v>360</v>
      </c>
      <c r="W185" s="6">
        <f t="shared" si="103"/>
        <v>-86.999999999999844</v>
      </c>
      <c r="X185" s="34">
        <f t="shared" si="104"/>
        <v>360</v>
      </c>
      <c r="Y185" s="35">
        <f t="shared" si="105"/>
        <v>270</v>
      </c>
      <c r="Z185" s="36">
        <f t="shared" si="106"/>
        <v>3.0000000000001563</v>
      </c>
      <c r="AA185" s="15"/>
      <c r="AB185" s="22"/>
      <c r="AC185" s="25"/>
      <c r="AD185" s="25"/>
      <c r="AE185" s="25"/>
      <c r="AF185" s="40"/>
      <c r="AG185" s="41"/>
      <c r="AH185" s="55"/>
      <c r="AI185" s="11">
        <v>0</v>
      </c>
      <c r="AJ185" s="29">
        <v>141</v>
      </c>
      <c r="AK185" s="99"/>
      <c r="AL185" s="99"/>
      <c r="AM185" s="53"/>
      <c r="AN185" s="50"/>
      <c r="AO185" s="67">
        <f t="shared" si="107"/>
        <v>3.0000000000001563</v>
      </c>
      <c r="AP185" s="59"/>
      <c r="AQ185" s="52"/>
      <c r="AR185" s="52"/>
    </row>
    <row r="186" spans="1:44" x14ac:dyDescent="0.2">
      <c r="A186" s="11" t="s">
        <v>159</v>
      </c>
      <c r="B186" s="1" t="s">
        <v>132</v>
      </c>
      <c r="C186" s="1" t="s">
        <v>145</v>
      </c>
      <c r="D186" s="28">
        <v>6</v>
      </c>
      <c r="E186" s="11" t="s">
        <v>49</v>
      </c>
      <c r="F186" s="4">
        <v>130</v>
      </c>
      <c r="G186" s="5">
        <v>130</v>
      </c>
      <c r="H186" s="4">
        <f t="shared" si="108"/>
        <v>130</v>
      </c>
      <c r="I186" s="78">
        <v>271.74</v>
      </c>
      <c r="J186" s="90">
        <v>273.04000000000002</v>
      </c>
      <c r="K186" s="92"/>
      <c r="L186" s="11">
        <v>90</v>
      </c>
      <c r="M186" s="74">
        <v>10</v>
      </c>
      <c r="N186" s="74">
        <v>0</v>
      </c>
      <c r="O186" s="74">
        <v>0</v>
      </c>
      <c r="P186" s="74"/>
      <c r="Q186" s="74"/>
      <c r="R186" s="75"/>
      <c r="S186" s="13">
        <f t="shared" si="99"/>
        <v>0</v>
      </c>
      <c r="T186" s="13">
        <f t="shared" si="100"/>
        <v>0.17364817766693033</v>
      </c>
      <c r="U186" s="13">
        <f t="shared" si="101"/>
        <v>-0.98480775301220802</v>
      </c>
      <c r="V186" s="6">
        <f t="shared" si="102"/>
        <v>90</v>
      </c>
      <c r="W186" s="6">
        <f t="shared" si="103"/>
        <v>-80.000000000000028</v>
      </c>
      <c r="X186" s="34">
        <f t="shared" si="104"/>
        <v>90</v>
      </c>
      <c r="Y186" s="35">
        <f t="shared" si="105"/>
        <v>0</v>
      </c>
      <c r="Z186" s="36">
        <f t="shared" si="106"/>
        <v>9.9999999999999716</v>
      </c>
      <c r="AA186" s="15"/>
      <c r="AB186" s="22"/>
      <c r="AC186" s="25"/>
      <c r="AD186" s="25"/>
      <c r="AE186" s="25"/>
      <c r="AF186" s="40"/>
      <c r="AG186" s="41"/>
      <c r="AH186" s="55"/>
      <c r="AI186" s="11">
        <v>0</v>
      </c>
      <c r="AJ186" s="29">
        <v>141</v>
      </c>
      <c r="AK186" s="99"/>
      <c r="AL186" s="99"/>
      <c r="AM186" s="53"/>
      <c r="AN186" s="50"/>
      <c r="AO186" s="67">
        <f t="shared" si="107"/>
        <v>9.9999999999999716</v>
      </c>
      <c r="AP186" s="59"/>
      <c r="AQ186" s="52"/>
      <c r="AR186" s="52"/>
    </row>
    <row r="187" spans="1:44" x14ac:dyDescent="0.2">
      <c r="A187" s="11" t="s">
        <v>159</v>
      </c>
      <c r="B187" s="3" t="s">
        <v>160</v>
      </c>
      <c r="C187" s="1" t="s">
        <v>145</v>
      </c>
      <c r="D187" s="28">
        <v>7</v>
      </c>
      <c r="E187" s="11" t="s">
        <v>49</v>
      </c>
      <c r="F187" s="4">
        <v>39</v>
      </c>
      <c r="G187" s="5">
        <v>39</v>
      </c>
      <c r="H187" s="4">
        <f t="shared" si="108"/>
        <v>39</v>
      </c>
      <c r="I187" s="78">
        <v>273.14999999999998</v>
      </c>
      <c r="J187" s="90">
        <v>273.53999999999996</v>
      </c>
      <c r="K187" s="92"/>
      <c r="L187" s="11">
        <v>90</v>
      </c>
      <c r="M187" s="74">
        <v>5</v>
      </c>
      <c r="N187" s="74">
        <v>0</v>
      </c>
      <c r="O187" s="74">
        <v>0</v>
      </c>
      <c r="P187" s="74"/>
      <c r="Q187" s="74"/>
      <c r="R187" s="75"/>
      <c r="S187" s="13">
        <f t="shared" si="99"/>
        <v>0</v>
      </c>
      <c r="T187" s="13">
        <f t="shared" si="100"/>
        <v>8.7155742747658166E-2</v>
      </c>
      <c r="U187" s="13">
        <f t="shared" si="101"/>
        <v>-0.99619469809174555</v>
      </c>
      <c r="V187" s="6">
        <f t="shared" si="102"/>
        <v>90</v>
      </c>
      <c r="W187" s="6">
        <f t="shared" si="103"/>
        <v>-85</v>
      </c>
      <c r="X187" s="34">
        <f t="shared" si="104"/>
        <v>90</v>
      </c>
      <c r="Y187" s="35">
        <f t="shared" si="105"/>
        <v>0</v>
      </c>
      <c r="Z187" s="36">
        <f t="shared" si="106"/>
        <v>5</v>
      </c>
      <c r="AA187" s="15"/>
      <c r="AB187" s="22"/>
      <c r="AC187" s="25"/>
      <c r="AD187" s="25"/>
      <c r="AE187" s="25"/>
      <c r="AF187" s="40"/>
      <c r="AG187" s="41"/>
      <c r="AH187" s="55"/>
      <c r="AI187" s="11">
        <v>0</v>
      </c>
      <c r="AJ187" s="29">
        <v>107</v>
      </c>
      <c r="AK187" s="99"/>
      <c r="AL187" s="99"/>
      <c r="AM187" s="53"/>
      <c r="AN187" s="50"/>
      <c r="AO187" s="67">
        <f t="shared" si="107"/>
        <v>5</v>
      </c>
      <c r="AP187" s="59"/>
      <c r="AQ187" s="52"/>
      <c r="AR187" s="52"/>
    </row>
    <row r="188" spans="1:44" x14ac:dyDescent="0.2">
      <c r="A188" s="11" t="s">
        <v>159</v>
      </c>
      <c r="B188" s="1" t="s">
        <v>132</v>
      </c>
      <c r="C188" s="1" t="s">
        <v>146</v>
      </c>
      <c r="D188" s="28">
        <v>4</v>
      </c>
      <c r="E188" s="11" t="s">
        <v>49</v>
      </c>
      <c r="F188" s="4">
        <v>15</v>
      </c>
      <c r="G188" s="5">
        <v>15</v>
      </c>
      <c r="H188" s="4">
        <f t="shared" si="108"/>
        <v>15</v>
      </c>
      <c r="I188" s="78">
        <v>279.22000000000003</v>
      </c>
      <c r="J188" s="90">
        <v>279.37</v>
      </c>
      <c r="K188" s="92"/>
      <c r="L188" s="11">
        <v>90</v>
      </c>
      <c r="M188" s="74">
        <v>2</v>
      </c>
      <c r="N188" s="74">
        <v>0</v>
      </c>
      <c r="O188" s="74">
        <v>5</v>
      </c>
      <c r="P188" s="74"/>
      <c r="Q188" s="74"/>
      <c r="R188" s="75"/>
      <c r="S188" s="13">
        <f t="shared" si="99"/>
        <v>8.7102649824045655E-2</v>
      </c>
      <c r="T188" s="13">
        <f t="shared" si="100"/>
        <v>3.4766693581101814E-2</v>
      </c>
      <c r="U188" s="13">
        <f t="shared" si="101"/>
        <v>-0.99558784319794802</v>
      </c>
      <c r="V188" s="6">
        <f t="shared" si="102"/>
        <v>21.759226479557604</v>
      </c>
      <c r="W188" s="6">
        <f t="shared" si="103"/>
        <v>-84.618591521009023</v>
      </c>
      <c r="X188" s="34">
        <f t="shared" si="104"/>
        <v>21.759226479557604</v>
      </c>
      <c r="Y188" s="35">
        <f t="shared" si="105"/>
        <v>291.75922647955758</v>
      </c>
      <c r="Z188" s="36">
        <f t="shared" si="106"/>
        <v>5.3814084789909771</v>
      </c>
      <c r="AA188" s="15"/>
      <c r="AB188" s="22"/>
      <c r="AC188" s="25"/>
      <c r="AD188" s="25"/>
      <c r="AE188" s="25"/>
      <c r="AF188" s="40"/>
      <c r="AG188" s="41"/>
      <c r="AH188" s="55"/>
      <c r="AI188" s="11">
        <v>0</v>
      </c>
      <c r="AJ188" s="29">
        <v>101</v>
      </c>
      <c r="AK188" s="99"/>
      <c r="AL188" s="99"/>
      <c r="AM188" s="53"/>
      <c r="AN188" s="50"/>
      <c r="AO188" s="67">
        <f t="shared" si="107"/>
        <v>5.3814084789909771</v>
      </c>
      <c r="AP188" s="59"/>
      <c r="AQ188" s="52"/>
      <c r="AR188" s="52"/>
    </row>
    <row r="189" spans="1:44" x14ac:dyDescent="0.2">
      <c r="A189" s="11" t="s">
        <v>159</v>
      </c>
      <c r="B189" s="3" t="s">
        <v>160</v>
      </c>
      <c r="C189" s="1" t="s">
        <v>146</v>
      </c>
      <c r="D189" s="28">
        <v>4</v>
      </c>
      <c r="E189" s="11" t="s">
        <v>49</v>
      </c>
      <c r="F189" s="4">
        <v>47</v>
      </c>
      <c r="G189" s="5">
        <v>47</v>
      </c>
      <c r="H189" s="4">
        <f t="shared" si="108"/>
        <v>47</v>
      </c>
      <c r="I189" s="78">
        <v>279.22000000000003</v>
      </c>
      <c r="J189" s="90">
        <v>279.69000000000005</v>
      </c>
      <c r="K189" s="92"/>
      <c r="L189" s="11">
        <v>90</v>
      </c>
      <c r="M189" s="74">
        <v>1</v>
      </c>
      <c r="N189" s="74">
        <v>180</v>
      </c>
      <c r="O189" s="74">
        <v>6</v>
      </c>
      <c r="P189" s="74"/>
      <c r="Q189" s="74"/>
      <c r="R189" s="75"/>
      <c r="S189" s="13">
        <f t="shared" si="99"/>
        <v>0.10451254307640281</v>
      </c>
      <c r="T189" s="13">
        <f t="shared" si="100"/>
        <v>-1.7356800328744659E-2</v>
      </c>
      <c r="U189" s="13">
        <f t="shared" si="101"/>
        <v>0.99437042486653382</v>
      </c>
      <c r="V189" s="6">
        <f t="shared" si="102"/>
        <v>350.57072890058095</v>
      </c>
      <c r="W189" s="6">
        <f t="shared" si="103"/>
        <v>83.918432948729844</v>
      </c>
      <c r="X189" s="34">
        <f t="shared" si="104"/>
        <v>170.57072890058095</v>
      </c>
      <c r="Y189" s="35">
        <f t="shared" si="105"/>
        <v>80.570728900580946</v>
      </c>
      <c r="Z189" s="36">
        <f t="shared" si="106"/>
        <v>6.0815670512701558</v>
      </c>
      <c r="AA189" s="15"/>
      <c r="AB189" s="22"/>
      <c r="AC189" s="25"/>
      <c r="AD189" s="25"/>
      <c r="AE189" s="25"/>
      <c r="AF189" s="40"/>
      <c r="AG189" s="41"/>
      <c r="AH189" s="55"/>
      <c r="AI189" s="11">
        <v>0</v>
      </c>
      <c r="AJ189" s="29">
        <v>101</v>
      </c>
      <c r="AK189" s="99"/>
      <c r="AL189" s="99"/>
      <c r="AM189" s="53"/>
      <c r="AN189" s="50"/>
      <c r="AO189" s="67">
        <f t="shared" si="107"/>
        <v>6.0815670512701558</v>
      </c>
      <c r="AP189" s="59"/>
      <c r="AQ189" s="52"/>
      <c r="AR189" s="52"/>
    </row>
    <row r="190" spans="1:44" x14ac:dyDescent="0.2">
      <c r="E190" s="11"/>
      <c r="H190" s="4"/>
      <c r="I190" s="4"/>
      <c r="J190" s="4"/>
      <c r="K190" s="92"/>
      <c r="L190" s="11"/>
      <c r="M190" s="74"/>
      <c r="N190" s="74"/>
      <c r="O190" s="74"/>
      <c r="P190" s="74"/>
      <c r="Q190" s="74"/>
      <c r="R190" s="75"/>
      <c r="S190" s="13"/>
      <c r="T190" s="13"/>
      <c r="U190" s="13"/>
      <c r="V190" s="6"/>
      <c r="W190" s="6"/>
      <c r="X190" s="34"/>
      <c r="Y190" s="35"/>
      <c r="Z190" s="36"/>
      <c r="AA190" s="15"/>
      <c r="AB190" s="22"/>
      <c r="AC190" s="25"/>
      <c r="AD190" s="25"/>
      <c r="AE190" s="25"/>
      <c r="AF190" s="40"/>
      <c r="AG190" s="41"/>
      <c r="AH190" s="55"/>
      <c r="AI190" s="11"/>
      <c r="AJ190" s="29"/>
      <c r="AK190" s="99"/>
      <c r="AL190" s="99"/>
      <c r="AM190" s="53"/>
      <c r="AN190" s="50"/>
      <c r="AO190" s="67"/>
      <c r="AP190" s="59"/>
      <c r="AQ190" s="52"/>
      <c r="AR190" s="52"/>
    </row>
    <row r="191" spans="1:44" x14ac:dyDescent="0.2">
      <c r="A191" s="11" t="s">
        <v>46</v>
      </c>
      <c r="B191" s="1" t="s">
        <v>147</v>
      </c>
      <c r="C191" s="1" t="s">
        <v>148</v>
      </c>
      <c r="D191" s="28">
        <v>1</v>
      </c>
      <c r="E191" s="11" t="s">
        <v>53</v>
      </c>
      <c r="F191" s="4">
        <v>17</v>
      </c>
      <c r="G191" s="5">
        <v>17</v>
      </c>
      <c r="H191" s="4">
        <f t="shared" ref="H191:H254" si="109">AVERAGE(F191:G191)</f>
        <v>17</v>
      </c>
      <c r="I191" s="89">
        <v>277</v>
      </c>
      <c r="J191" s="90">
        <v>277.17</v>
      </c>
      <c r="K191" s="92"/>
      <c r="L191" s="11" t="s">
        <v>92</v>
      </c>
      <c r="M191" s="74" t="s">
        <v>92</v>
      </c>
      <c r="N191" s="74" t="s">
        <v>92</v>
      </c>
      <c r="O191" s="74" t="s">
        <v>92</v>
      </c>
      <c r="P191" s="74"/>
      <c r="Q191" s="74"/>
      <c r="R191" s="75"/>
      <c r="S191" s="13"/>
      <c r="T191" s="13"/>
      <c r="U191" s="13"/>
      <c r="V191" s="6"/>
      <c r="W191" s="6"/>
      <c r="X191" s="34"/>
      <c r="Y191" s="35"/>
      <c r="Z191" s="36"/>
      <c r="AA191" s="15"/>
      <c r="AB191" s="22"/>
      <c r="AC191" s="25"/>
      <c r="AD191" s="25"/>
      <c r="AE191" s="25"/>
      <c r="AF191" s="40"/>
      <c r="AG191" s="41"/>
      <c r="AH191" s="55"/>
      <c r="AI191" s="11">
        <v>0</v>
      </c>
      <c r="AJ191" s="29">
        <v>97</v>
      </c>
      <c r="AK191" s="99"/>
      <c r="AL191" s="99"/>
      <c r="AM191" s="53"/>
      <c r="AN191" s="50"/>
      <c r="AO191" s="67"/>
      <c r="AP191" s="59"/>
      <c r="AQ191" s="52"/>
      <c r="AR191" s="52"/>
    </row>
    <row r="192" spans="1:44" x14ac:dyDescent="0.2">
      <c r="A192" s="11" t="s">
        <v>46</v>
      </c>
      <c r="B192" s="1" t="s">
        <v>147</v>
      </c>
      <c r="C192" s="1" t="s">
        <v>148</v>
      </c>
      <c r="D192" s="28">
        <v>3</v>
      </c>
      <c r="E192" s="11" t="s">
        <v>53</v>
      </c>
      <c r="F192" s="4">
        <v>8</v>
      </c>
      <c r="G192" s="5">
        <v>8</v>
      </c>
      <c r="H192" s="4">
        <f t="shared" si="109"/>
        <v>8</v>
      </c>
      <c r="I192" s="89">
        <v>279.22500000000002</v>
      </c>
      <c r="J192" s="90">
        <v>279.30500000000001</v>
      </c>
      <c r="K192" s="92"/>
      <c r="L192" s="76">
        <v>90</v>
      </c>
      <c r="M192" s="74">
        <v>0</v>
      </c>
      <c r="N192" s="74">
        <v>180</v>
      </c>
      <c r="O192" s="74">
        <v>3</v>
      </c>
      <c r="P192" s="74"/>
      <c r="Q192" s="74"/>
      <c r="R192" s="75"/>
      <c r="S192" s="13">
        <f t="shared" ref="S192:S255" si="110">COS(M192*PI()/180)*SIN(L192*PI()/180)*(SIN(O192*PI()/180))-(COS(O192*PI()/180)*SIN(N192*PI()/180))*(SIN(M192*PI()/180))</f>
        <v>5.2335956242943828E-2</v>
      </c>
      <c r="T192" s="13">
        <f t="shared" ref="T192:T255" si="111">(SIN(M192*PI()/180))*(COS(O192*PI()/180)*COS(N192*PI()/180))-(SIN(O192*PI()/180))*(COS(M192*PI()/180)*COS(L192*PI()/180))</f>
        <v>-3.2059657963603889E-18</v>
      </c>
      <c r="U192" s="13">
        <f t="shared" ref="U192:U255" si="112">(COS(M192*PI()/180)*COS(L192*PI()/180))*(COS(O192*PI()/180)*SIN(N192*PI()/180))-(COS(M192*PI()/180)*SIN(L192*PI()/180))*(COS(O192*PI()/180)*COS(N192*PI()/180))</f>
        <v>0.99862953475457383</v>
      </c>
      <c r="V192" s="6">
        <f t="shared" ref="V192:V255" si="113">IF(S192=0,IF(T192&gt;=0,90,270),IF(S192&gt;0,IF(T192&gt;=0,ATAN(T192/S192)*180/PI(),ATAN(T192/S192)*180/PI()+360),ATAN(T192/S192)*180/PI()+180))</f>
        <v>360</v>
      </c>
      <c r="W192" s="6">
        <f t="shared" ref="W192:W255" si="114">ASIN(U192/SQRT(S192^2+T192^2+U192^2))*180/PI()</f>
        <v>86.999999999999957</v>
      </c>
      <c r="X192" s="34">
        <f t="shared" ref="X192:X255" si="115">IF(U192&lt;0,V192,IF(V192+180&gt;=360,V192-180,V192+180))</f>
        <v>180</v>
      </c>
      <c r="Y192" s="35">
        <f t="shared" ref="Y192:Y255" si="116">IF(X192-90&lt;0,X192+270,X192-90)</f>
        <v>90</v>
      </c>
      <c r="Z192" s="36">
        <f t="shared" ref="Z192:Z255" si="117">IF(U192&lt;0,90+W192,90-W192)</f>
        <v>3.0000000000000426</v>
      </c>
      <c r="AA192" s="15"/>
      <c r="AB192" s="22"/>
      <c r="AC192" s="25"/>
      <c r="AD192" s="25"/>
      <c r="AE192" s="25"/>
      <c r="AF192" s="40"/>
      <c r="AG192" s="41"/>
      <c r="AH192" s="55"/>
      <c r="AI192" s="11">
        <v>0</v>
      </c>
      <c r="AJ192" s="29">
        <v>106</v>
      </c>
      <c r="AK192" s="99"/>
      <c r="AL192" s="99"/>
      <c r="AM192" s="53"/>
      <c r="AN192" s="50"/>
      <c r="AO192" s="67">
        <f t="shared" ref="AO192:AO255" si="118">Z192</f>
        <v>3.0000000000000426</v>
      </c>
      <c r="AP192" s="59"/>
      <c r="AQ192" s="52"/>
      <c r="AR192" s="52"/>
    </row>
    <row r="193" spans="1:46" x14ac:dyDescent="0.2">
      <c r="A193" s="11" t="s">
        <v>159</v>
      </c>
      <c r="B193" s="1" t="s">
        <v>147</v>
      </c>
      <c r="C193" s="1" t="s">
        <v>148</v>
      </c>
      <c r="D193" s="28">
        <v>3</v>
      </c>
      <c r="E193" s="11" t="s">
        <v>53</v>
      </c>
      <c r="F193" s="4">
        <v>35</v>
      </c>
      <c r="G193" s="5">
        <v>39</v>
      </c>
      <c r="H193" s="4">
        <f t="shared" si="109"/>
        <v>37</v>
      </c>
      <c r="I193" s="89">
        <v>279.22500000000002</v>
      </c>
      <c r="J193" s="90">
        <v>279.59500000000003</v>
      </c>
      <c r="K193" s="92"/>
      <c r="L193" s="76">
        <v>270</v>
      </c>
      <c r="M193" s="74">
        <v>10</v>
      </c>
      <c r="N193" s="74">
        <v>0</v>
      </c>
      <c r="O193" s="74">
        <v>0</v>
      </c>
      <c r="P193" s="74"/>
      <c r="Q193" s="74"/>
      <c r="R193" s="75"/>
      <c r="S193" s="13">
        <f t="shared" si="110"/>
        <v>0</v>
      </c>
      <c r="T193" s="13">
        <f t="shared" si="111"/>
        <v>0.17364817766693033</v>
      </c>
      <c r="U193" s="13">
        <f t="shared" si="112"/>
        <v>0.98480775301220802</v>
      </c>
      <c r="V193" s="6">
        <f t="shared" si="113"/>
        <v>90</v>
      </c>
      <c r="W193" s="6">
        <f t="shared" si="114"/>
        <v>79.999999999999986</v>
      </c>
      <c r="X193" s="34">
        <f t="shared" si="115"/>
        <v>270</v>
      </c>
      <c r="Y193" s="35">
        <f t="shared" si="116"/>
        <v>180</v>
      </c>
      <c r="Z193" s="36">
        <f t="shared" si="117"/>
        <v>10.000000000000014</v>
      </c>
      <c r="AA193" s="15"/>
      <c r="AB193" s="22"/>
      <c r="AC193" s="25"/>
      <c r="AD193" s="25"/>
      <c r="AE193" s="25"/>
      <c r="AF193" s="40"/>
      <c r="AG193" s="41"/>
      <c r="AH193" s="55"/>
      <c r="AI193" s="11">
        <v>0</v>
      </c>
      <c r="AJ193" s="29">
        <v>106</v>
      </c>
      <c r="AK193" s="99"/>
      <c r="AL193" s="99"/>
      <c r="AM193" s="53"/>
      <c r="AN193" s="50"/>
      <c r="AO193" s="67">
        <f t="shared" si="118"/>
        <v>10.000000000000014</v>
      </c>
      <c r="AP193" s="59"/>
      <c r="AQ193" s="52"/>
      <c r="AR193" s="52"/>
    </row>
    <row r="194" spans="1:46" x14ac:dyDescent="0.2">
      <c r="A194" s="11" t="s">
        <v>159</v>
      </c>
      <c r="B194" s="1" t="s">
        <v>147</v>
      </c>
      <c r="C194" s="1" t="s">
        <v>148</v>
      </c>
      <c r="D194" s="28">
        <v>3</v>
      </c>
      <c r="E194" s="11" t="s">
        <v>53</v>
      </c>
      <c r="F194" s="4">
        <v>68</v>
      </c>
      <c r="G194" s="5">
        <v>68</v>
      </c>
      <c r="H194" s="4">
        <f t="shared" si="109"/>
        <v>68</v>
      </c>
      <c r="I194" s="89">
        <v>279.22500000000002</v>
      </c>
      <c r="J194" s="90">
        <v>279.90500000000003</v>
      </c>
      <c r="K194" s="92"/>
      <c r="L194" s="76">
        <v>270</v>
      </c>
      <c r="M194" s="74">
        <v>2</v>
      </c>
      <c r="N194" s="74">
        <v>180</v>
      </c>
      <c r="O194" s="74">
        <v>4</v>
      </c>
      <c r="P194" s="74"/>
      <c r="Q194" s="74"/>
      <c r="R194" s="75"/>
      <c r="S194" s="13">
        <f t="shared" si="110"/>
        <v>-6.9713979985077223E-2</v>
      </c>
      <c r="T194" s="13">
        <f t="shared" si="111"/>
        <v>-3.4814483282576233E-2</v>
      </c>
      <c r="U194" s="13">
        <f t="shared" si="112"/>
        <v>-0.99695636119368447</v>
      </c>
      <c r="V194" s="6">
        <f t="shared" si="113"/>
        <v>206.53709639358078</v>
      </c>
      <c r="W194" s="6">
        <f t="shared" si="114"/>
        <v>-85.530762667528776</v>
      </c>
      <c r="X194" s="34">
        <f t="shared" si="115"/>
        <v>206.53709639358078</v>
      </c>
      <c r="Y194" s="35">
        <f t="shared" si="116"/>
        <v>116.53709639358078</v>
      </c>
      <c r="Z194" s="36">
        <f t="shared" si="117"/>
        <v>4.4692373324712236</v>
      </c>
      <c r="AA194" s="15"/>
      <c r="AB194" s="22"/>
      <c r="AC194" s="25"/>
      <c r="AD194" s="25"/>
      <c r="AE194" s="25"/>
      <c r="AF194" s="40"/>
      <c r="AG194" s="41"/>
      <c r="AH194" s="55"/>
      <c r="AI194" s="11">
        <v>0</v>
      </c>
      <c r="AJ194" s="29">
        <v>106</v>
      </c>
      <c r="AK194" s="99"/>
      <c r="AL194" s="99"/>
      <c r="AM194" s="53"/>
      <c r="AN194" s="50"/>
      <c r="AO194" s="67">
        <f t="shared" si="118"/>
        <v>4.4692373324712236</v>
      </c>
      <c r="AP194" s="59"/>
      <c r="AQ194" s="52"/>
      <c r="AR194" s="52"/>
    </row>
    <row r="195" spans="1:46" x14ac:dyDescent="0.2">
      <c r="A195" s="11" t="s">
        <v>159</v>
      </c>
      <c r="B195" s="1" t="s">
        <v>147</v>
      </c>
      <c r="C195" s="1" t="s">
        <v>148</v>
      </c>
      <c r="D195" s="28">
        <v>5</v>
      </c>
      <c r="E195" s="11" t="s">
        <v>53</v>
      </c>
      <c r="F195" s="4">
        <v>10</v>
      </c>
      <c r="G195" s="5">
        <v>10</v>
      </c>
      <c r="H195" s="4">
        <f t="shared" si="109"/>
        <v>10</v>
      </c>
      <c r="I195" s="89">
        <v>280.83</v>
      </c>
      <c r="J195" s="90">
        <v>280.93</v>
      </c>
      <c r="K195" s="92"/>
      <c r="L195" s="76">
        <v>270</v>
      </c>
      <c r="M195" s="74">
        <v>1</v>
      </c>
      <c r="N195" s="74">
        <v>0</v>
      </c>
      <c r="O195" s="74">
        <v>0</v>
      </c>
      <c r="P195" s="74"/>
      <c r="Q195" s="74"/>
      <c r="R195" s="75"/>
      <c r="S195" s="13">
        <f t="shared" si="110"/>
        <v>0</v>
      </c>
      <c r="T195" s="13">
        <f t="shared" si="111"/>
        <v>1.7452406437283512E-2</v>
      </c>
      <c r="U195" s="13">
        <f t="shared" si="112"/>
        <v>0.99984769515639127</v>
      </c>
      <c r="V195" s="6">
        <f t="shared" si="113"/>
        <v>90</v>
      </c>
      <c r="W195" s="6">
        <f t="shared" si="114"/>
        <v>89.000000000000099</v>
      </c>
      <c r="X195" s="34">
        <f t="shared" si="115"/>
        <v>270</v>
      </c>
      <c r="Y195" s="35">
        <f t="shared" si="116"/>
        <v>180</v>
      </c>
      <c r="Z195" s="36">
        <f t="shared" si="117"/>
        <v>0.99999999999990052</v>
      </c>
      <c r="AA195" s="15"/>
      <c r="AB195" s="22"/>
      <c r="AC195" s="25"/>
      <c r="AD195" s="25"/>
      <c r="AE195" s="25"/>
      <c r="AF195" s="40"/>
      <c r="AG195" s="41"/>
      <c r="AH195" s="55"/>
      <c r="AI195" s="11">
        <v>0</v>
      </c>
      <c r="AJ195" s="29">
        <v>142</v>
      </c>
      <c r="AK195" s="99"/>
      <c r="AL195" s="99"/>
      <c r="AM195" s="53"/>
      <c r="AN195" s="50"/>
      <c r="AO195" s="67">
        <f t="shared" si="118"/>
        <v>0.99999999999990052</v>
      </c>
      <c r="AP195" s="59"/>
      <c r="AQ195" s="52"/>
      <c r="AR195" s="52"/>
    </row>
    <row r="196" spans="1:46" x14ac:dyDescent="0.2">
      <c r="A196" s="11" t="s">
        <v>159</v>
      </c>
      <c r="B196" s="1" t="s">
        <v>147</v>
      </c>
      <c r="C196" s="1" t="s">
        <v>148</v>
      </c>
      <c r="D196" s="28">
        <v>5</v>
      </c>
      <c r="E196" s="11" t="s">
        <v>53</v>
      </c>
      <c r="F196" s="4">
        <v>78</v>
      </c>
      <c r="G196" s="4">
        <v>78</v>
      </c>
      <c r="H196" s="4">
        <f t="shared" si="109"/>
        <v>78</v>
      </c>
      <c r="I196" s="89">
        <v>280.83</v>
      </c>
      <c r="J196" s="90">
        <v>281.60999999999996</v>
      </c>
      <c r="K196" s="92"/>
      <c r="L196" s="76">
        <v>270</v>
      </c>
      <c r="M196" s="74">
        <v>0</v>
      </c>
      <c r="N196" s="74">
        <v>180</v>
      </c>
      <c r="O196" s="74">
        <v>2</v>
      </c>
      <c r="P196" s="74"/>
      <c r="Q196" s="74"/>
      <c r="R196" s="75"/>
      <c r="S196" s="13">
        <f t="shared" si="110"/>
        <v>-3.4899496702500969E-2</v>
      </c>
      <c r="T196" s="13">
        <f t="shared" si="111"/>
        <v>6.4135596693236316E-18</v>
      </c>
      <c r="U196" s="13">
        <f t="shared" si="112"/>
        <v>-0.99939082701909576</v>
      </c>
      <c r="V196" s="6">
        <f t="shared" si="113"/>
        <v>180</v>
      </c>
      <c r="W196" s="6">
        <f t="shared" si="114"/>
        <v>-88.000000000000242</v>
      </c>
      <c r="X196" s="34">
        <f t="shared" si="115"/>
        <v>180</v>
      </c>
      <c r="Y196" s="35">
        <f t="shared" si="116"/>
        <v>90</v>
      </c>
      <c r="Z196" s="36">
        <f t="shared" si="117"/>
        <v>1.9999999999997584</v>
      </c>
      <c r="AA196" s="15"/>
      <c r="AB196" s="22"/>
      <c r="AC196" s="25"/>
      <c r="AD196" s="25"/>
      <c r="AE196" s="25"/>
      <c r="AF196" s="40"/>
      <c r="AG196" s="41"/>
      <c r="AH196" s="55"/>
      <c r="AI196" s="11">
        <v>0</v>
      </c>
      <c r="AJ196" s="29">
        <v>142</v>
      </c>
      <c r="AK196" s="99"/>
      <c r="AL196" s="99"/>
      <c r="AM196" s="53"/>
      <c r="AN196" s="50"/>
      <c r="AO196" s="67">
        <f t="shared" si="118"/>
        <v>1.9999999999997584</v>
      </c>
      <c r="AP196" s="59"/>
      <c r="AQ196" s="52"/>
      <c r="AR196" s="52"/>
    </row>
    <row r="197" spans="1:46" x14ac:dyDescent="0.2">
      <c r="A197" s="11" t="s">
        <v>159</v>
      </c>
      <c r="B197" s="1" t="s">
        <v>147</v>
      </c>
      <c r="C197" s="1" t="s">
        <v>148</v>
      </c>
      <c r="D197" s="28">
        <v>6</v>
      </c>
      <c r="E197" s="11" t="s">
        <v>53</v>
      </c>
      <c r="F197" s="4">
        <v>76</v>
      </c>
      <c r="G197" s="4">
        <v>76</v>
      </c>
      <c r="H197" s="4">
        <f t="shared" si="109"/>
        <v>76</v>
      </c>
      <c r="I197" s="89">
        <v>282.245</v>
      </c>
      <c r="J197" s="90">
        <v>283.005</v>
      </c>
      <c r="K197" s="92"/>
      <c r="L197" s="76">
        <v>270</v>
      </c>
      <c r="M197" s="74">
        <v>1</v>
      </c>
      <c r="N197" s="74">
        <v>180</v>
      </c>
      <c r="O197" s="74">
        <v>1</v>
      </c>
      <c r="P197" s="74"/>
      <c r="Q197" s="74"/>
      <c r="R197" s="75"/>
      <c r="S197" s="13">
        <f t="shared" si="110"/>
        <v>-1.7449748351250488E-2</v>
      </c>
      <c r="T197" s="13">
        <f t="shared" si="111"/>
        <v>-1.7449748351250481E-2</v>
      </c>
      <c r="U197" s="13">
        <f t="shared" si="112"/>
        <v>-0.99969541350954794</v>
      </c>
      <c r="V197" s="6">
        <f t="shared" si="113"/>
        <v>225</v>
      </c>
      <c r="W197" s="6">
        <f t="shared" si="114"/>
        <v>-88.585930000671468</v>
      </c>
      <c r="X197" s="34">
        <f t="shared" si="115"/>
        <v>225</v>
      </c>
      <c r="Y197" s="35">
        <f t="shared" si="116"/>
        <v>135</v>
      </c>
      <c r="Z197" s="36">
        <f t="shared" si="117"/>
        <v>1.4140699993285324</v>
      </c>
      <c r="AA197" s="15"/>
      <c r="AB197" s="22"/>
      <c r="AC197" s="25"/>
      <c r="AD197" s="25"/>
      <c r="AE197" s="25"/>
      <c r="AF197" s="40"/>
      <c r="AG197" s="41"/>
      <c r="AH197" s="55"/>
      <c r="AI197" s="11">
        <v>0</v>
      </c>
      <c r="AJ197" s="29">
        <v>135</v>
      </c>
      <c r="AK197" s="99"/>
      <c r="AL197" s="99"/>
      <c r="AM197" s="53"/>
      <c r="AN197" s="50"/>
      <c r="AO197" s="67">
        <f t="shared" si="118"/>
        <v>1.4140699993285324</v>
      </c>
      <c r="AP197" s="59"/>
      <c r="AQ197" s="52"/>
      <c r="AR197" s="52"/>
    </row>
    <row r="198" spans="1:46" x14ac:dyDescent="0.2">
      <c r="A198" s="11" t="s">
        <v>159</v>
      </c>
      <c r="B198" s="1" t="s">
        <v>147</v>
      </c>
      <c r="C198" s="1" t="s">
        <v>148</v>
      </c>
      <c r="D198" s="28">
        <v>6</v>
      </c>
      <c r="E198" s="11" t="s">
        <v>53</v>
      </c>
      <c r="F198" s="4">
        <v>88</v>
      </c>
      <c r="G198" s="4">
        <v>88</v>
      </c>
      <c r="H198" s="4">
        <f t="shared" si="109"/>
        <v>88</v>
      </c>
      <c r="I198" s="89">
        <v>282.245</v>
      </c>
      <c r="J198" s="90">
        <v>283.125</v>
      </c>
      <c r="K198" s="92"/>
      <c r="L198" s="76">
        <v>270</v>
      </c>
      <c r="M198" s="74">
        <v>1</v>
      </c>
      <c r="N198" s="74">
        <v>180</v>
      </c>
      <c r="O198" s="74">
        <v>0</v>
      </c>
      <c r="P198" s="74"/>
      <c r="Q198" s="74"/>
      <c r="R198" s="75"/>
      <c r="S198" s="13">
        <f t="shared" si="110"/>
        <v>-2.138178878107515E-18</v>
      </c>
      <c r="T198" s="13">
        <f t="shared" si="111"/>
        <v>-1.7452406437283512E-2</v>
      </c>
      <c r="U198" s="13">
        <f t="shared" si="112"/>
        <v>-0.99984769515639127</v>
      </c>
      <c r="V198" s="6">
        <f t="shared" si="113"/>
        <v>270</v>
      </c>
      <c r="W198" s="6">
        <f t="shared" si="114"/>
        <v>-89.000000000000099</v>
      </c>
      <c r="X198" s="34">
        <f t="shared" si="115"/>
        <v>270</v>
      </c>
      <c r="Y198" s="35">
        <f t="shared" si="116"/>
        <v>180</v>
      </c>
      <c r="Z198" s="36">
        <f t="shared" si="117"/>
        <v>0.99999999999990052</v>
      </c>
      <c r="AA198" s="15"/>
      <c r="AB198" s="22"/>
      <c r="AC198" s="25"/>
      <c r="AD198" s="25"/>
      <c r="AE198" s="25"/>
      <c r="AF198" s="40"/>
      <c r="AG198" s="41"/>
      <c r="AH198" s="55"/>
      <c r="AI198" s="11">
        <v>0</v>
      </c>
      <c r="AJ198" s="29">
        <v>135</v>
      </c>
      <c r="AK198" s="99"/>
      <c r="AL198" s="99"/>
      <c r="AM198" s="53"/>
      <c r="AN198" s="50"/>
      <c r="AO198" s="67">
        <f t="shared" si="118"/>
        <v>0.99999999999990052</v>
      </c>
      <c r="AP198" s="59"/>
      <c r="AQ198" s="52"/>
      <c r="AR198" s="52"/>
    </row>
    <row r="199" spans="1:46" x14ac:dyDescent="0.2">
      <c r="A199" s="11" t="s">
        <v>159</v>
      </c>
      <c r="B199" s="1" t="s">
        <v>147</v>
      </c>
      <c r="C199" s="1" t="s">
        <v>148</v>
      </c>
      <c r="D199" s="28">
        <v>6</v>
      </c>
      <c r="E199" s="11" t="s">
        <v>53</v>
      </c>
      <c r="F199" s="4">
        <v>98</v>
      </c>
      <c r="G199" s="4">
        <v>98</v>
      </c>
      <c r="H199" s="4">
        <f t="shared" si="109"/>
        <v>98</v>
      </c>
      <c r="I199" s="89">
        <v>282.245</v>
      </c>
      <c r="J199" s="90">
        <v>283.22500000000002</v>
      </c>
      <c r="K199" s="92"/>
      <c r="L199" s="76">
        <v>270</v>
      </c>
      <c r="M199" s="74">
        <v>0</v>
      </c>
      <c r="N199" s="74">
        <v>0</v>
      </c>
      <c r="O199" s="74">
        <v>2</v>
      </c>
      <c r="P199" s="74"/>
      <c r="Q199" s="74"/>
      <c r="R199" s="75"/>
      <c r="S199" s="13">
        <f t="shared" si="110"/>
        <v>-3.4899496702500969E-2</v>
      </c>
      <c r="T199" s="13">
        <f t="shared" si="111"/>
        <v>6.4135596693236316E-18</v>
      </c>
      <c r="U199" s="13">
        <f t="shared" si="112"/>
        <v>0.99939082701909576</v>
      </c>
      <c r="V199" s="6">
        <f t="shared" si="113"/>
        <v>180</v>
      </c>
      <c r="W199" s="6">
        <f t="shared" si="114"/>
        <v>88.000000000000057</v>
      </c>
      <c r="X199" s="34">
        <f t="shared" si="115"/>
        <v>0</v>
      </c>
      <c r="Y199" s="35">
        <f t="shared" si="116"/>
        <v>270</v>
      </c>
      <c r="Z199" s="36">
        <f t="shared" si="117"/>
        <v>1.9999999999999432</v>
      </c>
      <c r="AA199" s="15"/>
      <c r="AB199" s="22"/>
      <c r="AC199" s="25"/>
      <c r="AD199" s="25"/>
      <c r="AE199" s="25"/>
      <c r="AF199" s="40"/>
      <c r="AG199" s="41"/>
      <c r="AH199" s="55"/>
      <c r="AI199" s="11">
        <v>0</v>
      </c>
      <c r="AJ199" s="29">
        <v>135</v>
      </c>
      <c r="AK199" s="99"/>
      <c r="AL199" s="99"/>
      <c r="AM199" s="53"/>
      <c r="AN199" s="50"/>
      <c r="AO199" s="67">
        <f t="shared" si="118"/>
        <v>1.9999999999999432</v>
      </c>
      <c r="AP199" s="59"/>
      <c r="AQ199" s="52"/>
      <c r="AR199" s="52"/>
    </row>
    <row r="200" spans="1:46" x14ac:dyDescent="0.2">
      <c r="A200" s="11" t="s">
        <v>159</v>
      </c>
      <c r="B200" s="1" t="s">
        <v>147</v>
      </c>
      <c r="C200" s="1" t="s">
        <v>148</v>
      </c>
      <c r="D200" s="28">
        <v>7</v>
      </c>
      <c r="E200" s="11" t="s">
        <v>53</v>
      </c>
      <c r="F200" s="4">
        <v>16</v>
      </c>
      <c r="G200" s="4">
        <v>16</v>
      </c>
      <c r="H200" s="4">
        <f t="shared" si="109"/>
        <v>16</v>
      </c>
      <c r="I200" s="89">
        <v>283.59500000000003</v>
      </c>
      <c r="J200" s="90">
        <v>283.75500000000005</v>
      </c>
      <c r="K200" s="92"/>
      <c r="L200" s="76">
        <v>270</v>
      </c>
      <c r="M200" s="74">
        <v>0</v>
      </c>
      <c r="N200" s="74">
        <v>180</v>
      </c>
      <c r="O200" s="74">
        <v>1</v>
      </c>
      <c r="P200" s="74"/>
      <c r="Q200" s="74"/>
      <c r="R200" s="75"/>
      <c r="S200" s="13">
        <f t="shared" si="110"/>
        <v>-1.7452406437283512E-2</v>
      </c>
      <c r="T200" s="13">
        <f t="shared" si="111"/>
        <v>3.207268317161272E-18</v>
      </c>
      <c r="U200" s="13">
        <f t="shared" si="112"/>
        <v>-0.99984769515639127</v>
      </c>
      <c r="V200" s="6">
        <f t="shared" si="113"/>
        <v>180</v>
      </c>
      <c r="W200" s="6">
        <f t="shared" si="114"/>
        <v>-89.000000000000099</v>
      </c>
      <c r="X200" s="34">
        <f t="shared" si="115"/>
        <v>180</v>
      </c>
      <c r="Y200" s="35">
        <f t="shared" si="116"/>
        <v>90</v>
      </c>
      <c r="Z200" s="36">
        <f t="shared" si="117"/>
        <v>0.99999999999990052</v>
      </c>
      <c r="AA200" s="15"/>
      <c r="AB200" s="22"/>
      <c r="AC200" s="25"/>
      <c r="AD200" s="25"/>
      <c r="AE200" s="25"/>
      <c r="AF200" s="40"/>
      <c r="AG200" s="41"/>
      <c r="AH200" s="55"/>
      <c r="AI200" s="11">
        <v>0</v>
      </c>
      <c r="AJ200" s="29">
        <v>48</v>
      </c>
      <c r="AK200" s="99"/>
      <c r="AL200" s="99"/>
      <c r="AM200" s="53"/>
      <c r="AN200" s="50"/>
      <c r="AO200" s="67">
        <f t="shared" si="118"/>
        <v>0.99999999999990052</v>
      </c>
      <c r="AP200" s="59"/>
      <c r="AQ200" s="52"/>
      <c r="AR200" s="52"/>
    </row>
    <row r="201" spans="1:46" x14ac:dyDescent="0.2">
      <c r="A201" s="11" t="s">
        <v>159</v>
      </c>
      <c r="B201" s="1" t="s">
        <v>147</v>
      </c>
      <c r="C201" s="1" t="s">
        <v>148</v>
      </c>
      <c r="D201" s="28" t="s">
        <v>137</v>
      </c>
      <c r="E201" s="11" t="s">
        <v>53</v>
      </c>
      <c r="F201" s="4">
        <v>14.5</v>
      </c>
      <c r="G201" s="4">
        <v>14.5</v>
      </c>
      <c r="H201" s="4">
        <f t="shared" si="109"/>
        <v>14.5</v>
      </c>
      <c r="I201" s="89">
        <v>285.02499999999998</v>
      </c>
      <c r="J201" s="90">
        <v>285.16999999999996</v>
      </c>
      <c r="K201" s="92"/>
      <c r="L201" s="76">
        <v>90</v>
      </c>
      <c r="M201" s="74">
        <v>0</v>
      </c>
      <c r="N201" s="74">
        <v>180</v>
      </c>
      <c r="O201" s="74">
        <v>6</v>
      </c>
      <c r="P201" s="74"/>
      <c r="Q201" s="74"/>
      <c r="R201" s="75"/>
      <c r="S201" s="13">
        <f t="shared" si="110"/>
        <v>0.10452846326765346</v>
      </c>
      <c r="T201" s="13">
        <f t="shared" si="111"/>
        <v>-6.403144263316904E-18</v>
      </c>
      <c r="U201" s="13">
        <f t="shared" si="112"/>
        <v>0.99452189536827329</v>
      </c>
      <c r="V201" s="6">
        <f t="shared" si="113"/>
        <v>360</v>
      </c>
      <c r="W201" s="6">
        <f t="shared" si="114"/>
        <v>83.999999999999986</v>
      </c>
      <c r="X201" s="34">
        <f t="shared" si="115"/>
        <v>180</v>
      </c>
      <c r="Y201" s="35">
        <f t="shared" si="116"/>
        <v>90</v>
      </c>
      <c r="Z201" s="36">
        <f t="shared" si="117"/>
        <v>6.0000000000000142</v>
      </c>
      <c r="AA201" s="15"/>
      <c r="AB201" s="22"/>
      <c r="AC201" s="25"/>
      <c r="AD201" s="25"/>
      <c r="AE201" s="25"/>
      <c r="AF201" s="40"/>
      <c r="AG201" s="41"/>
      <c r="AH201" s="55"/>
      <c r="AI201" s="11">
        <v>0</v>
      </c>
      <c r="AJ201" s="29">
        <v>22</v>
      </c>
      <c r="AK201" s="99"/>
      <c r="AL201" s="99"/>
      <c r="AM201" s="53"/>
      <c r="AN201" s="50"/>
      <c r="AO201" s="67">
        <f t="shared" si="118"/>
        <v>6.0000000000000142</v>
      </c>
      <c r="AP201" s="59"/>
      <c r="AQ201" s="52"/>
      <c r="AR201" s="52"/>
    </row>
    <row r="202" spans="1:46" x14ac:dyDescent="0.2">
      <c r="A202" s="11" t="s">
        <v>159</v>
      </c>
      <c r="B202" s="1" t="s">
        <v>147</v>
      </c>
      <c r="C202" s="1" t="s">
        <v>150</v>
      </c>
      <c r="D202" s="28">
        <v>1</v>
      </c>
      <c r="E202" s="11" t="s">
        <v>53</v>
      </c>
      <c r="F202" s="4">
        <v>22</v>
      </c>
      <c r="G202" s="5">
        <v>22</v>
      </c>
      <c r="H202" s="4">
        <f t="shared" si="109"/>
        <v>22</v>
      </c>
      <c r="I202" s="89">
        <v>286.5</v>
      </c>
      <c r="J202" s="90">
        <v>286.72000000000003</v>
      </c>
      <c r="K202" s="92"/>
      <c r="L202" s="76">
        <v>90</v>
      </c>
      <c r="M202" s="74">
        <v>7</v>
      </c>
      <c r="N202" s="74">
        <v>0</v>
      </c>
      <c r="O202" s="74">
        <v>6</v>
      </c>
      <c r="P202" s="74"/>
      <c r="Q202" s="74"/>
      <c r="R202" s="75"/>
      <c r="S202" s="13">
        <f t="shared" si="110"/>
        <v>0.10374932395329073</v>
      </c>
      <c r="T202" s="13">
        <f t="shared" si="111"/>
        <v>0.12120173039057425</v>
      </c>
      <c r="U202" s="13">
        <f t="shared" si="112"/>
        <v>-0.98710887997081309</v>
      </c>
      <c r="V202" s="6">
        <f t="shared" si="113"/>
        <v>49.436299131970706</v>
      </c>
      <c r="W202" s="6">
        <f t="shared" si="114"/>
        <v>-80.818911321384945</v>
      </c>
      <c r="X202" s="34">
        <f t="shared" si="115"/>
        <v>49.436299131970706</v>
      </c>
      <c r="Y202" s="35">
        <f t="shared" si="116"/>
        <v>319.43629913197071</v>
      </c>
      <c r="Z202" s="36">
        <f t="shared" si="117"/>
        <v>9.1810886786150547</v>
      </c>
      <c r="AA202" s="15"/>
      <c r="AB202" s="22"/>
      <c r="AC202" s="25"/>
      <c r="AD202" s="25"/>
      <c r="AE202" s="25"/>
      <c r="AF202" s="40"/>
      <c r="AG202" s="41"/>
      <c r="AH202" s="55"/>
      <c r="AI202" s="11">
        <v>0</v>
      </c>
      <c r="AJ202" s="29">
        <v>48</v>
      </c>
      <c r="AK202" s="99"/>
      <c r="AL202" s="99"/>
      <c r="AM202" s="53"/>
      <c r="AN202" s="50"/>
      <c r="AO202" s="67">
        <f t="shared" si="118"/>
        <v>9.1810886786150547</v>
      </c>
      <c r="AP202" s="59"/>
      <c r="AQ202" s="52"/>
      <c r="AR202" s="52"/>
    </row>
    <row r="203" spans="1:46" x14ac:dyDescent="0.2">
      <c r="A203" s="11" t="s">
        <v>159</v>
      </c>
      <c r="B203" s="1" t="s">
        <v>147</v>
      </c>
      <c r="C203" s="1" t="s">
        <v>151</v>
      </c>
      <c r="D203" s="28">
        <v>4</v>
      </c>
      <c r="E203" s="11" t="s">
        <v>53</v>
      </c>
      <c r="F203" s="4">
        <v>30</v>
      </c>
      <c r="G203" s="4">
        <v>30</v>
      </c>
      <c r="H203" s="4">
        <f t="shared" si="109"/>
        <v>30</v>
      </c>
      <c r="I203" s="89">
        <v>298.69</v>
      </c>
      <c r="J203" s="90">
        <v>298.99</v>
      </c>
      <c r="K203" s="92"/>
      <c r="L203" s="76">
        <v>270</v>
      </c>
      <c r="M203" s="74">
        <v>1</v>
      </c>
      <c r="N203" s="74" t="s">
        <v>92</v>
      </c>
      <c r="O203" s="74" t="s">
        <v>92</v>
      </c>
      <c r="P203" s="74"/>
      <c r="Q203" s="74"/>
      <c r="R203" s="75"/>
      <c r="S203" s="13"/>
      <c r="T203" s="13"/>
      <c r="U203" s="13"/>
      <c r="V203" s="6"/>
      <c r="W203" s="6"/>
      <c r="X203" s="34"/>
      <c r="Y203" s="35"/>
      <c r="Z203" s="36"/>
      <c r="AA203" s="15"/>
      <c r="AB203" s="22"/>
      <c r="AC203" s="25"/>
      <c r="AD203" s="25"/>
      <c r="AE203" s="25"/>
      <c r="AF203" s="40"/>
      <c r="AG203" s="41"/>
      <c r="AH203" s="55"/>
      <c r="AI203" s="11"/>
      <c r="AJ203" s="29"/>
      <c r="AK203" s="99"/>
      <c r="AL203" s="99"/>
      <c r="AM203" s="53"/>
      <c r="AN203" s="50"/>
      <c r="AO203" s="67"/>
      <c r="AP203" s="59"/>
      <c r="AQ203" s="52"/>
      <c r="AR203" s="52"/>
    </row>
    <row r="204" spans="1:46" x14ac:dyDescent="0.2">
      <c r="A204" s="11" t="s">
        <v>159</v>
      </c>
      <c r="B204" s="1" t="s">
        <v>147</v>
      </c>
      <c r="C204" s="1" t="s">
        <v>152</v>
      </c>
      <c r="D204" s="28">
        <v>1</v>
      </c>
      <c r="E204" s="11" t="s">
        <v>53</v>
      </c>
      <c r="F204" s="4">
        <v>5</v>
      </c>
      <c r="G204" s="5">
        <v>5</v>
      </c>
      <c r="H204" s="4">
        <f t="shared" si="109"/>
        <v>5</v>
      </c>
      <c r="I204" s="89">
        <v>305.5</v>
      </c>
      <c r="J204" s="90">
        <v>305.55</v>
      </c>
      <c r="K204" s="92"/>
      <c r="L204" s="76">
        <v>270</v>
      </c>
      <c r="M204" s="74">
        <v>2</v>
      </c>
      <c r="N204" s="74">
        <v>0</v>
      </c>
      <c r="O204" s="74">
        <v>1</v>
      </c>
      <c r="P204" s="74"/>
      <c r="Q204" s="74"/>
      <c r="R204" s="75"/>
      <c r="S204" s="13">
        <f t="shared" si="110"/>
        <v>-1.7441774902830158E-2</v>
      </c>
      <c r="T204" s="13">
        <f t="shared" si="111"/>
        <v>3.489418134011367E-2</v>
      </c>
      <c r="U204" s="13">
        <f t="shared" si="112"/>
        <v>0.99923861495548261</v>
      </c>
      <c r="V204" s="6">
        <f t="shared" si="113"/>
        <v>116.5580680165811</v>
      </c>
      <c r="W204" s="6">
        <f t="shared" si="114"/>
        <v>87.764295062177368</v>
      </c>
      <c r="X204" s="34">
        <f t="shared" si="115"/>
        <v>296.5580680165811</v>
      </c>
      <c r="Y204" s="35">
        <f t="shared" si="116"/>
        <v>206.5580680165811</v>
      </c>
      <c r="Z204" s="36">
        <f t="shared" si="117"/>
        <v>2.2357049378226321</v>
      </c>
      <c r="AA204" s="15"/>
      <c r="AB204" s="22"/>
      <c r="AC204" s="25"/>
      <c r="AD204" s="25"/>
      <c r="AE204" s="25"/>
      <c r="AF204" s="40"/>
      <c r="AG204" s="41"/>
      <c r="AH204" s="55"/>
      <c r="AI204" s="11">
        <v>0</v>
      </c>
      <c r="AJ204" s="29">
        <v>9</v>
      </c>
      <c r="AK204" s="99"/>
      <c r="AL204" s="99"/>
      <c r="AM204" s="53">
        <f t="shared" ref="AM204:AM267" si="119">IF(AL204&gt;=0,IF(X204&gt;=AK204,X204-AK204,X204-AK204+360),IF((X204-AK204-180)&lt;0,IF(X204-AK204+180&lt;0,X204-AK204+540,X204-AK204+180),X204-AK204-180))</f>
        <v>296.5580680165811</v>
      </c>
      <c r="AN204" s="50">
        <f t="shared" ref="AN204:AN267" si="120">IF(AM204-90&lt;0,AM204+270,AM204-90)</f>
        <v>206.5580680165811</v>
      </c>
      <c r="AO204" s="67">
        <f t="shared" si="118"/>
        <v>2.2357049378226321</v>
      </c>
      <c r="AP204" s="59"/>
      <c r="AQ204" s="52"/>
      <c r="AR204" s="52"/>
    </row>
    <row r="205" spans="1:46" x14ac:dyDescent="0.2">
      <c r="A205" s="11" t="s">
        <v>159</v>
      </c>
      <c r="B205" s="1" t="s">
        <v>147</v>
      </c>
      <c r="C205" s="1" t="s">
        <v>152</v>
      </c>
      <c r="D205" s="28">
        <v>3</v>
      </c>
      <c r="E205" s="11" t="s">
        <v>53</v>
      </c>
      <c r="F205" s="4">
        <v>114</v>
      </c>
      <c r="G205" s="5">
        <v>114</v>
      </c>
      <c r="H205" s="4">
        <f t="shared" si="109"/>
        <v>114</v>
      </c>
      <c r="I205" s="89">
        <v>307.05</v>
      </c>
      <c r="J205" s="90">
        <v>308.19</v>
      </c>
      <c r="K205" s="92"/>
      <c r="L205" s="76">
        <v>270</v>
      </c>
      <c r="M205" s="74">
        <v>1</v>
      </c>
      <c r="N205" s="74">
        <v>180</v>
      </c>
      <c r="O205" s="74">
        <v>1</v>
      </c>
      <c r="P205" s="74"/>
      <c r="Q205" s="74"/>
      <c r="R205" s="75"/>
      <c r="S205" s="13">
        <f t="shared" si="110"/>
        <v>-1.7449748351250488E-2</v>
      </c>
      <c r="T205" s="13">
        <f t="shared" si="111"/>
        <v>-1.7449748351250481E-2</v>
      </c>
      <c r="U205" s="13">
        <f t="shared" si="112"/>
        <v>-0.99969541350954794</v>
      </c>
      <c r="V205" s="6">
        <f t="shared" si="113"/>
        <v>225</v>
      </c>
      <c r="W205" s="6">
        <f t="shared" si="114"/>
        <v>-88.585930000671468</v>
      </c>
      <c r="X205" s="34">
        <f t="shared" si="115"/>
        <v>225</v>
      </c>
      <c r="Y205" s="35">
        <f t="shared" si="116"/>
        <v>135</v>
      </c>
      <c r="Z205" s="36">
        <f t="shared" si="117"/>
        <v>1.4140699993285324</v>
      </c>
      <c r="AA205" s="15"/>
      <c r="AB205" s="22"/>
      <c r="AC205" s="25"/>
      <c r="AD205" s="25"/>
      <c r="AE205" s="25"/>
      <c r="AF205" s="40"/>
      <c r="AG205" s="41"/>
      <c r="AH205" s="55"/>
      <c r="AI205" s="11">
        <v>111</v>
      </c>
      <c r="AJ205" s="29">
        <v>118</v>
      </c>
      <c r="AK205" s="99"/>
      <c r="AL205" s="99"/>
      <c r="AM205" s="53">
        <f t="shared" si="119"/>
        <v>225</v>
      </c>
      <c r="AN205" s="50">
        <f t="shared" si="120"/>
        <v>135</v>
      </c>
      <c r="AO205" s="67">
        <f t="shared" si="118"/>
        <v>1.4140699993285324</v>
      </c>
      <c r="AP205" s="59"/>
      <c r="AQ205" s="52"/>
      <c r="AR205" s="52"/>
    </row>
    <row r="206" spans="1:46" x14ac:dyDescent="0.2">
      <c r="A206" s="11" t="s">
        <v>159</v>
      </c>
      <c r="B206" s="1" t="s">
        <v>147</v>
      </c>
      <c r="C206" s="1" t="s">
        <v>152</v>
      </c>
      <c r="D206" s="28">
        <v>3</v>
      </c>
      <c r="E206" s="11" t="s">
        <v>153</v>
      </c>
      <c r="F206" s="4">
        <v>86</v>
      </c>
      <c r="G206" s="5">
        <v>93</v>
      </c>
      <c r="H206" s="4">
        <f t="shared" si="109"/>
        <v>89.5</v>
      </c>
      <c r="I206" s="89">
        <v>307.05</v>
      </c>
      <c r="J206" s="90">
        <v>307.94499999999999</v>
      </c>
      <c r="K206" s="92"/>
      <c r="L206" s="76">
        <v>45</v>
      </c>
      <c r="M206" s="74">
        <v>0</v>
      </c>
      <c r="N206" s="74">
        <v>315</v>
      </c>
      <c r="O206" s="74">
        <v>55</v>
      </c>
      <c r="P206" s="74"/>
      <c r="Q206" s="74"/>
      <c r="R206" s="75"/>
      <c r="S206" s="13">
        <f t="shared" si="110"/>
        <v>0.57922796533956911</v>
      </c>
      <c r="T206" s="13">
        <f t="shared" si="111"/>
        <v>-0.57922796533956922</v>
      </c>
      <c r="U206" s="13">
        <f t="shared" si="112"/>
        <v>-0.57357643635104605</v>
      </c>
      <c r="V206" s="6">
        <f t="shared" si="113"/>
        <v>315</v>
      </c>
      <c r="W206" s="6">
        <f t="shared" si="114"/>
        <v>-35</v>
      </c>
      <c r="X206" s="34">
        <f t="shared" si="115"/>
        <v>315</v>
      </c>
      <c r="Y206" s="35">
        <f t="shared" si="116"/>
        <v>225</v>
      </c>
      <c r="Z206" s="36">
        <f t="shared" si="117"/>
        <v>55</v>
      </c>
      <c r="AA206" s="15"/>
      <c r="AB206" s="22"/>
      <c r="AC206" s="25"/>
      <c r="AD206" s="25"/>
      <c r="AE206" s="25"/>
      <c r="AF206" s="40"/>
      <c r="AG206" s="41"/>
      <c r="AH206" s="55"/>
      <c r="AI206" s="11">
        <v>86</v>
      </c>
      <c r="AJ206" s="29">
        <v>93</v>
      </c>
      <c r="AK206" s="99"/>
      <c r="AL206" s="99"/>
      <c r="AM206" s="53">
        <f t="shared" si="119"/>
        <v>315</v>
      </c>
      <c r="AN206" s="50">
        <f t="shared" si="120"/>
        <v>225</v>
      </c>
      <c r="AO206" s="67">
        <f t="shared" si="118"/>
        <v>55</v>
      </c>
      <c r="AP206" s="59"/>
      <c r="AQ206" s="52"/>
      <c r="AR206" s="52"/>
      <c r="AT206" s="73" t="s">
        <v>154</v>
      </c>
    </row>
    <row r="207" spans="1:46" x14ac:dyDescent="0.2">
      <c r="A207" s="11" t="s">
        <v>159</v>
      </c>
      <c r="B207" s="1" t="s">
        <v>147</v>
      </c>
      <c r="C207" s="1" t="s">
        <v>152</v>
      </c>
      <c r="D207" s="28">
        <v>3</v>
      </c>
      <c r="E207" s="11" t="s">
        <v>153</v>
      </c>
      <c r="F207" s="4">
        <v>120</v>
      </c>
      <c r="G207" s="5">
        <v>125</v>
      </c>
      <c r="H207" s="4">
        <f t="shared" si="109"/>
        <v>122.5</v>
      </c>
      <c r="I207" s="89">
        <v>307.05</v>
      </c>
      <c r="J207" s="90">
        <v>308.27500000000003</v>
      </c>
      <c r="K207" s="92"/>
      <c r="L207" s="76">
        <v>15</v>
      </c>
      <c r="M207" s="74">
        <v>0</v>
      </c>
      <c r="N207" s="74">
        <v>285</v>
      </c>
      <c r="O207" s="74">
        <v>65</v>
      </c>
      <c r="P207" s="74"/>
      <c r="Q207" s="74"/>
      <c r="R207" s="75"/>
      <c r="S207" s="13">
        <f t="shared" si="110"/>
        <v>0.23456971600980447</v>
      </c>
      <c r="T207" s="13">
        <f t="shared" si="111"/>
        <v>-0.87542609806559302</v>
      </c>
      <c r="U207" s="13">
        <f t="shared" si="112"/>
        <v>-0.4226182617406995</v>
      </c>
      <c r="V207" s="6">
        <f t="shared" si="113"/>
        <v>285</v>
      </c>
      <c r="W207" s="6">
        <f t="shared" si="114"/>
        <v>-25.000000000000007</v>
      </c>
      <c r="X207" s="34">
        <f t="shared" si="115"/>
        <v>285</v>
      </c>
      <c r="Y207" s="35">
        <f t="shared" si="116"/>
        <v>195</v>
      </c>
      <c r="Z207" s="36">
        <f t="shared" si="117"/>
        <v>65</v>
      </c>
      <c r="AA207" s="15"/>
      <c r="AB207" s="22"/>
      <c r="AC207" s="25"/>
      <c r="AD207" s="25"/>
      <c r="AE207" s="25"/>
      <c r="AF207" s="40"/>
      <c r="AG207" s="41"/>
      <c r="AH207" s="55"/>
      <c r="AI207" s="11">
        <v>120</v>
      </c>
      <c r="AJ207" s="29">
        <v>125</v>
      </c>
      <c r="AK207" s="99"/>
      <c r="AL207" s="99"/>
      <c r="AM207" s="53">
        <f t="shared" si="119"/>
        <v>285</v>
      </c>
      <c r="AN207" s="50">
        <f t="shared" si="120"/>
        <v>195</v>
      </c>
      <c r="AO207" s="67">
        <f t="shared" si="118"/>
        <v>65</v>
      </c>
      <c r="AP207" s="59"/>
      <c r="AQ207" s="52"/>
      <c r="AR207" s="52"/>
      <c r="AT207" s="73" t="s">
        <v>155</v>
      </c>
    </row>
    <row r="208" spans="1:46" x14ac:dyDescent="0.2">
      <c r="A208" s="11" t="s">
        <v>159</v>
      </c>
      <c r="B208" s="1" t="s">
        <v>147</v>
      </c>
      <c r="C208" s="1" t="s">
        <v>152</v>
      </c>
      <c r="D208" s="28">
        <v>4</v>
      </c>
      <c r="E208" s="11" t="s">
        <v>53</v>
      </c>
      <c r="F208" s="4">
        <v>15</v>
      </c>
      <c r="G208" s="5">
        <v>15</v>
      </c>
      <c r="H208" s="4">
        <f t="shared" si="109"/>
        <v>15</v>
      </c>
      <c r="I208" s="89">
        <v>308.3</v>
      </c>
      <c r="J208" s="90">
        <v>308.45</v>
      </c>
      <c r="K208" s="92"/>
      <c r="L208" s="76">
        <v>270</v>
      </c>
      <c r="M208" s="74">
        <v>1</v>
      </c>
      <c r="N208" s="74">
        <v>0</v>
      </c>
      <c r="O208" s="74">
        <v>1</v>
      </c>
      <c r="P208" s="74"/>
      <c r="Q208" s="74"/>
      <c r="R208" s="75"/>
      <c r="S208" s="13">
        <f t="shared" si="110"/>
        <v>-1.7449748351250485E-2</v>
      </c>
      <c r="T208" s="13">
        <f t="shared" si="111"/>
        <v>1.7449748351250488E-2</v>
      </c>
      <c r="U208" s="13">
        <f t="shared" si="112"/>
        <v>0.99969541350954794</v>
      </c>
      <c r="V208" s="6">
        <f t="shared" si="113"/>
        <v>135</v>
      </c>
      <c r="W208" s="6">
        <f t="shared" si="114"/>
        <v>88.585930000671468</v>
      </c>
      <c r="X208" s="34">
        <f t="shared" si="115"/>
        <v>315</v>
      </c>
      <c r="Y208" s="35">
        <f t="shared" si="116"/>
        <v>225</v>
      </c>
      <c r="Z208" s="36">
        <f t="shared" si="117"/>
        <v>1.4140699993285324</v>
      </c>
      <c r="AA208" s="15"/>
      <c r="AB208" s="22"/>
      <c r="AC208" s="25"/>
      <c r="AD208" s="25"/>
      <c r="AE208" s="25"/>
      <c r="AF208" s="40"/>
      <c r="AG208" s="41"/>
      <c r="AH208" s="55"/>
      <c r="AI208" s="11">
        <v>5</v>
      </c>
      <c r="AJ208" s="29">
        <v>21</v>
      </c>
      <c r="AK208" s="99"/>
      <c r="AL208" s="99"/>
      <c r="AM208" s="53">
        <f t="shared" si="119"/>
        <v>315</v>
      </c>
      <c r="AN208" s="50">
        <f t="shared" si="120"/>
        <v>225</v>
      </c>
      <c r="AO208" s="67">
        <f t="shared" si="118"/>
        <v>1.4140699993285324</v>
      </c>
      <c r="AP208" s="59"/>
      <c r="AQ208" s="52"/>
      <c r="AR208" s="52"/>
    </row>
    <row r="209" spans="1:46" x14ac:dyDescent="0.2">
      <c r="A209" s="11" t="s">
        <v>159</v>
      </c>
      <c r="B209" s="1" t="s">
        <v>147</v>
      </c>
      <c r="C209" s="1" t="s">
        <v>152</v>
      </c>
      <c r="D209" s="28">
        <v>4</v>
      </c>
      <c r="E209" s="11" t="s">
        <v>53</v>
      </c>
      <c r="F209" s="4">
        <v>79</v>
      </c>
      <c r="G209" s="4">
        <v>79</v>
      </c>
      <c r="H209" s="4">
        <f t="shared" si="109"/>
        <v>79</v>
      </c>
      <c r="I209" s="89">
        <v>308.3</v>
      </c>
      <c r="J209" s="90">
        <v>309.09000000000003</v>
      </c>
      <c r="K209" s="92"/>
      <c r="L209" s="76">
        <v>90</v>
      </c>
      <c r="M209" s="74">
        <v>6</v>
      </c>
      <c r="N209" s="74">
        <v>180</v>
      </c>
      <c r="O209" s="74">
        <v>8</v>
      </c>
      <c r="P209" s="74"/>
      <c r="Q209" s="74"/>
      <c r="R209" s="75"/>
      <c r="S209" s="13">
        <f t="shared" si="110"/>
        <v>0.13841069615108434</v>
      </c>
      <c r="T209" s="13">
        <f t="shared" si="111"/>
        <v>-0.10351119944858338</v>
      </c>
      <c r="U209" s="13">
        <f t="shared" si="112"/>
        <v>0.98484327664754612</v>
      </c>
      <c r="V209" s="6">
        <f t="shared" si="113"/>
        <v>323.20882089165741</v>
      </c>
      <c r="W209" s="6">
        <f t="shared" si="114"/>
        <v>80.04621733697256</v>
      </c>
      <c r="X209" s="34">
        <f t="shared" si="115"/>
        <v>143.20882089165741</v>
      </c>
      <c r="Y209" s="35">
        <f t="shared" si="116"/>
        <v>53.20882089165741</v>
      </c>
      <c r="Z209" s="36">
        <f t="shared" si="117"/>
        <v>9.9537826630274395</v>
      </c>
      <c r="AA209" s="15"/>
      <c r="AB209" s="22"/>
      <c r="AC209" s="25"/>
      <c r="AD209" s="25"/>
      <c r="AE209" s="25"/>
      <c r="AF209" s="40"/>
      <c r="AG209" s="41"/>
      <c r="AH209" s="55"/>
      <c r="AI209" s="11">
        <v>73</v>
      </c>
      <c r="AJ209" s="29">
        <v>84</v>
      </c>
      <c r="AK209" s="99"/>
      <c r="AL209" s="99"/>
      <c r="AM209" s="53">
        <f t="shared" si="119"/>
        <v>143.20882089165741</v>
      </c>
      <c r="AN209" s="50">
        <f t="shared" si="120"/>
        <v>53.20882089165741</v>
      </c>
      <c r="AO209" s="67">
        <f t="shared" si="118"/>
        <v>9.9537826630274395</v>
      </c>
      <c r="AP209" s="59"/>
      <c r="AQ209" s="52"/>
      <c r="AR209" s="52"/>
    </row>
    <row r="210" spans="1:46" x14ac:dyDescent="0.2">
      <c r="A210" s="11" t="s">
        <v>159</v>
      </c>
      <c r="B210" s="1" t="s">
        <v>147</v>
      </c>
      <c r="C210" s="1" t="s">
        <v>152</v>
      </c>
      <c r="D210" s="28">
        <v>4</v>
      </c>
      <c r="E210" s="11" t="s">
        <v>53</v>
      </c>
      <c r="F210" s="4">
        <v>118</v>
      </c>
      <c r="G210" s="5">
        <v>118</v>
      </c>
      <c r="H210" s="4">
        <f t="shared" si="109"/>
        <v>118</v>
      </c>
      <c r="I210" s="89">
        <v>308.3</v>
      </c>
      <c r="J210" s="90">
        <v>309.48</v>
      </c>
      <c r="K210" s="92"/>
      <c r="L210" s="76">
        <v>90</v>
      </c>
      <c r="M210" s="74">
        <v>1</v>
      </c>
      <c r="N210" s="74">
        <v>0</v>
      </c>
      <c r="O210" s="74">
        <v>3</v>
      </c>
      <c r="P210" s="74"/>
      <c r="Q210" s="74"/>
      <c r="R210" s="75"/>
      <c r="S210" s="13">
        <f t="shared" si="110"/>
        <v>5.2327985223313132E-2</v>
      </c>
      <c r="T210" s="13">
        <f t="shared" si="111"/>
        <v>1.742848852081216E-2</v>
      </c>
      <c r="U210" s="13">
        <f t="shared" si="112"/>
        <v>-0.99847743863945992</v>
      </c>
      <c r="V210" s="6">
        <f t="shared" si="113"/>
        <v>18.420980799725044</v>
      </c>
      <c r="W210" s="6">
        <f t="shared" si="114"/>
        <v>-86.838299513294743</v>
      </c>
      <c r="X210" s="34">
        <f t="shared" si="115"/>
        <v>18.420980799725044</v>
      </c>
      <c r="Y210" s="35">
        <f t="shared" si="116"/>
        <v>288.42098079972504</v>
      </c>
      <c r="Z210" s="36">
        <f t="shared" si="117"/>
        <v>3.1617004867052572</v>
      </c>
      <c r="AA210" s="15"/>
      <c r="AB210" s="22"/>
      <c r="AC210" s="25"/>
      <c r="AD210" s="25"/>
      <c r="AE210" s="25"/>
      <c r="AF210" s="40"/>
      <c r="AG210" s="41"/>
      <c r="AH210" s="55"/>
      <c r="AI210" s="11">
        <v>113</v>
      </c>
      <c r="AJ210" s="29">
        <v>121</v>
      </c>
      <c r="AK210" s="99"/>
      <c r="AL210" s="99"/>
      <c r="AM210" s="53">
        <f t="shared" si="119"/>
        <v>18.420980799725044</v>
      </c>
      <c r="AN210" s="50">
        <f t="shared" si="120"/>
        <v>288.42098079972504</v>
      </c>
      <c r="AO210" s="67">
        <f t="shared" si="118"/>
        <v>3.1617004867052572</v>
      </c>
      <c r="AP210" s="59"/>
      <c r="AQ210" s="52"/>
      <c r="AR210" s="52"/>
    </row>
    <row r="211" spans="1:46" x14ac:dyDescent="0.2">
      <c r="A211" s="11" t="s">
        <v>159</v>
      </c>
      <c r="B211" s="1" t="s">
        <v>147</v>
      </c>
      <c r="C211" s="1" t="s">
        <v>152</v>
      </c>
      <c r="D211" s="28">
        <v>4</v>
      </c>
      <c r="E211" s="11" t="s">
        <v>50</v>
      </c>
      <c r="F211" s="4">
        <v>8</v>
      </c>
      <c r="G211" s="5">
        <v>20</v>
      </c>
      <c r="H211" s="4">
        <f t="shared" si="109"/>
        <v>14</v>
      </c>
      <c r="I211" s="89">
        <v>308.3</v>
      </c>
      <c r="J211" s="90">
        <v>308.44</v>
      </c>
      <c r="K211" s="92"/>
      <c r="L211" s="76">
        <v>115</v>
      </c>
      <c r="M211" s="74">
        <v>0</v>
      </c>
      <c r="N211" s="74">
        <v>25</v>
      </c>
      <c r="O211" s="74">
        <v>82</v>
      </c>
      <c r="P211" s="74"/>
      <c r="Q211" s="74"/>
      <c r="R211" s="75"/>
      <c r="S211" s="13">
        <f t="shared" si="110"/>
        <v>0.8974876619542298</v>
      </c>
      <c r="T211" s="13">
        <f t="shared" si="111"/>
        <v>0.41850536986888176</v>
      </c>
      <c r="U211" s="13">
        <f t="shared" si="112"/>
        <v>-0.13917310096006572</v>
      </c>
      <c r="V211" s="6">
        <f t="shared" si="113"/>
        <v>24.999999999999993</v>
      </c>
      <c r="W211" s="6">
        <f t="shared" si="114"/>
        <v>-8.000000000000016</v>
      </c>
      <c r="X211" s="34">
        <f t="shared" si="115"/>
        <v>24.999999999999993</v>
      </c>
      <c r="Y211" s="35">
        <f t="shared" si="116"/>
        <v>295</v>
      </c>
      <c r="Z211" s="36">
        <f t="shared" si="117"/>
        <v>81.999999999999986</v>
      </c>
      <c r="AA211" s="15"/>
      <c r="AB211" s="22"/>
      <c r="AC211" s="25"/>
      <c r="AD211" s="25"/>
      <c r="AE211" s="25"/>
      <c r="AF211" s="40"/>
      <c r="AG211" s="41"/>
      <c r="AH211" s="55" t="s">
        <v>62</v>
      </c>
      <c r="AI211" s="11"/>
      <c r="AJ211" s="29"/>
      <c r="AK211" s="99"/>
      <c r="AL211" s="99"/>
      <c r="AM211" s="53">
        <f t="shared" si="119"/>
        <v>24.999999999999993</v>
      </c>
      <c r="AN211" s="50">
        <f t="shared" si="120"/>
        <v>295</v>
      </c>
      <c r="AO211" s="67">
        <f t="shared" si="118"/>
        <v>81.999999999999986</v>
      </c>
      <c r="AP211" s="59"/>
      <c r="AQ211" s="52"/>
      <c r="AR211" s="52"/>
      <c r="AT211" s="73" t="s">
        <v>156</v>
      </c>
    </row>
    <row r="212" spans="1:46" x14ac:dyDescent="0.2">
      <c r="A212" s="11" t="s">
        <v>159</v>
      </c>
      <c r="B212" s="1" t="s">
        <v>147</v>
      </c>
      <c r="C212" s="1" t="s">
        <v>152</v>
      </c>
      <c r="D212" s="28">
        <v>5</v>
      </c>
      <c r="E212" s="11" t="s">
        <v>53</v>
      </c>
      <c r="F212" s="4">
        <v>102</v>
      </c>
      <c r="G212" s="5">
        <v>102</v>
      </c>
      <c r="H212" s="4">
        <f t="shared" si="109"/>
        <v>102</v>
      </c>
      <c r="I212" s="89">
        <v>309.51</v>
      </c>
      <c r="J212" s="90">
        <v>310.52999999999997</v>
      </c>
      <c r="K212" s="92"/>
      <c r="L212" s="76">
        <v>270</v>
      </c>
      <c r="M212" s="74">
        <v>5</v>
      </c>
      <c r="N212" s="74">
        <v>0</v>
      </c>
      <c r="O212" s="74">
        <v>0</v>
      </c>
      <c r="P212" s="74"/>
      <c r="Q212" s="74"/>
      <c r="R212" s="75"/>
      <c r="S212" s="13">
        <f t="shared" si="110"/>
        <v>0</v>
      </c>
      <c r="T212" s="13">
        <f t="shared" si="111"/>
        <v>8.7155742747658166E-2</v>
      </c>
      <c r="U212" s="13">
        <f t="shared" si="112"/>
        <v>0.99619469809174555</v>
      </c>
      <c r="V212" s="6">
        <f t="shared" si="113"/>
        <v>90</v>
      </c>
      <c r="W212" s="6">
        <f t="shared" si="114"/>
        <v>85</v>
      </c>
      <c r="X212" s="34">
        <f t="shared" si="115"/>
        <v>270</v>
      </c>
      <c r="Y212" s="35">
        <f t="shared" si="116"/>
        <v>180</v>
      </c>
      <c r="Z212" s="36">
        <f t="shared" si="117"/>
        <v>5</v>
      </c>
      <c r="AA212" s="15"/>
      <c r="AB212" s="22"/>
      <c r="AC212" s="25"/>
      <c r="AD212" s="25"/>
      <c r="AE212" s="25"/>
      <c r="AF212" s="40"/>
      <c r="AG212" s="41"/>
      <c r="AH212" s="55"/>
      <c r="AI212" s="11">
        <v>99</v>
      </c>
      <c r="AJ212" s="29">
        <v>107</v>
      </c>
      <c r="AK212" s="99"/>
      <c r="AL212" s="99"/>
      <c r="AM212" s="53">
        <f t="shared" si="119"/>
        <v>270</v>
      </c>
      <c r="AN212" s="50">
        <f t="shared" si="120"/>
        <v>180</v>
      </c>
      <c r="AO212" s="67">
        <f t="shared" si="118"/>
        <v>5</v>
      </c>
      <c r="AP212" s="59"/>
      <c r="AQ212" s="52"/>
      <c r="AR212" s="52"/>
    </row>
    <row r="213" spans="1:46" x14ac:dyDescent="0.2">
      <c r="A213" s="11" t="s">
        <v>159</v>
      </c>
      <c r="B213" s="1" t="s">
        <v>147</v>
      </c>
      <c r="C213" s="1" t="s">
        <v>152</v>
      </c>
      <c r="D213" s="28">
        <v>6</v>
      </c>
      <c r="E213" s="11" t="s">
        <v>53</v>
      </c>
      <c r="F213" s="4">
        <v>10</v>
      </c>
      <c r="G213" s="4">
        <v>10</v>
      </c>
      <c r="H213" s="4">
        <f t="shared" si="109"/>
        <v>10</v>
      </c>
      <c r="I213" s="89">
        <v>310.90499999999997</v>
      </c>
      <c r="J213" s="90">
        <v>311.005</v>
      </c>
      <c r="K213" s="92"/>
      <c r="L213" s="76">
        <v>270</v>
      </c>
      <c r="M213" s="74">
        <v>1</v>
      </c>
      <c r="N213" s="74">
        <v>0</v>
      </c>
      <c r="O213" s="74">
        <v>0</v>
      </c>
      <c r="P213" s="74"/>
      <c r="Q213" s="74"/>
      <c r="R213" s="75"/>
      <c r="S213" s="13">
        <f t="shared" si="110"/>
        <v>0</v>
      </c>
      <c r="T213" s="13">
        <f t="shared" si="111"/>
        <v>1.7452406437283512E-2</v>
      </c>
      <c r="U213" s="13">
        <f t="shared" si="112"/>
        <v>0.99984769515639127</v>
      </c>
      <c r="V213" s="6">
        <f t="shared" si="113"/>
        <v>90</v>
      </c>
      <c r="W213" s="6">
        <f t="shared" si="114"/>
        <v>89.000000000000099</v>
      </c>
      <c r="X213" s="34">
        <f t="shared" si="115"/>
        <v>270</v>
      </c>
      <c r="Y213" s="35">
        <f t="shared" si="116"/>
        <v>180</v>
      </c>
      <c r="Z213" s="36">
        <f t="shared" si="117"/>
        <v>0.99999999999990052</v>
      </c>
      <c r="AA213" s="15"/>
      <c r="AB213" s="22"/>
      <c r="AC213" s="25"/>
      <c r="AD213" s="25"/>
      <c r="AE213" s="25"/>
      <c r="AF213" s="40"/>
      <c r="AG213" s="41"/>
      <c r="AH213" s="55"/>
      <c r="AI213" s="11">
        <v>2</v>
      </c>
      <c r="AJ213" s="29">
        <v>32</v>
      </c>
      <c r="AK213" s="99"/>
      <c r="AL213" s="99"/>
      <c r="AM213" s="53">
        <f t="shared" si="119"/>
        <v>270</v>
      </c>
      <c r="AN213" s="50">
        <f t="shared" si="120"/>
        <v>180</v>
      </c>
      <c r="AO213" s="67">
        <f t="shared" si="118"/>
        <v>0.99999999999990052</v>
      </c>
      <c r="AP213" s="59"/>
      <c r="AQ213" s="52"/>
      <c r="AR213" s="52"/>
    </row>
    <row r="214" spans="1:46" x14ac:dyDescent="0.2">
      <c r="A214" s="11" t="s">
        <v>159</v>
      </c>
      <c r="B214" s="1" t="s">
        <v>147</v>
      </c>
      <c r="C214" s="1" t="s">
        <v>152</v>
      </c>
      <c r="D214" s="28">
        <v>6</v>
      </c>
      <c r="E214" s="11" t="s">
        <v>53</v>
      </c>
      <c r="F214" s="4">
        <v>58</v>
      </c>
      <c r="G214" s="4">
        <v>58</v>
      </c>
      <c r="H214" s="4">
        <f t="shared" si="109"/>
        <v>58</v>
      </c>
      <c r="I214" s="89">
        <v>310.90499999999997</v>
      </c>
      <c r="J214" s="90">
        <v>311.48499999999996</v>
      </c>
      <c r="K214" s="92"/>
      <c r="L214" s="76">
        <v>270</v>
      </c>
      <c r="M214" s="74">
        <v>2</v>
      </c>
      <c r="N214" s="74">
        <v>0</v>
      </c>
      <c r="O214" s="74">
        <v>3</v>
      </c>
      <c r="P214" s="74"/>
      <c r="Q214" s="74"/>
      <c r="R214" s="75"/>
      <c r="S214" s="13">
        <f t="shared" si="110"/>
        <v>-5.2304074592470842E-2</v>
      </c>
      <c r="T214" s="13">
        <f t="shared" si="111"/>
        <v>3.4851668155187331E-2</v>
      </c>
      <c r="U214" s="13">
        <f t="shared" si="112"/>
        <v>0.99802119662406841</v>
      </c>
      <c r="V214" s="6">
        <f t="shared" si="113"/>
        <v>146.32336918625154</v>
      </c>
      <c r="W214" s="6">
        <f t="shared" si="114"/>
        <v>86.39647307521291</v>
      </c>
      <c r="X214" s="34">
        <f t="shared" si="115"/>
        <v>326.32336918625151</v>
      </c>
      <c r="Y214" s="35">
        <f t="shared" si="116"/>
        <v>236.32336918625151</v>
      </c>
      <c r="Z214" s="36">
        <f t="shared" si="117"/>
        <v>3.60352692478709</v>
      </c>
      <c r="AA214" s="15"/>
      <c r="AB214" s="22"/>
      <c r="AC214" s="25"/>
      <c r="AD214" s="25"/>
      <c r="AE214" s="25"/>
      <c r="AF214" s="40"/>
      <c r="AG214" s="41"/>
      <c r="AH214" s="55"/>
      <c r="AI214" s="11">
        <v>35</v>
      </c>
      <c r="AJ214" s="29">
        <v>53</v>
      </c>
      <c r="AK214" s="99"/>
      <c r="AL214" s="99"/>
      <c r="AM214" s="53">
        <f t="shared" si="119"/>
        <v>326.32336918625151</v>
      </c>
      <c r="AN214" s="50">
        <f t="shared" si="120"/>
        <v>236.32336918625151</v>
      </c>
      <c r="AO214" s="67">
        <f t="shared" si="118"/>
        <v>3.60352692478709</v>
      </c>
      <c r="AP214" s="59"/>
      <c r="AQ214" s="52"/>
      <c r="AR214" s="52"/>
    </row>
    <row r="215" spans="1:46" x14ac:dyDescent="0.2">
      <c r="A215" s="11" t="s">
        <v>159</v>
      </c>
      <c r="B215" s="1" t="s">
        <v>147</v>
      </c>
      <c r="C215" s="1" t="s">
        <v>152</v>
      </c>
      <c r="D215" s="28">
        <v>6</v>
      </c>
      <c r="E215" s="11" t="s">
        <v>53</v>
      </c>
      <c r="F215" s="4">
        <v>103</v>
      </c>
      <c r="G215" s="4">
        <v>103</v>
      </c>
      <c r="H215" s="4">
        <f t="shared" si="109"/>
        <v>103</v>
      </c>
      <c r="I215" s="89">
        <v>310.90499999999997</v>
      </c>
      <c r="J215" s="90">
        <v>311.93499999999995</v>
      </c>
      <c r="K215" s="92"/>
      <c r="L215" s="76">
        <v>270</v>
      </c>
      <c r="M215" s="74">
        <v>1</v>
      </c>
      <c r="N215" s="74">
        <v>180</v>
      </c>
      <c r="O215" s="74">
        <v>2</v>
      </c>
      <c r="P215" s="74"/>
      <c r="Q215" s="74"/>
      <c r="R215" s="75"/>
      <c r="S215" s="13">
        <f t="shared" si="110"/>
        <v>-3.489418134011367E-2</v>
      </c>
      <c r="T215" s="13">
        <f t="shared" si="111"/>
        <v>-1.7441774902830151E-2</v>
      </c>
      <c r="U215" s="13">
        <f t="shared" si="112"/>
        <v>-0.99923861495548261</v>
      </c>
      <c r="V215" s="6">
        <f t="shared" si="113"/>
        <v>206.55806801658107</v>
      </c>
      <c r="W215" s="6">
        <f t="shared" si="114"/>
        <v>-87.764295062177368</v>
      </c>
      <c r="X215" s="34">
        <f t="shared" si="115"/>
        <v>206.55806801658107</v>
      </c>
      <c r="Y215" s="35">
        <f t="shared" si="116"/>
        <v>116.55806801658107</v>
      </c>
      <c r="Z215" s="36">
        <f t="shared" si="117"/>
        <v>2.2357049378226321</v>
      </c>
      <c r="AA215" s="15"/>
      <c r="AB215" s="22"/>
      <c r="AC215" s="25"/>
      <c r="AD215" s="25"/>
      <c r="AE215" s="25"/>
      <c r="AF215" s="40"/>
      <c r="AG215" s="41"/>
      <c r="AH215" s="55"/>
      <c r="AI215" s="11">
        <v>96</v>
      </c>
      <c r="AJ215" s="29">
        <v>113</v>
      </c>
      <c r="AK215" s="99"/>
      <c r="AL215" s="99"/>
      <c r="AM215" s="53">
        <f t="shared" si="119"/>
        <v>206.55806801658107</v>
      </c>
      <c r="AN215" s="50">
        <f t="shared" si="120"/>
        <v>116.55806801658107</v>
      </c>
      <c r="AO215" s="67">
        <f t="shared" si="118"/>
        <v>2.2357049378226321</v>
      </c>
      <c r="AP215" s="59"/>
      <c r="AQ215" s="52"/>
      <c r="AR215" s="52"/>
    </row>
    <row r="216" spans="1:46" x14ac:dyDescent="0.2">
      <c r="A216" s="11" t="s">
        <v>159</v>
      </c>
      <c r="B216" s="1" t="s">
        <v>147</v>
      </c>
      <c r="C216" s="1" t="s">
        <v>161</v>
      </c>
      <c r="D216" s="28">
        <v>1</v>
      </c>
      <c r="E216" s="11" t="s">
        <v>53</v>
      </c>
      <c r="F216" s="4">
        <v>41</v>
      </c>
      <c r="G216" s="5">
        <v>41</v>
      </c>
      <c r="H216" s="4">
        <f t="shared" si="109"/>
        <v>41</v>
      </c>
      <c r="I216" s="89">
        <v>315</v>
      </c>
      <c r="J216" s="90">
        <v>315.41000000000003</v>
      </c>
      <c r="K216" s="92"/>
      <c r="L216" s="11">
        <v>90</v>
      </c>
      <c r="M216" s="74">
        <v>6</v>
      </c>
      <c r="N216" s="74">
        <v>0</v>
      </c>
      <c r="O216" s="74">
        <v>0</v>
      </c>
      <c r="P216" s="74"/>
      <c r="Q216" s="74"/>
      <c r="R216" s="75"/>
      <c r="S216" s="13">
        <f t="shared" si="110"/>
        <v>0</v>
      </c>
      <c r="T216" s="13">
        <f t="shared" si="111"/>
        <v>0.10452846326765346</v>
      </c>
      <c r="U216" s="13">
        <f t="shared" si="112"/>
        <v>-0.99452189536827329</v>
      </c>
      <c r="V216" s="6">
        <f t="shared" si="113"/>
        <v>90</v>
      </c>
      <c r="W216" s="6">
        <f t="shared" si="114"/>
        <v>-83.999999999999986</v>
      </c>
      <c r="X216" s="34">
        <f t="shared" si="115"/>
        <v>90</v>
      </c>
      <c r="Y216" s="35">
        <f t="shared" si="116"/>
        <v>0</v>
      </c>
      <c r="Z216" s="36">
        <f t="shared" si="117"/>
        <v>6.0000000000000142</v>
      </c>
      <c r="AA216" s="15"/>
      <c r="AB216" s="22"/>
      <c r="AC216" s="25"/>
      <c r="AD216" s="25"/>
      <c r="AE216" s="25"/>
      <c r="AF216" s="40"/>
      <c r="AG216" s="41"/>
      <c r="AH216" s="55"/>
      <c r="AI216" s="11">
        <v>25</v>
      </c>
      <c r="AJ216" s="29">
        <v>79</v>
      </c>
      <c r="AK216" s="99"/>
      <c r="AL216" s="99"/>
      <c r="AM216" s="53">
        <f t="shared" si="119"/>
        <v>90</v>
      </c>
      <c r="AN216" s="50">
        <f t="shared" si="120"/>
        <v>0</v>
      </c>
      <c r="AO216" s="67">
        <f t="shared" si="118"/>
        <v>6.0000000000000142</v>
      </c>
      <c r="AP216" s="59"/>
      <c r="AQ216" s="52"/>
      <c r="AR216" s="52"/>
    </row>
    <row r="217" spans="1:46" x14ac:dyDescent="0.2">
      <c r="A217" s="11" t="s">
        <v>159</v>
      </c>
      <c r="B217" s="1" t="s">
        <v>147</v>
      </c>
      <c r="C217" s="1" t="s">
        <v>161</v>
      </c>
      <c r="D217" s="28">
        <v>2</v>
      </c>
      <c r="E217" s="11" t="s">
        <v>53</v>
      </c>
      <c r="F217" s="4">
        <v>37</v>
      </c>
      <c r="G217" s="5">
        <v>37</v>
      </c>
      <c r="H217" s="4">
        <f t="shared" si="109"/>
        <v>37</v>
      </c>
      <c r="I217" s="89">
        <v>316.39999999999998</v>
      </c>
      <c r="J217" s="90">
        <v>316.77</v>
      </c>
      <c r="K217" s="92"/>
      <c r="L217" s="11">
        <v>270</v>
      </c>
      <c r="M217" s="74">
        <v>7</v>
      </c>
      <c r="N217" s="74">
        <v>0</v>
      </c>
      <c r="O217" s="74">
        <v>2</v>
      </c>
      <c r="P217" s="74"/>
      <c r="Q217" s="74"/>
      <c r="R217" s="75"/>
      <c r="S217" s="13">
        <f t="shared" si="110"/>
        <v>-3.4639361146286345E-2</v>
      </c>
      <c r="T217" s="13">
        <f t="shared" si="111"/>
        <v>0.12179510389394452</v>
      </c>
      <c r="U217" s="13">
        <f t="shared" si="112"/>
        <v>0.99194151934344166</v>
      </c>
      <c r="V217" s="6">
        <f t="shared" si="113"/>
        <v>105.87611478209257</v>
      </c>
      <c r="W217" s="6">
        <f t="shared" si="114"/>
        <v>82.725317082150838</v>
      </c>
      <c r="X217" s="34">
        <f t="shared" si="115"/>
        <v>285.8761147820926</v>
      </c>
      <c r="Y217" s="35">
        <f t="shared" si="116"/>
        <v>195.8761147820926</v>
      </c>
      <c r="Z217" s="36">
        <f t="shared" si="117"/>
        <v>7.2746829178491623</v>
      </c>
      <c r="AA217" s="15"/>
      <c r="AB217" s="22"/>
      <c r="AC217" s="25"/>
      <c r="AD217" s="25"/>
      <c r="AE217" s="25"/>
      <c r="AF217" s="40"/>
      <c r="AG217" s="41"/>
      <c r="AH217" s="55"/>
      <c r="AI217" s="11">
        <v>33</v>
      </c>
      <c r="AJ217" s="29">
        <v>69</v>
      </c>
      <c r="AK217" s="99"/>
      <c r="AL217" s="99"/>
      <c r="AM217" s="53">
        <f t="shared" si="119"/>
        <v>285.8761147820926</v>
      </c>
      <c r="AN217" s="50">
        <f t="shared" si="120"/>
        <v>195.8761147820926</v>
      </c>
      <c r="AO217" s="67">
        <f t="shared" si="118"/>
        <v>7.2746829178491623</v>
      </c>
      <c r="AP217" s="59"/>
      <c r="AQ217" s="52"/>
      <c r="AR217" s="52"/>
    </row>
    <row r="218" spans="1:46" x14ac:dyDescent="0.2">
      <c r="A218" s="11" t="s">
        <v>159</v>
      </c>
      <c r="B218" s="1" t="s">
        <v>147</v>
      </c>
      <c r="C218" s="1" t="s">
        <v>161</v>
      </c>
      <c r="D218" s="28">
        <v>4</v>
      </c>
      <c r="E218" s="11" t="s">
        <v>53</v>
      </c>
      <c r="F218" s="4">
        <v>6</v>
      </c>
      <c r="G218" s="4">
        <v>6</v>
      </c>
      <c r="H218" s="4">
        <f t="shared" si="109"/>
        <v>6</v>
      </c>
      <c r="I218" s="89">
        <v>317.69499999999999</v>
      </c>
      <c r="J218" s="90">
        <v>317.755</v>
      </c>
      <c r="K218" s="92"/>
      <c r="L218" s="11">
        <v>90</v>
      </c>
      <c r="M218" s="77">
        <v>4</v>
      </c>
      <c r="N218" s="77">
        <v>0</v>
      </c>
      <c r="O218" s="77">
        <v>0</v>
      </c>
      <c r="P218" s="74"/>
      <c r="Q218" s="74"/>
      <c r="R218" s="75"/>
      <c r="S218" s="13">
        <f t="shared" si="110"/>
        <v>0</v>
      </c>
      <c r="T218" s="13">
        <f t="shared" si="111"/>
        <v>6.9756473744125302E-2</v>
      </c>
      <c r="U218" s="13">
        <f t="shared" si="112"/>
        <v>-0.9975640502598242</v>
      </c>
      <c r="V218" s="6">
        <f t="shared" si="113"/>
        <v>90</v>
      </c>
      <c r="W218" s="6">
        <f t="shared" si="114"/>
        <v>-85.999999999999957</v>
      </c>
      <c r="X218" s="34">
        <f t="shared" si="115"/>
        <v>90</v>
      </c>
      <c r="Y218" s="35">
        <f t="shared" si="116"/>
        <v>0</v>
      </c>
      <c r="Z218" s="36">
        <f t="shared" si="117"/>
        <v>4.0000000000000426</v>
      </c>
      <c r="AA218" s="15"/>
      <c r="AB218" s="22"/>
      <c r="AC218" s="25"/>
      <c r="AD218" s="25"/>
      <c r="AE218" s="25"/>
      <c r="AF218" s="40"/>
      <c r="AG218" s="41"/>
      <c r="AH218" s="55"/>
      <c r="AI218" s="11">
        <v>0</v>
      </c>
      <c r="AJ218" s="29">
        <v>8</v>
      </c>
      <c r="AK218" s="99"/>
      <c r="AL218" s="99"/>
      <c r="AM218" s="53">
        <f t="shared" si="119"/>
        <v>90</v>
      </c>
      <c r="AN218" s="50">
        <f t="shared" si="120"/>
        <v>0</v>
      </c>
      <c r="AO218" s="67">
        <f t="shared" si="118"/>
        <v>4.0000000000000426</v>
      </c>
      <c r="AP218" s="59"/>
      <c r="AQ218" s="52"/>
      <c r="AR218" s="52"/>
    </row>
    <row r="219" spans="1:46" x14ac:dyDescent="0.2">
      <c r="A219" s="11" t="s">
        <v>159</v>
      </c>
      <c r="B219" s="1" t="s">
        <v>147</v>
      </c>
      <c r="C219" s="1" t="s">
        <v>161</v>
      </c>
      <c r="D219" s="28">
        <v>5</v>
      </c>
      <c r="E219" s="11" t="s">
        <v>53</v>
      </c>
      <c r="F219" s="4">
        <v>107</v>
      </c>
      <c r="G219" s="5">
        <v>107</v>
      </c>
      <c r="H219" s="4">
        <f t="shared" si="109"/>
        <v>107</v>
      </c>
      <c r="I219" s="89">
        <v>318.75</v>
      </c>
      <c r="J219" s="90">
        <v>319.82</v>
      </c>
      <c r="K219" s="92"/>
      <c r="L219" s="11">
        <v>270</v>
      </c>
      <c r="M219" s="74">
        <v>6</v>
      </c>
      <c r="N219" s="74">
        <v>0</v>
      </c>
      <c r="O219" s="74">
        <v>1</v>
      </c>
      <c r="P219" s="74"/>
      <c r="Q219" s="74"/>
      <c r="R219" s="75"/>
      <c r="S219" s="13">
        <f t="shared" si="110"/>
        <v>-1.7356800328744652E-2</v>
      </c>
      <c r="T219" s="13">
        <f t="shared" si="111"/>
        <v>0.10451254307640281</v>
      </c>
      <c r="U219" s="13">
        <f t="shared" si="112"/>
        <v>0.99437042486653382</v>
      </c>
      <c r="V219" s="6">
        <f t="shared" si="113"/>
        <v>99.429271099419054</v>
      </c>
      <c r="W219" s="6">
        <f t="shared" si="114"/>
        <v>83.918432948729844</v>
      </c>
      <c r="X219" s="34">
        <f t="shared" si="115"/>
        <v>279.42927109941905</v>
      </c>
      <c r="Y219" s="35">
        <f t="shared" si="116"/>
        <v>189.42927109941905</v>
      </c>
      <c r="Z219" s="36">
        <f t="shared" si="117"/>
        <v>6.0815670512701558</v>
      </c>
      <c r="AA219" s="15"/>
      <c r="AB219" s="22"/>
      <c r="AC219" s="25"/>
      <c r="AD219" s="25"/>
      <c r="AE219" s="25"/>
      <c r="AF219" s="40"/>
      <c r="AG219" s="41"/>
      <c r="AH219" s="55"/>
      <c r="AI219" s="11">
        <v>81</v>
      </c>
      <c r="AJ219" s="29">
        <v>123</v>
      </c>
      <c r="AK219" s="99"/>
      <c r="AL219" s="99"/>
      <c r="AM219" s="53">
        <f t="shared" si="119"/>
        <v>279.42927109941905</v>
      </c>
      <c r="AN219" s="50">
        <f t="shared" si="120"/>
        <v>189.42927109941905</v>
      </c>
      <c r="AO219" s="67">
        <f t="shared" si="118"/>
        <v>6.0815670512701558</v>
      </c>
      <c r="AP219" s="59"/>
      <c r="AQ219" s="52"/>
      <c r="AR219" s="52"/>
    </row>
    <row r="220" spans="1:46" x14ac:dyDescent="0.2">
      <c r="A220" s="11" t="s">
        <v>159</v>
      </c>
      <c r="B220" s="1" t="s">
        <v>147</v>
      </c>
      <c r="C220" s="1" t="s">
        <v>161</v>
      </c>
      <c r="D220" s="28">
        <v>6</v>
      </c>
      <c r="E220" s="11" t="s">
        <v>53</v>
      </c>
      <c r="F220" s="4">
        <v>53</v>
      </c>
      <c r="G220" s="5">
        <v>53</v>
      </c>
      <c r="H220" s="4">
        <f t="shared" si="109"/>
        <v>53</v>
      </c>
      <c r="I220" s="89">
        <v>319.98500000000001</v>
      </c>
      <c r="J220" s="90">
        <v>320.51499999999999</v>
      </c>
      <c r="K220" s="92"/>
      <c r="L220" s="11">
        <v>90</v>
      </c>
      <c r="M220" s="74">
        <v>9</v>
      </c>
      <c r="N220" s="74">
        <v>180</v>
      </c>
      <c r="O220" s="74">
        <v>9</v>
      </c>
      <c r="P220" s="74"/>
      <c r="Q220" s="74"/>
      <c r="R220" s="75"/>
      <c r="S220" s="13">
        <f t="shared" si="110"/>
        <v>0.1545084971874737</v>
      </c>
      <c r="T220" s="13">
        <f t="shared" si="111"/>
        <v>-0.15450849718747373</v>
      </c>
      <c r="U220" s="13">
        <f t="shared" si="112"/>
        <v>0.97552825814757682</v>
      </c>
      <c r="V220" s="6">
        <f t="shared" si="113"/>
        <v>315</v>
      </c>
      <c r="W220" s="6">
        <f t="shared" si="114"/>
        <v>77.374740153736994</v>
      </c>
      <c r="X220" s="34">
        <f t="shared" si="115"/>
        <v>135</v>
      </c>
      <c r="Y220" s="35">
        <f t="shared" si="116"/>
        <v>45</v>
      </c>
      <c r="Z220" s="36">
        <f t="shared" si="117"/>
        <v>12.625259846263006</v>
      </c>
      <c r="AA220" s="15"/>
      <c r="AB220" s="22"/>
      <c r="AC220" s="25"/>
      <c r="AD220" s="25"/>
      <c r="AE220" s="25"/>
      <c r="AF220" s="40"/>
      <c r="AG220" s="41"/>
      <c r="AH220" s="55"/>
      <c r="AI220" s="11">
        <v>0</v>
      </c>
      <c r="AJ220" s="29">
        <v>75</v>
      </c>
      <c r="AK220" s="99"/>
      <c r="AL220" s="99"/>
      <c r="AM220" s="53">
        <f t="shared" si="119"/>
        <v>135</v>
      </c>
      <c r="AN220" s="50">
        <f t="shared" si="120"/>
        <v>45</v>
      </c>
      <c r="AO220" s="67">
        <f t="shared" si="118"/>
        <v>12.625259846263006</v>
      </c>
      <c r="AP220" s="59"/>
      <c r="AQ220" s="52"/>
      <c r="AR220" s="52"/>
    </row>
    <row r="221" spans="1:46" x14ac:dyDescent="0.2">
      <c r="A221" s="11" t="s">
        <v>159</v>
      </c>
      <c r="B221" s="1" t="s">
        <v>147</v>
      </c>
      <c r="C221" s="1" t="s">
        <v>161</v>
      </c>
      <c r="D221" s="28">
        <v>7</v>
      </c>
      <c r="E221" s="11" t="s">
        <v>53</v>
      </c>
      <c r="F221" s="4">
        <v>21</v>
      </c>
      <c r="G221" s="5">
        <v>21</v>
      </c>
      <c r="H221" s="4">
        <f t="shared" si="109"/>
        <v>21</v>
      </c>
      <c r="I221" s="89">
        <v>321.09500000000003</v>
      </c>
      <c r="J221" s="90">
        <v>321.30500000000001</v>
      </c>
      <c r="K221" s="92"/>
      <c r="L221" s="11">
        <v>90</v>
      </c>
      <c r="M221" s="74">
        <v>0</v>
      </c>
      <c r="N221" s="74">
        <v>180</v>
      </c>
      <c r="O221" s="74">
        <v>5</v>
      </c>
      <c r="P221" s="74"/>
      <c r="Q221" s="74"/>
      <c r="R221" s="75"/>
      <c r="S221" s="13">
        <f t="shared" si="110"/>
        <v>8.7155742747658166E-2</v>
      </c>
      <c r="T221" s="13">
        <f t="shared" si="111"/>
        <v>-5.3389361781853285E-18</v>
      </c>
      <c r="U221" s="13">
        <f t="shared" si="112"/>
        <v>0.99619469809174555</v>
      </c>
      <c r="V221" s="6">
        <f t="shared" si="113"/>
        <v>360</v>
      </c>
      <c r="W221" s="6">
        <f t="shared" si="114"/>
        <v>85</v>
      </c>
      <c r="X221" s="34">
        <f t="shared" si="115"/>
        <v>180</v>
      </c>
      <c r="Y221" s="35">
        <f t="shared" si="116"/>
        <v>90</v>
      </c>
      <c r="Z221" s="36">
        <f t="shared" si="117"/>
        <v>5</v>
      </c>
      <c r="AA221" s="15"/>
      <c r="AB221" s="22"/>
      <c r="AC221" s="25"/>
      <c r="AD221" s="25"/>
      <c r="AE221" s="25"/>
      <c r="AF221" s="40"/>
      <c r="AG221" s="41"/>
      <c r="AH221" s="55"/>
      <c r="AI221" s="11">
        <v>0</v>
      </c>
      <c r="AJ221" s="29">
        <v>75</v>
      </c>
      <c r="AK221" s="99"/>
      <c r="AL221" s="99"/>
      <c r="AM221" s="53">
        <f t="shared" si="119"/>
        <v>180</v>
      </c>
      <c r="AN221" s="50">
        <f t="shared" si="120"/>
        <v>90</v>
      </c>
      <c r="AO221" s="67">
        <f t="shared" si="118"/>
        <v>5</v>
      </c>
      <c r="AP221" s="59"/>
      <c r="AQ221" s="52"/>
      <c r="AR221" s="52"/>
    </row>
    <row r="222" spans="1:46" x14ac:dyDescent="0.2">
      <c r="A222" s="11" t="s">
        <v>159</v>
      </c>
      <c r="B222" s="1" t="s">
        <v>147</v>
      </c>
      <c r="C222" s="1" t="s">
        <v>161</v>
      </c>
      <c r="D222" s="28">
        <v>9</v>
      </c>
      <c r="E222" s="11" t="s">
        <v>53</v>
      </c>
      <c r="F222" s="4">
        <v>66</v>
      </c>
      <c r="G222" s="5">
        <v>66</v>
      </c>
      <c r="H222" s="4">
        <f t="shared" si="109"/>
        <v>66</v>
      </c>
      <c r="I222" s="89">
        <v>322.82499999999999</v>
      </c>
      <c r="J222" s="90">
        <v>323.48500000000001</v>
      </c>
      <c r="K222" s="92"/>
      <c r="L222" s="11">
        <v>90</v>
      </c>
      <c r="M222" s="74">
        <v>0</v>
      </c>
      <c r="N222" s="82">
        <v>180</v>
      </c>
      <c r="O222" s="74">
        <v>1</v>
      </c>
      <c r="P222" s="74"/>
      <c r="Q222" s="74"/>
      <c r="R222" s="75"/>
      <c r="S222" s="13">
        <f t="shared" si="110"/>
        <v>1.7452406437283512E-2</v>
      </c>
      <c r="T222" s="13">
        <f t="shared" si="111"/>
        <v>-1.0690894390537575E-18</v>
      </c>
      <c r="U222" s="13">
        <f t="shared" si="112"/>
        <v>0.99984769515639127</v>
      </c>
      <c r="V222" s="6">
        <f t="shared" si="113"/>
        <v>360</v>
      </c>
      <c r="W222" s="6">
        <f t="shared" si="114"/>
        <v>89.000000000000099</v>
      </c>
      <c r="X222" s="34">
        <f t="shared" si="115"/>
        <v>180</v>
      </c>
      <c r="Y222" s="35">
        <f t="shared" si="116"/>
        <v>90</v>
      </c>
      <c r="Z222" s="36">
        <f t="shared" si="117"/>
        <v>0.99999999999990052</v>
      </c>
      <c r="AA222" s="15"/>
      <c r="AB222" s="22"/>
      <c r="AC222" s="25"/>
      <c r="AD222" s="25"/>
      <c r="AE222" s="25"/>
      <c r="AF222" s="40"/>
      <c r="AG222" s="41"/>
      <c r="AH222" s="55"/>
      <c r="AI222" s="11">
        <v>65</v>
      </c>
      <c r="AJ222" s="29">
        <v>72</v>
      </c>
      <c r="AK222" s="99"/>
      <c r="AL222" s="99"/>
      <c r="AM222" s="53">
        <f t="shared" si="119"/>
        <v>180</v>
      </c>
      <c r="AN222" s="50">
        <f t="shared" si="120"/>
        <v>90</v>
      </c>
      <c r="AO222" s="67">
        <f t="shared" si="118"/>
        <v>0.99999999999990052</v>
      </c>
      <c r="AP222" s="59"/>
      <c r="AQ222" s="52"/>
      <c r="AR222" s="52"/>
    </row>
    <row r="223" spans="1:46" x14ac:dyDescent="0.2">
      <c r="A223" s="11" t="s">
        <v>159</v>
      </c>
      <c r="B223" s="1" t="s">
        <v>147</v>
      </c>
      <c r="C223" s="1" t="s">
        <v>161</v>
      </c>
      <c r="D223" s="28" t="s">
        <v>137</v>
      </c>
      <c r="E223" s="11" t="s">
        <v>53</v>
      </c>
      <c r="F223" s="4">
        <v>14</v>
      </c>
      <c r="G223" s="5">
        <v>14</v>
      </c>
      <c r="H223" s="4">
        <f t="shared" si="109"/>
        <v>14</v>
      </c>
      <c r="I223" s="89">
        <v>323.66500000000002</v>
      </c>
      <c r="J223" s="90">
        <v>323.80500000000001</v>
      </c>
      <c r="K223" s="92"/>
      <c r="L223" s="76">
        <v>270</v>
      </c>
      <c r="M223" s="74">
        <v>11</v>
      </c>
      <c r="N223" s="74">
        <v>180</v>
      </c>
      <c r="O223" s="74">
        <v>18</v>
      </c>
      <c r="P223" s="74"/>
      <c r="Q223" s="74"/>
      <c r="R223" s="75"/>
      <c r="S223" s="13">
        <f t="shared" si="110"/>
        <v>-0.30333948182574222</v>
      </c>
      <c r="T223" s="13">
        <f t="shared" si="111"/>
        <v>-0.1814701384205947</v>
      </c>
      <c r="U223" s="13">
        <f t="shared" si="112"/>
        <v>-0.93358292939035892</v>
      </c>
      <c r="V223" s="6">
        <f t="shared" si="113"/>
        <v>210.88959693597613</v>
      </c>
      <c r="W223" s="6">
        <f t="shared" si="114"/>
        <v>-69.262106399991822</v>
      </c>
      <c r="X223" s="34">
        <f t="shared" si="115"/>
        <v>210.88959693597613</v>
      </c>
      <c r="Y223" s="35">
        <f t="shared" si="116"/>
        <v>120.88959693597613</v>
      </c>
      <c r="Z223" s="36">
        <f t="shared" si="117"/>
        <v>20.737893600008178</v>
      </c>
      <c r="AA223" s="15"/>
      <c r="AB223" s="22"/>
      <c r="AC223" s="25"/>
      <c r="AD223" s="25"/>
      <c r="AE223" s="25"/>
      <c r="AF223" s="40"/>
      <c r="AG223" s="41"/>
      <c r="AH223" s="55"/>
      <c r="AI223" s="11">
        <v>6</v>
      </c>
      <c r="AJ223" s="29">
        <v>17</v>
      </c>
      <c r="AK223" s="99"/>
      <c r="AL223" s="99"/>
      <c r="AM223" s="53">
        <f t="shared" si="119"/>
        <v>210.88959693597613</v>
      </c>
      <c r="AN223" s="50">
        <f t="shared" si="120"/>
        <v>120.88959693597613</v>
      </c>
      <c r="AO223" s="67">
        <f t="shared" si="118"/>
        <v>20.737893600008178</v>
      </c>
      <c r="AP223" s="59"/>
      <c r="AQ223" s="52"/>
      <c r="AR223" s="52"/>
      <c r="AT223" s="73" t="s">
        <v>163</v>
      </c>
    </row>
    <row r="224" spans="1:46" x14ac:dyDescent="0.2">
      <c r="A224" s="11" t="s">
        <v>159</v>
      </c>
      <c r="B224" s="1" t="s">
        <v>147</v>
      </c>
      <c r="C224" s="1" t="s">
        <v>162</v>
      </c>
      <c r="D224" s="28">
        <v>1</v>
      </c>
      <c r="E224" s="11" t="s">
        <v>53</v>
      </c>
      <c r="F224" s="4">
        <v>52</v>
      </c>
      <c r="G224" s="4">
        <v>52</v>
      </c>
      <c r="H224" s="4">
        <f t="shared" si="109"/>
        <v>52</v>
      </c>
      <c r="I224" s="89">
        <v>324.5</v>
      </c>
      <c r="J224" s="90">
        <v>325.02</v>
      </c>
      <c r="K224" s="92"/>
      <c r="L224" s="76">
        <v>90</v>
      </c>
      <c r="M224" s="74">
        <v>2</v>
      </c>
      <c r="N224" s="74">
        <v>0</v>
      </c>
      <c r="O224" s="74">
        <v>2</v>
      </c>
      <c r="P224" s="74"/>
      <c r="Q224" s="74"/>
      <c r="R224" s="75"/>
      <c r="S224" s="13">
        <f t="shared" si="110"/>
        <v>3.4878236872062651E-2</v>
      </c>
      <c r="T224" s="13">
        <f t="shared" si="111"/>
        <v>3.4878236872062651E-2</v>
      </c>
      <c r="U224" s="13">
        <f t="shared" si="112"/>
        <v>-0.99878202512991221</v>
      </c>
      <c r="V224" s="6">
        <f t="shared" si="113"/>
        <v>45</v>
      </c>
      <c r="W224" s="6">
        <f t="shared" si="114"/>
        <v>-87.172720540926477</v>
      </c>
      <c r="X224" s="34">
        <f t="shared" si="115"/>
        <v>45</v>
      </c>
      <c r="Y224" s="35">
        <f t="shared" si="116"/>
        <v>315</v>
      </c>
      <c r="Z224" s="36">
        <f t="shared" si="117"/>
        <v>2.8272794590735231</v>
      </c>
      <c r="AA224" s="15"/>
      <c r="AB224" s="22"/>
      <c r="AC224" s="25"/>
      <c r="AD224" s="25"/>
      <c r="AE224" s="25"/>
      <c r="AF224" s="40"/>
      <c r="AG224" s="41"/>
      <c r="AH224" s="55"/>
      <c r="AI224" s="11">
        <v>51</v>
      </c>
      <c r="AJ224" s="29">
        <v>55</v>
      </c>
      <c r="AK224" s="99"/>
      <c r="AL224" s="99"/>
      <c r="AM224" s="53">
        <f t="shared" si="119"/>
        <v>45</v>
      </c>
      <c r="AN224" s="50">
        <f t="shared" si="120"/>
        <v>315</v>
      </c>
      <c r="AO224" s="67">
        <f t="shared" si="118"/>
        <v>2.8272794590735231</v>
      </c>
      <c r="AP224" s="59"/>
      <c r="AQ224" s="52"/>
      <c r="AR224" s="52"/>
    </row>
    <row r="225" spans="1:44" x14ac:dyDescent="0.2">
      <c r="A225" s="11" t="s">
        <v>159</v>
      </c>
      <c r="B225" s="1" t="s">
        <v>147</v>
      </c>
      <c r="C225" s="1" t="s">
        <v>162</v>
      </c>
      <c r="D225" s="28">
        <v>2</v>
      </c>
      <c r="E225" s="11" t="s">
        <v>53</v>
      </c>
      <c r="F225" s="4">
        <v>18</v>
      </c>
      <c r="G225" s="5">
        <v>18</v>
      </c>
      <c r="H225" s="4">
        <f t="shared" si="109"/>
        <v>18</v>
      </c>
      <c r="I225" s="89">
        <v>325.315</v>
      </c>
      <c r="J225" s="90">
        <v>325.495</v>
      </c>
      <c r="K225" s="92"/>
      <c r="L225" s="76">
        <v>270</v>
      </c>
      <c r="M225" s="74">
        <v>1</v>
      </c>
      <c r="N225" s="74">
        <v>0</v>
      </c>
      <c r="O225" s="74">
        <v>1</v>
      </c>
      <c r="P225" s="74"/>
      <c r="Q225" s="74"/>
      <c r="R225" s="75"/>
      <c r="S225" s="13">
        <f t="shared" si="110"/>
        <v>-1.7449748351250485E-2</v>
      </c>
      <c r="T225" s="13">
        <f t="shared" si="111"/>
        <v>1.7449748351250488E-2</v>
      </c>
      <c r="U225" s="13">
        <f t="shared" si="112"/>
        <v>0.99969541350954794</v>
      </c>
      <c r="V225" s="6">
        <f t="shared" si="113"/>
        <v>135</v>
      </c>
      <c r="W225" s="6">
        <f t="shared" si="114"/>
        <v>88.585930000671468</v>
      </c>
      <c r="X225" s="34">
        <f t="shared" si="115"/>
        <v>315</v>
      </c>
      <c r="Y225" s="35">
        <f t="shared" si="116"/>
        <v>225</v>
      </c>
      <c r="Z225" s="36">
        <f t="shared" si="117"/>
        <v>1.4140699993285324</v>
      </c>
      <c r="AA225" s="15"/>
      <c r="AB225" s="22"/>
      <c r="AC225" s="25"/>
      <c r="AD225" s="25"/>
      <c r="AE225" s="25"/>
      <c r="AF225" s="40"/>
      <c r="AG225" s="41"/>
      <c r="AH225" s="55"/>
      <c r="AI225" s="11">
        <v>13</v>
      </c>
      <c r="AJ225" s="29">
        <v>22</v>
      </c>
      <c r="AK225" s="99"/>
      <c r="AL225" s="99"/>
      <c r="AM225" s="53">
        <f t="shared" si="119"/>
        <v>315</v>
      </c>
      <c r="AN225" s="50">
        <f t="shared" si="120"/>
        <v>225</v>
      </c>
      <c r="AO225" s="67">
        <f t="shared" si="118"/>
        <v>1.4140699993285324</v>
      </c>
      <c r="AP225" s="59"/>
      <c r="AQ225" s="52"/>
      <c r="AR225" s="52"/>
    </row>
    <row r="226" spans="1:44" x14ac:dyDescent="0.2">
      <c r="A226" s="11" t="s">
        <v>159</v>
      </c>
      <c r="B226" s="1" t="s">
        <v>147</v>
      </c>
      <c r="C226" s="1" t="s">
        <v>162</v>
      </c>
      <c r="D226" s="28">
        <v>2</v>
      </c>
      <c r="E226" s="11" t="s">
        <v>53</v>
      </c>
      <c r="F226" s="4">
        <v>115</v>
      </c>
      <c r="G226" s="5">
        <v>115</v>
      </c>
      <c r="H226" s="4">
        <f t="shared" si="109"/>
        <v>115</v>
      </c>
      <c r="I226" s="89">
        <v>325.315</v>
      </c>
      <c r="J226" s="90">
        <v>326.46499999999997</v>
      </c>
      <c r="K226" s="92"/>
      <c r="L226" s="76">
        <v>90</v>
      </c>
      <c r="M226" s="74">
        <v>2</v>
      </c>
      <c r="N226" s="74">
        <v>0</v>
      </c>
      <c r="O226" s="74">
        <v>1</v>
      </c>
      <c r="P226" s="74"/>
      <c r="Q226" s="74"/>
      <c r="R226" s="75"/>
      <c r="S226" s="13">
        <f t="shared" si="110"/>
        <v>1.7441774902830158E-2</v>
      </c>
      <c r="T226" s="13">
        <f t="shared" si="111"/>
        <v>3.489418134011367E-2</v>
      </c>
      <c r="U226" s="13">
        <f t="shared" si="112"/>
        <v>-0.99923861495548261</v>
      </c>
      <c r="V226" s="6">
        <f t="shared" si="113"/>
        <v>63.441931983418904</v>
      </c>
      <c r="W226" s="6">
        <f t="shared" si="114"/>
        <v>-87.764295062177368</v>
      </c>
      <c r="X226" s="34">
        <f t="shared" si="115"/>
        <v>63.441931983418904</v>
      </c>
      <c r="Y226" s="35">
        <f t="shared" si="116"/>
        <v>333.4419319834189</v>
      </c>
      <c r="Z226" s="36">
        <f t="shared" si="117"/>
        <v>2.2357049378226321</v>
      </c>
      <c r="AA226" s="15"/>
      <c r="AB226" s="22"/>
      <c r="AC226" s="25"/>
      <c r="AD226" s="25"/>
      <c r="AE226" s="25"/>
      <c r="AF226" s="40"/>
      <c r="AG226" s="41"/>
      <c r="AH226" s="55"/>
      <c r="AI226" s="11">
        <v>112</v>
      </c>
      <c r="AJ226" s="29">
        <v>115</v>
      </c>
      <c r="AK226" s="99"/>
      <c r="AL226" s="99"/>
      <c r="AM226" s="53">
        <f t="shared" si="119"/>
        <v>63.441931983418904</v>
      </c>
      <c r="AN226" s="50">
        <f t="shared" si="120"/>
        <v>333.4419319834189</v>
      </c>
      <c r="AO226" s="67">
        <f t="shared" si="118"/>
        <v>2.2357049378226321</v>
      </c>
      <c r="AP226" s="59"/>
      <c r="AQ226" s="52"/>
      <c r="AR226" s="52"/>
    </row>
    <row r="227" spans="1:44" x14ac:dyDescent="0.2">
      <c r="A227" s="11" t="s">
        <v>159</v>
      </c>
      <c r="B227" s="1" t="s">
        <v>147</v>
      </c>
      <c r="C227" s="1" t="s">
        <v>162</v>
      </c>
      <c r="D227" s="28">
        <v>3</v>
      </c>
      <c r="E227" s="11" t="s">
        <v>53</v>
      </c>
      <c r="F227" s="4">
        <v>9</v>
      </c>
      <c r="G227" s="4">
        <v>9</v>
      </c>
      <c r="H227" s="4">
        <f t="shared" si="109"/>
        <v>9</v>
      </c>
      <c r="I227" s="89">
        <v>326.73</v>
      </c>
      <c r="J227" s="90">
        <v>326.82</v>
      </c>
      <c r="K227" s="92"/>
      <c r="L227" s="76">
        <v>270</v>
      </c>
      <c r="M227" s="74">
        <v>5</v>
      </c>
      <c r="N227" s="74">
        <v>180</v>
      </c>
      <c r="O227" s="74">
        <v>1</v>
      </c>
      <c r="P227" s="74"/>
      <c r="Q227" s="74"/>
      <c r="R227" s="75"/>
      <c r="S227" s="13">
        <f t="shared" si="110"/>
        <v>-1.7385994761764095E-2</v>
      </c>
      <c r="T227" s="13">
        <f t="shared" si="111"/>
        <v>-8.7142468505889387E-2</v>
      </c>
      <c r="U227" s="13">
        <f t="shared" si="112"/>
        <v>-0.99604297281404885</v>
      </c>
      <c r="V227" s="6">
        <f t="shared" si="113"/>
        <v>258.71693817947005</v>
      </c>
      <c r="W227" s="6">
        <f t="shared" si="114"/>
        <v>-84.901972452320138</v>
      </c>
      <c r="X227" s="34">
        <f t="shared" si="115"/>
        <v>258.71693817947005</v>
      </c>
      <c r="Y227" s="35">
        <f t="shared" si="116"/>
        <v>168.71693817947005</v>
      </c>
      <c r="Z227" s="36">
        <f t="shared" si="117"/>
        <v>5.0980275476798624</v>
      </c>
      <c r="AA227" s="15"/>
      <c r="AB227" s="22"/>
      <c r="AC227" s="25"/>
      <c r="AD227" s="25"/>
      <c r="AE227" s="25"/>
      <c r="AF227" s="40"/>
      <c r="AG227" s="41"/>
      <c r="AH227" s="55"/>
      <c r="AI227" s="11">
        <v>0</v>
      </c>
      <c r="AJ227" s="29">
        <v>10</v>
      </c>
      <c r="AK227" s="99"/>
      <c r="AL227" s="99"/>
      <c r="AM227" s="53">
        <f t="shared" si="119"/>
        <v>258.71693817947005</v>
      </c>
      <c r="AN227" s="50">
        <f t="shared" si="120"/>
        <v>168.71693817947005</v>
      </c>
      <c r="AO227" s="67">
        <f t="shared" si="118"/>
        <v>5.0980275476798624</v>
      </c>
      <c r="AP227" s="59"/>
      <c r="AQ227" s="52"/>
      <c r="AR227" s="52"/>
    </row>
    <row r="228" spans="1:44" x14ac:dyDescent="0.2">
      <c r="A228" s="11" t="s">
        <v>159</v>
      </c>
      <c r="B228" s="1" t="s">
        <v>147</v>
      </c>
      <c r="C228" s="1" t="s">
        <v>162</v>
      </c>
      <c r="D228" s="28">
        <v>5</v>
      </c>
      <c r="E228" s="11" t="s">
        <v>53</v>
      </c>
      <c r="F228" s="4">
        <v>47</v>
      </c>
      <c r="G228" s="4">
        <v>47</v>
      </c>
      <c r="H228" s="4">
        <f t="shared" si="109"/>
        <v>47</v>
      </c>
      <c r="I228" s="89">
        <v>327.44499999999999</v>
      </c>
      <c r="J228" s="90">
        <v>327.91500000000002</v>
      </c>
      <c r="K228" s="92"/>
      <c r="L228" s="76">
        <v>90</v>
      </c>
      <c r="M228" s="74">
        <v>2</v>
      </c>
      <c r="N228" s="74">
        <v>0</v>
      </c>
      <c r="O228" s="74">
        <v>1</v>
      </c>
      <c r="P228" s="74"/>
      <c r="Q228" s="74"/>
      <c r="R228" s="75"/>
      <c r="S228" s="13">
        <f t="shared" si="110"/>
        <v>1.7441774902830158E-2</v>
      </c>
      <c r="T228" s="13">
        <f t="shared" si="111"/>
        <v>3.489418134011367E-2</v>
      </c>
      <c r="U228" s="13">
        <f t="shared" si="112"/>
        <v>-0.99923861495548261</v>
      </c>
      <c r="V228" s="6">
        <f t="shared" si="113"/>
        <v>63.441931983418904</v>
      </c>
      <c r="W228" s="6">
        <f t="shared" si="114"/>
        <v>-87.764295062177368</v>
      </c>
      <c r="X228" s="34">
        <f t="shared" si="115"/>
        <v>63.441931983418904</v>
      </c>
      <c r="Y228" s="35">
        <f t="shared" si="116"/>
        <v>333.4419319834189</v>
      </c>
      <c r="Z228" s="36">
        <f t="shared" si="117"/>
        <v>2.2357049378226321</v>
      </c>
      <c r="AA228" s="15"/>
      <c r="AB228" s="22"/>
      <c r="AC228" s="25"/>
      <c r="AD228" s="25"/>
      <c r="AE228" s="25"/>
      <c r="AF228" s="40"/>
      <c r="AG228" s="41"/>
      <c r="AH228" s="55"/>
      <c r="AI228" s="11">
        <v>44</v>
      </c>
      <c r="AJ228" s="29">
        <v>58</v>
      </c>
      <c r="AK228" s="99"/>
      <c r="AL228" s="99"/>
      <c r="AM228" s="53">
        <f t="shared" si="119"/>
        <v>63.441931983418904</v>
      </c>
      <c r="AN228" s="50">
        <f t="shared" si="120"/>
        <v>333.4419319834189</v>
      </c>
      <c r="AO228" s="67">
        <f t="shared" si="118"/>
        <v>2.2357049378226321</v>
      </c>
      <c r="AP228" s="59"/>
      <c r="AQ228" s="52"/>
      <c r="AR228" s="52"/>
    </row>
    <row r="229" spans="1:44" x14ac:dyDescent="0.2">
      <c r="A229" s="11" t="s">
        <v>159</v>
      </c>
      <c r="B229" s="1" t="s">
        <v>147</v>
      </c>
      <c r="C229" s="1" t="s">
        <v>162</v>
      </c>
      <c r="D229" s="28">
        <v>5</v>
      </c>
      <c r="E229" s="11" t="s">
        <v>53</v>
      </c>
      <c r="F229" s="4">
        <v>60</v>
      </c>
      <c r="G229" s="4">
        <v>60</v>
      </c>
      <c r="H229" s="4">
        <f t="shared" si="109"/>
        <v>60</v>
      </c>
      <c r="I229" s="89">
        <v>327.44499999999999</v>
      </c>
      <c r="J229" s="90">
        <v>328.04500000000002</v>
      </c>
      <c r="K229" s="92"/>
      <c r="L229" s="76">
        <v>90</v>
      </c>
      <c r="M229" s="74">
        <v>0</v>
      </c>
      <c r="N229" s="74">
        <v>0</v>
      </c>
      <c r="O229" s="74">
        <v>5</v>
      </c>
      <c r="P229" s="74"/>
      <c r="Q229" s="74"/>
      <c r="R229" s="75"/>
      <c r="S229" s="13">
        <f t="shared" si="110"/>
        <v>8.7155742747658166E-2</v>
      </c>
      <c r="T229" s="13">
        <f t="shared" si="111"/>
        <v>-5.3389361781853285E-18</v>
      </c>
      <c r="U229" s="13">
        <f t="shared" si="112"/>
        <v>-0.99619469809174555</v>
      </c>
      <c r="V229" s="6">
        <f t="shared" si="113"/>
        <v>360</v>
      </c>
      <c r="W229" s="6">
        <f t="shared" si="114"/>
        <v>-85</v>
      </c>
      <c r="X229" s="34">
        <f t="shared" si="115"/>
        <v>360</v>
      </c>
      <c r="Y229" s="35">
        <f t="shared" si="116"/>
        <v>270</v>
      </c>
      <c r="Z229" s="36">
        <f t="shared" si="117"/>
        <v>5</v>
      </c>
      <c r="AA229" s="15"/>
      <c r="AB229" s="22"/>
      <c r="AC229" s="25"/>
      <c r="AD229" s="25"/>
      <c r="AE229" s="25"/>
      <c r="AF229" s="40"/>
      <c r="AG229" s="41"/>
      <c r="AH229" s="55"/>
      <c r="AI229" s="11">
        <v>58</v>
      </c>
      <c r="AJ229" s="29">
        <v>62</v>
      </c>
      <c r="AK229" s="99"/>
      <c r="AL229" s="99"/>
      <c r="AM229" s="53">
        <f t="shared" si="119"/>
        <v>360</v>
      </c>
      <c r="AN229" s="50">
        <f t="shared" si="120"/>
        <v>270</v>
      </c>
      <c r="AO229" s="67">
        <f t="shared" si="118"/>
        <v>5</v>
      </c>
      <c r="AP229" s="59"/>
      <c r="AQ229" s="52"/>
      <c r="AR229" s="52"/>
    </row>
    <row r="230" spans="1:44" x14ac:dyDescent="0.2">
      <c r="A230" s="11" t="s">
        <v>159</v>
      </c>
      <c r="B230" s="1" t="s">
        <v>147</v>
      </c>
      <c r="C230" s="1" t="s">
        <v>162</v>
      </c>
      <c r="D230" s="28">
        <v>6</v>
      </c>
      <c r="E230" s="11" t="s">
        <v>53</v>
      </c>
      <c r="F230" s="4">
        <v>58</v>
      </c>
      <c r="G230" s="4">
        <v>58</v>
      </c>
      <c r="H230" s="4">
        <f t="shared" si="109"/>
        <v>58</v>
      </c>
      <c r="I230" s="89">
        <v>328.67</v>
      </c>
      <c r="J230" s="90">
        <v>329.25</v>
      </c>
      <c r="K230" s="92"/>
      <c r="L230" s="76">
        <v>270</v>
      </c>
      <c r="M230" s="74">
        <v>2</v>
      </c>
      <c r="N230" s="74">
        <v>0</v>
      </c>
      <c r="O230" s="74">
        <v>4</v>
      </c>
      <c r="P230" s="74"/>
      <c r="Q230" s="74"/>
      <c r="R230" s="75"/>
      <c r="S230" s="13">
        <f t="shared" si="110"/>
        <v>-6.9713979985077223E-2</v>
      </c>
      <c r="T230" s="13">
        <f t="shared" si="111"/>
        <v>3.4814483282576261E-2</v>
      </c>
      <c r="U230" s="13">
        <f t="shared" si="112"/>
        <v>0.99695636119368447</v>
      </c>
      <c r="V230" s="6">
        <f t="shared" si="113"/>
        <v>153.46290360641922</v>
      </c>
      <c r="W230" s="6">
        <f t="shared" si="114"/>
        <v>85.530762667528776</v>
      </c>
      <c r="X230" s="34">
        <f t="shared" si="115"/>
        <v>333.46290360641922</v>
      </c>
      <c r="Y230" s="35">
        <f t="shared" si="116"/>
        <v>243.46290360641922</v>
      </c>
      <c r="Z230" s="36">
        <f t="shared" si="117"/>
        <v>4.4692373324712236</v>
      </c>
      <c r="AA230" s="15"/>
      <c r="AB230" s="22"/>
      <c r="AC230" s="25"/>
      <c r="AD230" s="25"/>
      <c r="AE230" s="25"/>
      <c r="AF230" s="40"/>
      <c r="AG230" s="41"/>
      <c r="AH230" s="55"/>
      <c r="AI230" s="11">
        <v>55</v>
      </c>
      <c r="AJ230" s="29">
        <v>64</v>
      </c>
      <c r="AK230" s="99"/>
      <c r="AL230" s="99"/>
      <c r="AM230" s="53">
        <f t="shared" si="119"/>
        <v>333.46290360641922</v>
      </c>
      <c r="AN230" s="50">
        <f t="shared" si="120"/>
        <v>243.46290360641922</v>
      </c>
      <c r="AO230" s="67">
        <f t="shared" si="118"/>
        <v>4.4692373324712236</v>
      </c>
      <c r="AP230" s="59"/>
      <c r="AQ230" s="52"/>
      <c r="AR230" s="52"/>
    </row>
    <row r="231" spans="1:44" x14ac:dyDescent="0.2">
      <c r="A231" s="11" t="s">
        <v>159</v>
      </c>
      <c r="B231" s="1" t="s">
        <v>147</v>
      </c>
      <c r="C231" s="1" t="s">
        <v>162</v>
      </c>
      <c r="D231" s="28">
        <v>6</v>
      </c>
      <c r="E231" s="11" t="s">
        <v>53</v>
      </c>
      <c r="F231" s="4">
        <v>119</v>
      </c>
      <c r="G231" s="4">
        <v>119</v>
      </c>
      <c r="H231" s="4">
        <f t="shared" si="109"/>
        <v>119</v>
      </c>
      <c r="I231" s="89">
        <v>328.67</v>
      </c>
      <c r="J231" s="90">
        <v>329.86</v>
      </c>
      <c r="K231" s="92"/>
      <c r="L231" s="76">
        <v>90</v>
      </c>
      <c r="M231" s="74">
        <v>4</v>
      </c>
      <c r="N231" s="74">
        <v>180</v>
      </c>
      <c r="O231" s="74">
        <v>1</v>
      </c>
      <c r="P231" s="74"/>
      <c r="Q231" s="74"/>
      <c r="R231" s="75"/>
      <c r="S231" s="13">
        <f t="shared" si="110"/>
        <v>1.7409893252357162E-2</v>
      </c>
      <c r="T231" s="13">
        <f t="shared" si="111"/>
        <v>-6.9745849495301007E-2</v>
      </c>
      <c r="U231" s="13">
        <f t="shared" si="112"/>
        <v>0.99741211642315963</v>
      </c>
      <c r="V231" s="6">
        <f t="shared" si="113"/>
        <v>284.01569916405356</v>
      </c>
      <c r="W231" s="6">
        <f t="shared" si="114"/>
        <v>85.877680539185022</v>
      </c>
      <c r="X231" s="34">
        <f t="shared" si="115"/>
        <v>104.01569916405356</v>
      </c>
      <c r="Y231" s="35">
        <f t="shared" si="116"/>
        <v>14.015699164053558</v>
      </c>
      <c r="Z231" s="36">
        <f t="shared" si="117"/>
        <v>4.1223194608149782</v>
      </c>
      <c r="AA231" s="15"/>
      <c r="AB231" s="22"/>
      <c r="AC231" s="25"/>
      <c r="AD231" s="25"/>
      <c r="AE231" s="25"/>
      <c r="AF231" s="40"/>
      <c r="AG231" s="41"/>
      <c r="AH231" s="55"/>
      <c r="AI231" s="11">
        <v>86</v>
      </c>
      <c r="AJ231" s="29">
        <v>123</v>
      </c>
      <c r="AK231" s="99"/>
      <c r="AL231" s="99"/>
      <c r="AM231" s="53">
        <f t="shared" si="119"/>
        <v>104.01569916405356</v>
      </c>
      <c r="AN231" s="50">
        <f t="shared" si="120"/>
        <v>14.015699164053558</v>
      </c>
      <c r="AO231" s="67">
        <f t="shared" si="118"/>
        <v>4.1223194608149782</v>
      </c>
      <c r="AP231" s="59"/>
      <c r="AQ231" s="52"/>
      <c r="AR231" s="52"/>
    </row>
    <row r="232" spans="1:44" x14ac:dyDescent="0.2">
      <c r="A232" s="11" t="s">
        <v>159</v>
      </c>
      <c r="B232" s="1" t="s">
        <v>147</v>
      </c>
      <c r="C232" s="1" t="s">
        <v>162</v>
      </c>
      <c r="D232" s="28">
        <v>7</v>
      </c>
      <c r="E232" s="11" t="s">
        <v>53</v>
      </c>
      <c r="F232" s="4">
        <v>37</v>
      </c>
      <c r="G232" s="5">
        <v>37</v>
      </c>
      <c r="H232" s="4">
        <f t="shared" si="109"/>
        <v>37</v>
      </c>
      <c r="I232" s="89">
        <v>329.9</v>
      </c>
      <c r="J232" s="90">
        <v>330.27</v>
      </c>
      <c r="K232" s="92"/>
      <c r="L232" s="76">
        <v>270</v>
      </c>
      <c r="M232" s="74">
        <v>5</v>
      </c>
      <c r="N232" s="74">
        <v>0</v>
      </c>
      <c r="O232" s="74">
        <v>3</v>
      </c>
      <c r="P232" s="74"/>
      <c r="Q232" s="74"/>
      <c r="R232" s="75"/>
      <c r="S232" s="13">
        <f t="shared" si="110"/>
        <v>-5.2136802128782231E-2</v>
      </c>
      <c r="T232" s="13">
        <f t="shared" si="111"/>
        <v>8.7036298831283207E-2</v>
      </c>
      <c r="U232" s="13">
        <f t="shared" si="112"/>
        <v>0.99482944788033301</v>
      </c>
      <c r="V232" s="6">
        <f t="shared" si="113"/>
        <v>120.92260626992791</v>
      </c>
      <c r="W232" s="6">
        <f t="shared" si="114"/>
        <v>84.176850498235666</v>
      </c>
      <c r="X232" s="34">
        <f t="shared" si="115"/>
        <v>300.92260626992788</v>
      </c>
      <c r="Y232" s="35">
        <f t="shared" si="116"/>
        <v>210.92260626992788</v>
      </c>
      <c r="Z232" s="36">
        <f t="shared" si="117"/>
        <v>5.823149501764334</v>
      </c>
      <c r="AA232" s="15"/>
      <c r="AB232" s="22"/>
      <c r="AC232" s="25"/>
      <c r="AD232" s="25"/>
      <c r="AE232" s="25"/>
      <c r="AF232" s="40"/>
      <c r="AG232" s="41"/>
      <c r="AH232" s="55"/>
      <c r="AI232" s="11">
        <v>28</v>
      </c>
      <c r="AJ232" s="29">
        <v>75</v>
      </c>
      <c r="AK232" s="99"/>
      <c r="AL232" s="99"/>
      <c r="AM232" s="53">
        <f t="shared" si="119"/>
        <v>300.92260626992788</v>
      </c>
      <c r="AN232" s="50">
        <f t="shared" si="120"/>
        <v>210.92260626992788</v>
      </c>
      <c r="AO232" s="67">
        <f t="shared" si="118"/>
        <v>5.823149501764334</v>
      </c>
      <c r="AP232" s="59"/>
      <c r="AQ232" s="52"/>
      <c r="AR232" s="52"/>
    </row>
    <row r="233" spans="1:44" x14ac:dyDescent="0.2">
      <c r="A233" s="11" t="s">
        <v>159</v>
      </c>
      <c r="B233" s="1" t="s">
        <v>147</v>
      </c>
      <c r="C233" s="1" t="s">
        <v>162</v>
      </c>
      <c r="D233" s="28">
        <v>7</v>
      </c>
      <c r="E233" s="11" t="s">
        <v>53</v>
      </c>
      <c r="F233" s="4">
        <v>67</v>
      </c>
      <c r="G233" s="4">
        <v>67</v>
      </c>
      <c r="H233" s="4">
        <f t="shared" si="109"/>
        <v>67</v>
      </c>
      <c r="I233" s="89">
        <v>329.9</v>
      </c>
      <c r="J233" s="90">
        <v>330.57</v>
      </c>
      <c r="K233" s="92"/>
      <c r="L233" s="76">
        <v>270</v>
      </c>
      <c r="M233" s="74">
        <v>4</v>
      </c>
      <c r="N233" s="74">
        <v>0</v>
      </c>
      <c r="O233" s="74">
        <v>0</v>
      </c>
      <c r="P233" s="74"/>
      <c r="Q233" s="74"/>
      <c r="R233" s="75"/>
      <c r="S233" s="13">
        <f t="shared" si="110"/>
        <v>0</v>
      </c>
      <c r="T233" s="13">
        <f t="shared" si="111"/>
        <v>6.9756473744125302E-2</v>
      </c>
      <c r="U233" s="13">
        <f t="shared" si="112"/>
        <v>0.9975640502598242</v>
      </c>
      <c r="V233" s="6">
        <f t="shared" si="113"/>
        <v>90</v>
      </c>
      <c r="W233" s="6">
        <f t="shared" si="114"/>
        <v>85.999999999999957</v>
      </c>
      <c r="X233" s="34">
        <f t="shared" si="115"/>
        <v>270</v>
      </c>
      <c r="Y233" s="35">
        <f t="shared" si="116"/>
        <v>180</v>
      </c>
      <c r="Z233" s="36">
        <f t="shared" si="117"/>
        <v>4.0000000000000426</v>
      </c>
      <c r="AA233" s="15"/>
      <c r="AB233" s="22"/>
      <c r="AC233" s="25"/>
      <c r="AD233" s="25"/>
      <c r="AE233" s="25"/>
      <c r="AF233" s="40"/>
      <c r="AG233" s="41"/>
      <c r="AH233" s="55"/>
      <c r="AI233" s="11">
        <v>28</v>
      </c>
      <c r="AJ233" s="29">
        <v>75</v>
      </c>
      <c r="AK233" s="99"/>
      <c r="AL233" s="99"/>
      <c r="AM233" s="53">
        <f t="shared" si="119"/>
        <v>270</v>
      </c>
      <c r="AN233" s="50">
        <f t="shared" si="120"/>
        <v>180</v>
      </c>
      <c r="AO233" s="67">
        <f t="shared" si="118"/>
        <v>4.0000000000000426</v>
      </c>
      <c r="AP233" s="59"/>
      <c r="AQ233" s="52"/>
      <c r="AR233" s="52"/>
    </row>
    <row r="234" spans="1:44" x14ac:dyDescent="0.2">
      <c r="A234" s="11" t="s">
        <v>159</v>
      </c>
      <c r="B234" s="1" t="s">
        <v>147</v>
      </c>
      <c r="C234" s="1" t="s">
        <v>162</v>
      </c>
      <c r="D234" s="28">
        <v>7</v>
      </c>
      <c r="E234" s="11" t="s">
        <v>53</v>
      </c>
      <c r="F234" s="4">
        <v>113</v>
      </c>
      <c r="G234" s="4">
        <v>113</v>
      </c>
      <c r="H234" s="4">
        <f t="shared" si="109"/>
        <v>113</v>
      </c>
      <c r="I234" s="89">
        <v>329.9</v>
      </c>
      <c r="J234" s="90">
        <v>331.03</v>
      </c>
      <c r="K234" s="92"/>
      <c r="L234" s="76">
        <v>273</v>
      </c>
      <c r="M234" s="74">
        <v>6</v>
      </c>
      <c r="N234" s="74">
        <v>0</v>
      </c>
      <c r="O234" s="74">
        <v>0</v>
      </c>
      <c r="P234" s="74"/>
      <c r="Q234" s="74"/>
      <c r="R234" s="75"/>
      <c r="S234" s="13">
        <f t="shared" si="110"/>
        <v>0</v>
      </c>
      <c r="T234" s="13">
        <f t="shared" si="111"/>
        <v>0.10452846326765346</v>
      </c>
      <c r="U234" s="13">
        <f t="shared" si="112"/>
        <v>0.99315893767485575</v>
      </c>
      <c r="V234" s="6">
        <f t="shared" si="113"/>
        <v>90</v>
      </c>
      <c r="W234" s="6">
        <f t="shared" si="114"/>
        <v>83.991826112572312</v>
      </c>
      <c r="X234" s="34">
        <f t="shared" si="115"/>
        <v>270</v>
      </c>
      <c r="Y234" s="35">
        <f t="shared" si="116"/>
        <v>180</v>
      </c>
      <c r="Z234" s="36">
        <f t="shared" si="117"/>
        <v>6.008173887427688</v>
      </c>
      <c r="AA234" s="15"/>
      <c r="AB234" s="22"/>
      <c r="AC234" s="25"/>
      <c r="AD234" s="25"/>
      <c r="AE234" s="25"/>
      <c r="AF234" s="40"/>
      <c r="AG234" s="41"/>
      <c r="AH234" s="55"/>
      <c r="AI234" s="11">
        <v>98</v>
      </c>
      <c r="AJ234" s="29">
        <v>140</v>
      </c>
      <c r="AK234" s="99"/>
      <c r="AL234" s="99"/>
      <c r="AM234" s="53">
        <f t="shared" si="119"/>
        <v>270</v>
      </c>
      <c r="AN234" s="50">
        <f t="shared" si="120"/>
        <v>180</v>
      </c>
      <c r="AO234" s="67">
        <f t="shared" si="118"/>
        <v>6.008173887427688</v>
      </c>
      <c r="AP234" s="59"/>
      <c r="AQ234" s="52"/>
      <c r="AR234" s="52"/>
    </row>
    <row r="235" spans="1:44" x14ac:dyDescent="0.2">
      <c r="A235" s="11" t="s">
        <v>159</v>
      </c>
      <c r="B235" s="1" t="s">
        <v>147</v>
      </c>
      <c r="C235" s="1" t="s">
        <v>162</v>
      </c>
      <c r="D235" s="28">
        <v>8</v>
      </c>
      <c r="E235" s="11" t="s">
        <v>53</v>
      </c>
      <c r="F235" s="4">
        <v>17</v>
      </c>
      <c r="G235" s="5">
        <v>17</v>
      </c>
      <c r="H235" s="4">
        <f t="shared" si="109"/>
        <v>17</v>
      </c>
      <c r="I235" s="89">
        <v>331.3</v>
      </c>
      <c r="J235" s="90">
        <v>331.47</v>
      </c>
      <c r="K235" s="92"/>
      <c r="L235" s="76">
        <v>90</v>
      </c>
      <c r="M235" s="74">
        <v>5</v>
      </c>
      <c r="N235" s="74">
        <v>0</v>
      </c>
      <c r="O235" s="74">
        <v>7</v>
      </c>
      <c r="P235" s="74"/>
      <c r="Q235" s="74"/>
      <c r="R235" s="75"/>
      <c r="S235" s="13">
        <f t="shared" si="110"/>
        <v>0.12140559376013015</v>
      </c>
      <c r="T235" s="13">
        <f t="shared" si="111"/>
        <v>8.6506097057629155E-2</v>
      </c>
      <c r="U235" s="13">
        <f t="shared" si="112"/>
        <v>-0.98876921387645067</v>
      </c>
      <c r="V235" s="6">
        <f t="shared" si="113"/>
        <v>35.471315665952496</v>
      </c>
      <c r="W235" s="6">
        <f t="shared" si="114"/>
        <v>-81.426329815135034</v>
      </c>
      <c r="X235" s="34">
        <f t="shared" si="115"/>
        <v>35.471315665952496</v>
      </c>
      <c r="Y235" s="35">
        <f t="shared" si="116"/>
        <v>305.47131566595249</v>
      </c>
      <c r="Z235" s="36">
        <f t="shared" si="117"/>
        <v>8.5736701848649659</v>
      </c>
      <c r="AA235" s="15"/>
      <c r="AB235" s="22"/>
      <c r="AC235" s="25"/>
      <c r="AD235" s="25"/>
      <c r="AE235" s="25"/>
      <c r="AF235" s="40"/>
      <c r="AG235" s="41"/>
      <c r="AH235" s="55"/>
      <c r="AI235" s="11">
        <v>14</v>
      </c>
      <c r="AJ235" s="29">
        <v>66</v>
      </c>
      <c r="AK235" s="99"/>
      <c r="AL235" s="99"/>
      <c r="AM235" s="53">
        <f t="shared" si="119"/>
        <v>35.471315665952496</v>
      </c>
      <c r="AN235" s="50">
        <f t="shared" si="120"/>
        <v>305.47131566595249</v>
      </c>
      <c r="AO235" s="67">
        <f t="shared" si="118"/>
        <v>8.5736701848649659</v>
      </c>
      <c r="AP235" s="59"/>
      <c r="AQ235" s="52"/>
      <c r="AR235" s="52"/>
    </row>
    <row r="236" spans="1:44" x14ac:dyDescent="0.2">
      <c r="A236" s="11" t="s">
        <v>159</v>
      </c>
      <c r="B236" s="1" t="s">
        <v>147</v>
      </c>
      <c r="C236" s="1" t="s">
        <v>162</v>
      </c>
      <c r="D236" s="28">
        <v>8</v>
      </c>
      <c r="E236" s="11" t="s">
        <v>53</v>
      </c>
      <c r="F236" s="4">
        <v>55</v>
      </c>
      <c r="G236" s="4">
        <v>55</v>
      </c>
      <c r="H236" s="4">
        <f t="shared" si="109"/>
        <v>55</v>
      </c>
      <c r="I236" s="89">
        <v>331.3</v>
      </c>
      <c r="J236" s="90">
        <v>331.85</v>
      </c>
      <c r="K236" s="92"/>
      <c r="L236" s="76">
        <v>270</v>
      </c>
      <c r="M236" s="74">
        <v>1</v>
      </c>
      <c r="N236" s="74">
        <v>180</v>
      </c>
      <c r="O236" s="74">
        <v>2</v>
      </c>
      <c r="P236" s="74"/>
      <c r="Q236" s="74"/>
      <c r="R236" s="75"/>
      <c r="S236" s="13">
        <f t="shared" si="110"/>
        <v>-3.489418134011367E-2</v>
      </c>
      <c r="T236" s="13">
        <f t="shared" si="111"/>
        <v>-1.7441774902830151E-2</v>
      </c>
      <c r="U236" s="13">
        <f t="shared" si="112"/>
        <v>-0.99923861495548261</v>
      </c>
      <c r="V236" s="6">
        <f t="shared" si="113"/>
        <v>206.55806801658107</v>
      </c>
      <c r="W236" s="6">
        <f t="shared" si="114"/>
        <v>-87.764295062177368</v>
      </c>
      <c r="X236" s="34">
        <f t="shared" si="115"/>
        <v>206.55806801658107</v>
      </c>
      <c r="Y236" s="35">
        <f t="shared" si="116"/>
        <v>116.55806801658107</v>
      </c>
      <c r="Z236" s="36">
        <f t="shared" si="117"/>
        <v>2.2357049378226321</v>
      </c>
      <c r="AA236" s="15"/>
      <c r="AB236" s="22"/>
      <c r="AC236" s="25"/>
      <c r="AD236" s="25"/>
      <c r="AE236" s="25"/>
      <c r="AF236" s="40"/>
      <c r="AG236" s="41"/>
      <c r="AH236" s="55"/>
      <c r="AI236" s="11">
        <v>14</v>
      </c>
      <c r="AJ236" s="29">
        <v>66</v>
      </c>
      <c r="AK236" s="99"/>
      <c r="AL236" s="99"/>
      <c r="AM236" s="53">
        <f t="shared" si="119"/>
        <v>206.55806801658107</v>
      </c>
      <c r="AN236" s="50">
        <f t="shared" si="120"/>
        <v>116.55806801658107</v>
      </c>
      <c r="AO236" s="67">
        <f t="shared" si="118"/>
        <v>2.2357049378226321</v>
      </c>
      <c r="AP236" s="59"/>
      <c r="AQ236" s="52"/>
      <c r="AR236" s="52"/>
    </row>
    <row r="237" spans="1:44" x14ac:dyDescent="0.2">
      <c r="A237" s="11" t="s">
        <v>159</v>
      </c>
      <c r="B237" s="1" t="s">
        <v>147</v>
      </c>
      <c r="C237" s="1" t="s">
        <v>158</v>
      </c>
      <c r="D237" s="28">
        <v>3</v>
      </c>
      <c r="E237" s="11" t="s">
        <v>53</v>
      </c>
      <c r="F237" s="4">
        <v>17</v>
      </c>
      <c r="G237" s="4">
        <v>17</v>
      </c>
      <c r="H237" s="4">
        <f t="shared" si="109"/>
        <v>17</v>
      </c>
      <c r="I237" s="89">
        <v>335.36</v>
      </c>
      <c r="J237" s="90">
        <v>335.53000000000003</v>
      </c>
      <c r="K237" s="92"/>
      <c r="L237" s="76">
        <v>270</v>
      </c>
      <c r="M237" s="74">
        <v>2</v>
      </c>
      <c r="N237" s="74">
        <v>180</v>
      </c>
      <c r="O237" s="74">
        <v>2</v>
      </c>
      <c r="P237" s="74"/>
      <c r="Q237" s="74"/>
      <c r="R237" s="75"/>
      <c r="S237" s="13">
        <f t="shared" si="110"/>
        <v>-3.4878236872062658E-2</v>
      </c>
      <c r="T237" s="13">
        <f t="shared" si="111"/>
        <v>-3.4878236872062644E-2</v>
      </c>
      <c r="U237" s="13">
        <f t="shared" si="112"/>
        <v>-0.99878202512991221</v>
      </c>
      <c r="V237" s="6">
        <f t="shared" si="113"/>
        <v>225</v>
      </c>
      <c r="W237" s="6">
        <f t="shared" si="114"/>
        <v>-87.172720540926477</v>
      </c>
      <c r="X237" s="34">
        <f t="shared" si="115"/>
        <v>225</v>
      </c>
      <c r="Y237" s="35">
        <f t="shared" si="116"/>
        <v>135</v>
      </c>
      <c r="Z237" s="36">
        <f t="shared" si="117"/>
        <v>2.8272794590735231</v>
      </c>
      <c r="AA237" s="15"/>
      <c r="AB237" s="22"/>
      <c r="AC237" s="25"/>
      <c r="AD237" s="25"/>
      <c r="AE237" s="25"/>
      <c r="AF237" s="40"/>
      <c r="AG237" s="41"/>
      <c r="AH237" s="55"/>
      <c r="AI237" s="11">
        <v>7</v>
      </c>
      <c r="AJ237" s="29">
        <v>29</v>
      </c>
      <c r="AK237" s="99"/>
      <c r="AL237" s="99"/>
      <c r="AM237" s="53">
        <f t="shared" si="119"/>
        <v>225</v>
      </c>
      <c r="AN237" s="50">
        <f t="shared" si="120"/>
        <v>135</v>
      </c>
      <c r="AO237" s="67">
        <f t="shared" si="118"/>
        <v>2.8272794590735231</v>
      </c>
      <c r="AP237" s="59"/>
      <c r="AQ237" s="52"/>
      <c r="AR237" s="52"/>
    </row>
    <row r="238" spans="1:44" x14ac:dyDescent="0.2">
      <c r="A238" s="11" t="s">
        <v>159</v>
      </c>
      <c r="B238" s="1" t="s">
        <v>147</v>
      </c>
      <c r="C238" s="1" t="s">
        <v>158</v>
      </c>
      <c r="D238" s="28">
        <v>3</v>
      </c>
      <c r="E238" s="11" t="s">
        <v>53</v>
      </c>
      <c r="F238" s="4">
        <v>74</v>
      </c>
      <c r="G238" s="4">
        <v>74</v>
      </c>
      <c r="H238" s="4">
        <f t="shared" si="109"/>
        <v>74</v>
      </c>
      <c r="I238" s="89">
        <v>335.36</v>
      </c>
      <c r="J238" s="90">
        <v>336.1</v>
      </c>
      <c r="K238" s="92"/>
      <c r="L238" s="76">
        <v>270</v>
      </c>
      <c r="M238" s="74">
        <v>4</v>
      </c>
      <c r="N238" s="74">
        <v>180</v>
      </c>
      <c r="O238" s="74">
        <v>10</v>
      </c>
      <c r="P238" s="74"/>
      <c r="Q238" s="74"/>
      <c r="R238" s="75"/>
      <c r="S238" s="13">
        <f t="shared" si="110"/>
        <v>-0.17322517943366056</v>
      </c>
      <c r="T238" s="13">
        <f t="shared" si="111"/>
        <v>-6.8696716166007102E-2</v>
      </c>
      <c r="U238" s="13">
        <f t="shared" si="112"/>
        <v>-0.98240881082213483</v>
      </c>
      <c r="V238" s="6">
        <f t="shared" si="113"/>
        <v>201.63202225078362</v>
      </c>
      <c r="W238" s="6">
        <f t="shared" si="114"/>
        <v>-79.259371038792622</v>
      </c>
      <c r="X238" s="34">
        <f t="shared" si="115"/>
        <v>201.63202225078362</v>
      </c>
      <c r="Y238" s="35">
        <f t="shared" si="116"/>
        <v>111.63202225078362</v>
      </c>
      <c r="Z238" s="36">
        <f t="shared" si="117"/>
        <v>10.740628961207378</v>
      </c>
      <c r="AA238" s="15"/>
      <c r="AB238" s="22"/>
      <c r="AC238" s="25"/>
      <c r="AD238" s="25"/>
      <c r="AE238" s="25"/>
      <c r="AF238" s="40"/>
      <c r="AG238" s="41"/>
      <c r="AH238" s="55"/>
      <c r="AI238" s="11">
        <v>73</v>
      </c>
      <c r="AJ238" s="29">
        <v>111</v>
      </c>
      <c r="AK238" s="99"/>
      <c r="AL238" s="99"/>
      <c r="AM238" s="53">
        <f t="shared" si="119"/>
        <v>201.63202225078362</v>
      </c>
      <c r="AN238" s="50">
        <f t="shared" si="120"/>
        <v>111.63202225078362</v>
      </c>
      <c r="AO238" s="67">
        <f t="shared" si="118"/>
        <v>10.740628961207378</v>
      </c>
      <c r="AP238" s="59"/>
      <c r="AQ238" s="52"/>
      <c r="AR238" s="52"/>
    </row>
    <row r="239" spans="1:44" x14ac:dyDescent="0.2">
      <c r="A239" s="11" t="s">
        <v>159</v>
      </c>
      <c r="B239" s="1" t="s">
        <v>147</v>
      </c>
      <c r="C239" s="1" t="s">
        <v>158</v>
      </c>
      <c r="D239" s="28" t="s">
        <v>137</v>
      </c>
      <c r="E239" s="11" t="s">
        <v>53</v>
      </c>
      <c r="F239" s="4">
        <v>19</v>
      </c>
      <c r="G239" s="4">
        <v>19</v>
      </c>
      <c r="H239" s="4">
        <f t="shared" si="109"/>
        <v>19</v>
      </c>
      <c r="I239" s="89">
        <v>336.47</v>
      </c>
      <c r="J239" s="90">
        <v>336.66</v>
      </c>
      <c r="K239" s="92"/>
      <c r="L239" s="76">
        <v>90</v>
      </c>
      <c r="M239" s="74">
        <v>0</v>
      </c>
      <c r="N239" s="74">
        <v>0</v>
      </c>
      <c r="O239" s="74">
        <v>3</v>
      </c>
      <c r="P239" s="74"/>
      <c r="Q239" s="74"/>
      <c r="R239" s="75"/>
      <c r="S239" s="13">
        <f t="shared" si="110"/>
        <v>5.2335956242943828E-2</v>
      </c>
      <c r="T239" s="13">
        <f t="shared" si="111"/>
        <v>-3.2059657963603889E-18</v>
      </c>
      <c r="U239" s="13">
        <f t="shared" si="112"/>
        <v>-0.99862953475457383</v>
      </c>
      <c r="V239" s="6">
        <f t="shared" si="113"/>
        <v>360</v>
      </c>
      <c r="W239" s="6">
        <f t="shared" si="114"/>
        <v>-86.999999999999844</v>
      </c>
      <c r="X239" s="34">
        <f t="shared" si="115"/>
        <v>360</v>
      </c>
      <c r="Y239" s="35">
        <f t="shared" si="116"/>
        <v>270</v>
      </c>
      <c r="Z239" s="36">
        <f t="shared" si="117"/>
        <v>3.0000000000001563</v>
      </c>
      <c r="AA239" s="15"/>
      <c r="AB239" s="22"/>
      <c r="AC239" s="25"/>
      <c r="AD239" s="25"/>
      <c r="AE239" s="25"/>
      <c r="AF239" s="40"/>
      <c r="AG239" s="41"/>
      <c r="AH239" s="55"/>
      <c r="AI239" s="11">
        <v>5</v>
      </c>
      <c r="AJ239" s="29">
        <v>25</v>
      </c>
      <c r="AK239" s="99"/>
      <c r="AL239" s="99"/>
      <c r="AM239" s="53">
        <f t="shared" si="119"/>
        <v>360</v>
      </c>
      <c r="AN239" s="50">
        <f t="shared" si="120"/>
        <v>270</v>
      </c>
      <c r="AO239" s="67">
        <f t="shared" si="118"/>
        <v>3.0000000000001563</v>
      </c>
      <c r="AP239" s="59"/>
      <c r="AQ239" s="52"/>
      <c r="AR239" s="52"/>
    </row>
    <row r="240" spans="1:44" x14ac:dyDescent="0.2">
      <c r="A240" s="11" t="s">
        <v>159</v>
      </c>
      <c r="B240" s="1" t="s">
        <v>147</v>
      </c>
      <c r="C240" s="1" t="s">
        <v>141</v>
      </c>
      <c r="D240" s="28">
        <v>1</v>
      </c>
      <c r="E240" s="11" t="s">
        <v>53</v>
      </c>
      <c r="F240" s="4">
        <v>3.5</v>
      </c>
      <c r="G240" s="4">
        <v>3.5</v>
      </c>
      <c r="H240" s="4">
        <f t="shared" si="109"/>
        <v>3.5</v>
      </c>
      <c r="I240" s="89">
        <v>343.5</v>
      </c>
      <c r="J240" s="90">
        <v>343.53500000000003</v>
      </c>
      <c r="K240" s="92"/>
      <c r="L240" s="76">
        <v>90</v>
      </c>
      <c r="M240" s="74">
        <v>0</v>
      </c>
      <c r="N240" s="74">
        <v>180</v>
      </c>
      <c r="O240" s="74">
        <v>10</v>
      </c>
      <c r="P240" s="74"/>
      <c r="Q240" s="74"/>
      <c r="R240" s="75"/>
      <c r="S240" s="13">
        <f t="shared" si="110"/>
        <v>0.17364817766693033</v>
      </c>
      <c r="T240" s="13">
        <f t="shared" si="111"/>
        <v>-1.0637239828316862E-17</v>
      </c>
      <c r="U240" s="13">
        <f t="shared" si="112"/>
        <v>0.98480775301220802</v>
      </c>
      <c r="V240" s="6">
        <f t="shared" si="113"/>
        <v>360</v>
      </c>
      <c r="W240" s="6">
        <f t="shared" si="114"/>
        <v>79.999999999999986</v>
      </c>
      <c r="X240" s="34">
        <f t="shared" si="115"/>
        <v>180</v>
      </c>
      <c r="Y240" s="35">
        <f t="shared" si="116"/>
        <v>90</v>
      </c>
      <c r="Z240" s="36">
        <f t="shared" si="117"/>
        <v>10.000000000000014</v>
      </c>
      <c r="AA240" s="15"/>
      <c r="AB240" s="22"/>
      <c r="AC240" s="25"/>
      <c r="AD240" s="25"/>
      <c r="AE240" s="25"/>
      <c r="AF240" s="40"/>
      <c r="AG240" s="41"/>
      <c r="AH240" s="55"/>
      <c r="AI240" s="11">
        <v>3.5</v>
      </c>
      <c r="AJ240" s="29">
        <v>7.5</v>
      </c>
      <c r="AK240" s="99"/>
      <c r="AL240" s="99"/>
      <c r="AM240" s="53">
        <f t="shared" si="119"/>
        <v>180</v>
      </c>
      <c r="AN240" s="50">
        <f t="shared" si="120"/>
        <v>90</v>
      </c>
      <c r="AO240" s="67">
        <f t="shared" si="118"/>
        <v>10.000000000000014</v>
      </c>
      <c r="AP240" s="59"/>
      <c r="AQ240" s="52"/>
      <c r="AR240" s="52"/>
    </row>
    <row r="241" spans="1:46" x14ac:dyDescent="0.2">
      <c r="A241" s="11" t="s">
        <v>159</v>
      </c>
      <c r="B241" s="1" t="s">
        <v>147</v>
      </c>
      <c r="C241" s="1" t="s">
        <v>141</v>
      </c>
      <c r="D241" s="28">
        <v>2</v>
      </c>
      <c r="E241" s="11" t="s">
        <v>53</v>
      </c>
      <c r="F241" s="4">
        <v>5</v>
      </c>
      <c r="G241" s="4">
        <v>5</v>
      </c>
      <c r="H241" s="4">
        <f t="shared" si="109"/>
        <v>5</v>
      </c>
      <c r="I241" s="89">
        <v>343.80500000000001</v>
      </c>
      <c r="J241" s="90">
        <v>343.85500000000002</v>
      </c>
      <c r="K241" s="92"/>
      <c r="L241" s="76">
        <v>90</v>
      </c>
      <c r="M241" s="74">
        <v>3</v>
      </c>
      <c r="N241" s="74">
        <v>180</v>
      </c>
      <c r="O241" s="74">
        <v>1</v>
      </c>
      <c r="P241" s="74"/>
      <c r="Q241" s="74"/>
      <c r="R241" s="75"/>
      <c r="S241" s="13">
        <f t="shared" si="110"/>
        <v>1.7428488520812156E-2</v>
      </c>
      <c r="T241" s="13">
        <f t="shared" si="111"/>
        <v>-5.2327985223313132E-2</v>
      </c>
      <c r="U241" s="13">
        <f t="shared" si="112"/>
        <v>0.99847743863945992</v>
      </c>
      <c r="V241" s="6">
        <f t="shared" si="113"/>
        <v>288.42098079972504</v>
      </c>
      <c r="W241" s="6">
        <f t="shared" si="114"/>
        <v>86.838299513294743</v>
      </c>
      <c r="X241" s="34">
        <f t="shared" si="115"/>
        <v>108.42098079972504</v>
      </c>
      <c r="Y241" s="35">
        <f t="shared" si="116"/>
        <v>18.420980799725044</v>
      </c>
      <c r="Z241" s="36">
        <f t="shared" si="117"/>
        <v>3.1617004867052572</v>
      </c>
      <c r="AA241" s="15"/>
      <c r="AB241" s="22"/>
      <c r="AC241" s="25"/>
      <c r="AD241" s="25"/>
      <c r="AE241" s="25"/>
      <c r="AF241" s="40"/>
      <c r="AG241" s="41"/>
      <c r="AH241" s="55"/>
      <c r="AI241" s="11">
        <v>1</v>
      </c>
      <c r="AJ241" s="29">
        <v>18</v>
      </c>
      <c r="AK241" s="99"/>
      <c r="AL241" s="99"/>
      <c r="AM241" s="53">
        <f t="shared" si="119"/>
        <v>108.42098079972504</v>
      </c>
      <c r="AN241" s="50">
        <f t="shared" si="120"/>
        <v>18.420980799725044</v>
      </c>
      <c r="AO241" s="67">
        <f t="shared" si="118"/>
        <v>3.1617004867052572</v>
      </c>
      <c r="AP241" s="59"/>
      <c r="AQ241" s="52"/>
      <c r="AR241" s="52"/>
    </row>
    <row r="242" spans="1:46" x14ac:dyDescent="0.2">
      <c r="A242" s="11" t="s">
        <v>159</v>
      </c>
      <c r="B242" s="1" t="s">
        <v>147</v>
      </c>
      <c r="C242" s="1" t="s">
        <v>141</v>
      </c>
      <c r="D242" s="28">
        <v>2</v>
      </c>
      <c r="E242" s="11" t="s">
        <v>53</v>
      </c>
      <c r="F242" s="4">
        <v>11</v>
      </c>
      <c r="G242" s="4">
        <v>11</v>
      </c>
      <c r="H242" s="4">
        <f t="shared" si="109"/>
        <v>11</v>
      </c>
      <c r="I242" s="89">
        <v>343.80500000000001</v>
      </c>
      <c r="J242" s="90">
        <v>343.91500000000002</v>
      </c>
      <c r="K242" s="92"/>
      <c r="L242" s="76">
        <v>90</v>
      </c>
      <c r="M242" s="74">
        <v>3</v>
      </c>
      <c r="N242" s="74">
        <v>180</v>
      </c>
      <c r="O242" s="74">
        <v>2</v>
      </c>
      <c r="P242" s="74"/>
      <c r="Q242" s="74"/>
      <c r="R242" s="75"/>
      <c r="S242" s="13">
        <f t="shared" si="110"/>
        <v>3.4851668155187317E-2</v>
      </c>
      <c r="T242" s="13">
        <f t="shared" si="111"/>
        <v>-5.2304074592470842E-2</v>
      </c>
      <c r="U242" s="13">
        <f t="shared" si="112"/>
        <v>0.99802119662406841</v>
      </c>
      <c r="V242" s="6">
        <f t="shared" si="113"/>
        <v>303.67663081374843</v>
      </c>
      <c r="W242" s="6">
        <f t="shared" si="114"/>
        <v>86.39647307521291</v>
      </c>
      <c r="X242" s="34">
        <f t="shared" si="115"/>
        <v>123.67663081374843</v>
      </c>
      <c r="Y242" s="35">
        <f t="shared" si="116"/>
        <v>33.676630813748432</v>
      </c>
      <c r="Z242" s="36">
        <f t="shared" si="117"/>
        <v>3.60352692478709</v>
      </c>
      <c r="AA242" s="15"/>
      <c r="AB242" s="22"/>
      <c r="AC242" s="25"/>
      <c r="AD242" s="25"/>
      <c r="AE242" s="25"/>
      <c r="AF242" s="40"/>
      <c r="AG242" s="41"/>
      <c r="AH242" s="55"/>
      <c r="AI242" s="11">
        <v>1</v>
      </c>
      <c r="AJ242" s="29">
        <v>18</v>
      </c>
      <c r="AK242" s="99"/>
      <c r="AL242" s="99"/>
      <c r="AM242" s="53">
        <f t="shared" si="119"/>
        <v>123.67663081374843</v>
      </c>
      <c r="AN242" s="50">
        <f t="shared" si="120"/>
        <v>33.676630813748432</v>
      </c>
      <c r="AO242" s="67">
        <f t="shared" si="118"/>
        <v>3.60352692478709</v>
      </c>
      <c r="AP242" s="59"/>
      <c r="AQ242" s="52"/>
      <c r="AR242" s="52"/>
    </row>
    <row r="243" spans="1:46" x14ac:dyDescent="0.2">
      <c r="A243" s="11" t="s">
        <v>159</v>
      </c>
      <c r="B243" s="1" t="s">
        <v>147</v>
      </c>
      <c r="C243" s="1" t="s">
        <v>141</v>
      </c>
      <c r="D243" s="28">
        <v>2</v>
      </c>
      <c r="E243" s="11" t="s">
        <v>53</v>
      </c>
      <c r="F243" s="4">
        <v>67</v>
      </c>
      <c r="G243" s="4">
        <v>67</v>
      </c>
      <c r="H243" s="4">
        <f t="shared" si="109"/>
        <v>67</v>
      </c>
      <c r="I243" s="89">
        <v>343.80500000000001</v>
      </c>
      <c r="J243" s="90">
        <v>344.47500000000002</v>
      </c>
      <c r="K243" s="92"/>
      <c r="L243" s="76">
        <v>90</v>
      </c>
      <c r="M243" s="74">
        <v>5</v>
      </c>
      <c r="N243" s="74">
        <v>0</v>
      </c>
      <c r="O243" s="74">
        <v>0</v>
      </c>
      <c r="P243" s="74"/>
      <c r="Q243" s="74"/>
      <c r="R243" s="75"/>
      <c r="S243" s="13">
        <f t="shared" si="110"/>
        <v>0</v>
      </c>
      <c r="T243" s="13">
        <f t="shared" si="111"/>
        <v>8.7155742747658166E-2</v>
      </c>
      <c r="U243" s="13">
        <f t="shared" si="112"/>
        <v>-0.99619469809174555</v>
      </c>
      <c r="V243" s="6">
        <f t="shared" si="113"/>
        <v>90</v>
      </c>
      <c r="W243" s="6">
        <f t="shared" si="114"/>
        <v>-85</v>
      </c>
      <c r="X243" s="34">
        <f t="shared" si="115"/>
        <v>90</v>
      </c>
      <c r="Y243" s="35">
        <f t="shared" si="116"/>
        <v>0</v>
      </c>
      <c r="Z243" s="36">
        <f t="shared" si="117"/>
        <v>5</v>
      </c>
      <c r="AA243" s="15"/>
      <c r="AB243" s="22"/>
      <c r="AC243" s="25"/>
      <c r="AD243" s="25"/>
      <c r="AE243" s="25"/>
      <c r="AF243" s="40"/>
      <c r="AG243" s="41"/>
      <c r="AH243" s="55"/>
      <c r="AI243" s="11">
        <v>59</v>
      </c>
      <c r="AJ243" s="29">
        <v>70</v>
      </c>
      <c r="AK243" s="99"/>
      <c r="AL243" s="99"/>
      <c r="AM243" s="53">
        <f t="shared" si="119"/>
        <v>90</v>
      </c>
      <c r="AN243" s="50">
        <f t="shared" si="120"/>
        <v>0</v>
      </c>
      <c r="AO243" s="67">
        <f t="shared" si="118"/>
        <v>5</v>
      </c>
      <c r="AP243" s="59"/>
      <c r="AQ243" s="52"/>
      <c r="AR243" s="52"/>
    </row>
    <row r="244" spans="1:46" x14ac:dyDescent="0.2">
      <c r="A244" s="11" t="s">
        <v>159</v>
      </c>
      <c r="B244" s="1" t="s">
        <v>147</v>
      </c>
      <c r="C244" s="1" t="s">
        <v>141</v>
      </c>
      <c r="D244" s="28">
        <v>2</v>
      </c>
      <c r="E244" s="11" t="s">
        <v>53</v>
      </c>
      <c r="F244" s="4">
        <v>103</v>
      </c>
      <c r="G244" s="4">
        <v>103</v>
      </c>
      <c r="H244" s="4">
        <f t="shared" si="109"/>
        <v>103</v>
      </c>
      <c r="I244" s="89">
        <v>343.80500000000001</v>
      </c>
      <c r="J244" s="90">
        <v>344.83499999999998</v>
      </c>
      <c r="K244" s="92"/>
      <c r="L244" s="76">
        <v>270</v>
      </c>
      <c r="M244" s="74">
        <v>2</v>
      </c>
      <c r="N244" s="74">
        <v>0</v>
      </c>
      <c r="O244" s="74">
        <v>1</v>
      </c>
      <c r="P244" s="74"/>
      <c r="Q244" s="74"/>
      <c r="R244" s="75"/>
      <c r="S244" s="13">
        <f t="shared" si="110"/>
        <v>-1.7441774902830158E-2</v>
      </c>
      <c r="T244" s="13">
        <f t="shared" si="111"/>
        <v>3.489418134011367E-2</v>
      </c>
      <c r="U244" s="13">
        <f t="shared" si="112"/>
        <v>0.99923861495548261</v>
      </c>
      <c r="V244" s="6">
        <f t="shared" si="113"/>
        <v>116.5580680165811</v>
      </c>
      <c r="W244" s="6">
        <f t="shared" si="114"/>
        <v>87.764295062177368</v>
      </c>
      <c r="X244" s="34">
        <f t="shared" si="115"/>
        <v>296.5580680165811</v>
      </c>
      <c r="Y244" s="35">
        <f t="shared" si="116"/>
        <v>206.5580680165811</v>
      </c>
      <c r="Z244" s="36">
        <f t="shared" si="117"/>
        <v>2.2357049378226321</v>
      </c>
      <c r="AA244" s="15"/>
      <c r="AB244" s="22"/>
      <c r="AC244" s="25"/>
      <c r="AD244" s="25"/>
      <c r="AE244" s="25"/>
      <c r="AF244" s="40"/>
      <c r="AG244" s="41"/>
      <c r="AH244" s="55"/>
      <c r="AI244" s="11">
        <v>101</v>
      </c>
      <c r="AJ244" s="29">
        <v>106</v>
      </c>
      <c r="AK244" s="99"/>
      <c r="AL244" s="99"/>
      <c r="AM244" s="53">
        <f t="shared" si="119"/>
        <v>296.5580680165811</v>
      </c>
      <c r="AN244" s="50">
        <f t="shared" si="120"/>
        <v>206.5580680165811</v>
      </c>
      <c r="AO244" s="67">
        <f t="shared" si="118"/>
        <v>2.2357049378226321</v>
      </c>
      <c r="AP244" s="59"/>
      <c r="AQ244" s="52"/>
      <c r="AR244" s="52"/>
    </row>
    <row r="245" spans="1:46" x14ac:dyDescent="0.2">
      <c r="A245" s="11" t="s">
        <v>159</v>
      </c>
      <c r="B245" s="1" t="s">
        <v>147</v>
      </c>
      <c r="C245" s="1" t="s">
        <v>141</v>
      </c>
      <c r="D245" s="28">
        <v>3</v>
      </c>
      <c r="E245" s="11" t="s">
        <v>53</v>
      </c>
      <c r="F245" s="4">
        <v>62</v>
      </c>
      <c r="G245" s="4">
        <v>62</v>
      </c>
      <c r="H245" s="4">
        <f t="shared" si="109"/>
        <v>62</v>
      </c>
      <c r="I245" s="89">
        <v>344.98</v>
      </c>
      <c r="J245" s="90">
        <v>345.6</v>
      </c>
      <c r="K245" s="92"/>
      <c r="L245" s="76">
        <v>90</v>
      </c>
      <c r="M245" s="74">
        <v>1</v>
      </c>
      <c r="N245" s="83">
        <v>180</v>
      </c>
      <c r="O245" s="74">
        <v>1</v>
      </c>
      <c r="P245" s="74"/>
      <c r="Q245" s="74"/>
      <c r="R245" s="75"/>
      <c r="S245" s="13">
        <f t="shared" si="110"/>
        <v>1.7449748351250481E-2</v>
      </c>
      <c r="T245" s="13">
        <f t="shared" si="111"/>
        <v>-1.7449748351250485E-2</v>
      </c>
      <c r="U245" s="13">
        <f t="shared" si="112"/>
        <v>0.99969541350954794</v>
      </c>
      <c r="V245" s="6">
        <f t="shared" si="113"/>
        <v>315</v>
      </c>
      <c r="W245" s="6">
        <f t="shared" si="114"/>
        <v>88.585930000671468</v>
      </c>
      <c r="X245" s="34">
        <f t="shared" si="115"/>
        <v>135</v>
      </c>
      <c r="Y245" s="35">
        <f t="shared" si="116"/>
        <v>45</v>
      </c>
      <c r="Z245" s="36">
        <f t="shared" si="117"/>
        <v>1.4140699993285324</v>
      </c>
      <c r="AA245" s="15"/>
      <c r="AB245" s="22"/>
      <c r="AC245" s="25"/>
      <c r="AD245" s="25"/>
      <c r="AE245" s="25"/>
      <c r="AF245" s="40"/>
      <c r="AG245" s="41"/>
      <c r="AH245" s="55"/>
      <c r="AI245" s="11">
        <v>58</v>
      </c>
      <c r="AJ245" s="29">
        <v>63</v>
      </c>
      <c r="AK245" s="99"/>
      <c r="AL245" s="99"/>
      <c r="AM245" s="53">
        <f t="shared" si="119"/>
        <v>135</v>
      </c>
      <c r="AN245" s="50">
        <f t="shared" si="120"/>
        <v>45</v>
      </c>
      <c r="AO245" s="67">
        <f t="shared" si="118"/>
        <v>1.4140699993285324</v>
      </c>
      <c r="AP245" s="59"/>
      <c r="AQ245" s="52"/>
      <c r="AR245" s="52"/>
    </row>
    <row r="246" spans="1:46" x14ac:dyDescent="0.2">
      <c r="A246" s="11" t="s">
        <v>159</v>
      </c>
      <c r="B246" s="1" t="s">
        <v>147</v>
      </c>
      <c r="C246" s="1" t="s">
        <v>141</v>
      </c>
      <c r="D246" s="28">
        <v>5</v>
      </c>
      <c r="E246" s="11" t="s">
        <v>53</v>
      </c>
      <c r="F246" s="4">
        <v>77</v>
      </c>
      <c r="G246" s="4">
        <v>77</v>
      </c>
      <c r="H246" s="4">
        <f t="shared" si="109"/>
        <v>77</v>
      </c>
      <c r="I246" s="89">
        <v>346.7</v>
      </c>
      <c r="J246" s="90">
        <v>347.46999999999997</v>
      </c>
      <c r="K246" s="92"/>
      <c r="L246" s="76">
        <v>90</v>
      </c>
      <c r="M246" s="74">
        <v>16</v>
      </c>
      <c r="N246" s="74">
        <v>0</v>
      </c>
      <c r="O246" s="74">
        <v>5</v>
      </c>
      <c r="P246" s="74"/>
      <c r="Q246" s="74"/>
      <c r="R246" s="75"/>
      <c r="S246" s="13">
        <f t="shared" si="110"/>
        <v>8.3779477084377732E-2</v>
      </c>
      <c r="T246" s="13">
        <f t="shared" si="111"/>
        <v>0.27458847246092255</v>
      </c>
      <c r="U246" s="13">
        <f t="shared" si="112"/>
        <v>-0.95760380497243291</v>
      </c>
      <c r="V246" s="6">
        <f t="shared" si="113"/>
        <v>73.032568570600787</v>
      </c>
      <c r="W246" s="6">
        <f t="shared" si="114"/>
        <v>-73.311519869127409</v>
      </c>
      <c r="X246" s="34">
        <f t="shared" si="115"/>
        <v>73.032568570600787</v>
      </c>
      <c r="Y246" s="35">
        <f t="shared" si="116"/>
        <v>343.0325685706008</v>
      </c>
      <c r="Z246" s="36">
        <f t="shared" si="117"/>
        <v>16.688480130872591</v>
      </c>
      <c r="AA246" s="15"/>
      <c r="AB246" s="22"/>
      <c r="AC246" s="25"/>
      <c r="AD246" s="25"/>
      <c r="AE246" s="25"/>
      <c r="AF246" s="40"/>
      <c r="AG246" s="41"/>
      <c r="AH246" s="55"/>
      <c r="AI246" s="11">
        <v>64</v>
      </c>
      <c r="AJ246" s="29">
        <v>87</v>
      </c>
      <c r="AK246" s="99"/>
      <c r="AL246" s="99"/>
      <c r="AM246" s="53">
        <f t="shared" si="119"/>
        <v>73.032568570600787</v>
      </c>
      <c r="AN246" s="50">
        <f t="shared" si="120"/>
        <v>343.0325685706008</v>
      </c>
      <c r="AO246" s="67">
        <f t="shared" si="118"/>
        <v>16.688480130872591</v>
      </c>
      <c r="AP246" s="59"/>
      <c r="AQ246" s="52"/>
      <c r="AR246" s="52"/>
    </row>
    <row r="247" spans="1:46" x14ac:dyDescent="0.2">
      <c r="A247" s="11" t="s">
        <v>159</v>
      </c>
      <c r="B247" s="1" t="s">
        <v>147</v>
      </c>
      <c r="C247" s="1" t="s">
        <v>141</v>
      </c>
      <c r="D247" s="28">
        <v>5</v>
      </c>
      <c r="E247" s="11" t="s">
        <v>53</v>
      </c>
      <c r="F247" s="4">
        <v>125</v>
      </c>
      <c r="G247" s="4">
        <v>125</v>
      </c>
      <c r="H247" s="4">
        <f t="shared" si="109"/>
        <v>125</v>
      </c>
      <c r="I247" s="89">
        <v>346.7</v>
      </c>
      <c r="J247" s="90">
        <v>347.95</v>
      </c>
      <c r="K247" s="92"/>
      <c r="L247" s="76">
        <v>90</v>
      </c>
      <c r="M247" s="74">
        <v>7</v>
      </c>
      <c r="N247" s="74">
        <v>0</v>
      </c>
      <c r="O247" s="74">
        <v>7</v>
      </c>
      <c r="P247" s="74"/>
      <c r="Q247" s="74"/>
      <c r="R247" s="75"/>
      <c r="S247" s="13">
        <f t="shared" si="110"/>
        <v>0.12096094779983385</v>
      </c>
      <c r="T247" s="13">
        <f t="shared" si="111"/>
        <v>0.12096094779983384</v>
      </c>
      <c r="U247" s="13">
        <f t="shared" si="112"/>
        <v>-0.98514786313799818</v>
      </c>
      <c r="V247" s="6">
        <f t="shared" si="113"/>
        <v>45</v>
      </c>
      <c r="W247" s="6">
        <f t="shared" si="114"/>
        <v>-80.149178972421197</v>
      </c>
      <c r="X247" s="34">
        <f t="shared" si="115"/>
        <v>45</v>
      </c>
      <c r="Y247" s="35">
        <f t="shared" si="116"/>
        <v>315</v>
      </c>
      <c r="Z247" s="36">
        <f t="shared" si="117"/>
        <v>9.8508210275788031</v>
      </c>
      <c r="AA247" s="15"/>
      <c r="AB247" s="22"/>
      <c r="AC247" s="25"/>
      <c r="AD247" s="25"/>
      <c r="AE247" s="25"/>
      <c r="AF247" s="40"/>
      <c r="AG247" s="41"/>
      <c r="AH247" s="55"/>
      <c r="AI247" s="11">
        <v>91</v>
      </c>
      <c r="AJ247" s="29">
        <v>126</v>
      </c>
      <c r="AK247" s="99"/>
      <c r="AL247" s="99"/>
      <c r="AM247" s="53">
        <f t="shared" si="119"/>
        <v>45</v>
      </c>
      <c r="AN247" s="50">
        <f t="shared" si="120"/>
        <v>315</v>
      </c>
      <c r="AO247" s="67">
        <f t="shared" si="118"/>
        <v>9.8508210275788031</v>
      </c>
      <c r="AP247" s="59"/>
      <c r="AQ247" s="52"/>
      <c r="AR247" s="52"/>
    </row>
    <row r="248" spans="1:46" x14ac:dyDescent="0.2">
      <c r="A248" s="11" t="s">
        <v>159</v>
      </c>
      <c r="B248" s="1" t="s">
        <v>147</v>
      </c>
      <c r="C248" s="1" t="s">
        <v>141</v>
      </c>
      <c r="D248" s="28">
        <v>6</v>
      </c>
      <c r="E248" s="11" t="s">
        <v>53</v>
      </c>
      <c r="F248" s="4">
        <v>53</v>
      </c>
      <c r="G248" s="4">
        <v>53</v>
      </c>
      <c r="H248" s="4">
        <f t="shared" si="109"/>
        <v>53</v>
      </c>
      <c r="I248" s="89">
        <v>348.10500000000002</v>
      </c>
      <c r="J248" s="90">
        <v>348.63499999999999</v>
      </c>
      <c r="K248" s="92"/>
      <c r="L248" s="76">
        <v>90</v>
      </c>
      <c r="M248" s="74">
        <v>0</v>
      </c>
      <c r="N248" s="74">
        <v>0</v>
      </c>
      <c r="O248" s="74">
        <v>0</v>
      </c>
      <c r="P248" s="74"/>
      <c r="Q248" s="74"/>
      <c r="R248" s="75"/>
      <c r="S248" s="13">
        <f t="shared" si="110"/>
        <v>0</v>
      </c>
      <c r="T248" s="13">
        <f t="shared" si="111"/>
        <v>0</v>
      </c>
      <c r="U248" s="13">
        <f t="shared" si="112"/>
        <v>-1</v>
      </c>
      <c r="V248" s="6">
        <f t="shared" si="113"/>
        <v>90</v>
      </c>
      <c r="W248" s="6">
        <f t="shared" si="114"/>
        <v>-90</v>
      </c>
      <c r="X248" s="34">
        <f t="shared" si="115"/>
        <v>90</v>
      </c>
      <c r="Y248" s="35">
        <f t="shared" si="116"/>
        <v>0</v>
      </c>
      <c r="Z248" s="36">
        <f t="shared" si="117"/>
        <v>0</v>
      </c>
      <c r="AA248" s="15"/>
      <c r="AB248" s="22"/>
      <c r="AC248" s="25"/>
      <c r="AD248" s="25"/>
      <c r="AE248" s="25"/>
      <c r="AF248" s="40"/>
      <c r="AG248" s="41"/>
      <c r="AH248" s="55"/>
      <c r="AI248" s="11">
        <v>54</v>
      </c>
      <c r="AJ248" s="29">
        <v>60</v>
      </c>
      <c r="AK248" s="99"/>
      <c r="AL248" s="99"/>
      <c r="AM248" s="53">
        <f t="shared" si="119"/>
        <v>90</v>
      </c>
      <c r="AN248" s="50">
        <f t="shared" si="120"/>
        <v>0</v>
      </c>
      <c r="AO248" s="67">
        <f t="shared" si="118"/>
        <v>0</v>
      </c>
      <c r="AP248" s="59"/>
      <c r="AQ248" s="52"/>
      <c r="AR248" s="52"/>
    </row>
    <row r="249" spans="1:46" x14ac:dyDescent="0.2">
      <c r="A249" s="11" t="s">
        <v>159</v>
      </c>
      <c r="B249" s="1" t="s">
        <v>147</v>
      </c>
      <c r="C249" s="1" t="s">
        <v>141</v>
      </c>
      <c r="D249" s="28">
        <v>6</v>
      </c>
      <c r="E249" s="11" t="s">
        <v>53</v>
      </c>
      <c r="F249" s="4">
        <v>128</v>
      </c>
      <c r="G249" s="4">
        <v>128</v>
      </c>
      <c r="H249" s="4">
        <f t="shared" si="109"/>
        <v>128</v>
      </c>
      <c r="I249" s="89">
        <v>348.10500000000002</v>
      </c>
      <c r="J249" s="90">
        <v>349.38499999999999</v>
      </c>
      <c r="K249" s="92"/>
      <c r="L249" s="76">
        <v>270</v>
      </c>
      <c r="M249" s="74">
        <v>1</v>
      </c>
      <c r="N249" s="74">
        <v>0</v>
      </c>
      <c r="O249" s="74">
        <v>1</v>
      </c>
      <c r="P249" s="74"/>
      <c r="Q249" s="74"/>
      <c r="R249" s="75"/>
      <c r="S249" s="13">
        <f t="shared" si="110"/>
        <v>-1.7449748351250485E-2</v>
      </c>
      <c r="T249" s="13">
        <f t="shared" si="111"/>
        <v>1.7449748351250488E-2</v>
      </c>
      <c r="U249" s="13">
        <f t="shared" si="112"/>
        <v>0.99969541350954794</v>
      </c>
      <c r="V249" s="6">
        <f t="shared" si="113"/>
        <v>135</v>
      </c>
      <c r="W249" s="6">
        <f t="shared" si="114"/>
        <v>88.585930000671468</v>
      </c>
      <c r="X249" s="34">
        <f t="shared" si="115"/>
        <v>315</v>
      </c>
      <c r="Y249" s="35">
        <f t="shared" si="116"/>
        <v>225</v>
      </c>
      <c r="Z249" s="36">
        <f t="shared" si="117"/>
        <v>1.4140699993285324</v>
      </c>
      <c r="AA249" s="15"/>
      <c r="AB249" s="22"/>
      <c r="AC249" s="25"/>
      <c r="AD249" s="25"/>
      <c r="AE249" s="25"/>
      <c r="AF249" s="40"/>
      <c r="AG249" s="41"/>
      <c r="AH249" s="55"/>
      <c r="AI249" s="11">
        <v>102</v>
      </c>
      <c r="AJ249" s="29">
        <v>141</v>
      </c>
      <c r="AK249" s="99"/>
      <c r="AL249" s="99"/>
      <c r="AM249" s="53">
        <f t="shared" si="119"/>
        <v>315</v>
      </c>
      <c r="AN249" s="50">
        <f t="shared" si="120"/>
        <v>225</v>
      </c>
      <c r="AO249" s="67">
        <f t="shared" si="118"/>
        <v>1.4140699993285324</v>
      </c>
      <c r="AP249" s="59"/>
      <c r="AQ249" s="52"/>
      <c r="AR249" s="52"/>
    </row>
    <row r="250" spans="1:46" x14ac:dyDescent="0.2">
      <c r="A250" s="11" t="s">
        <v>159</v>
      </c>
      <c r="B250" s="1" t="s">
        <v>147</v>
      </c>
      <c r="C250" s="1" t="s">
        <v>141</v>
      </c>
      <c r="D250" s="28">
        <v>7</v>
      </c>
      <c r="E250" s="11" t="s">
        <v>53</v>
      </c>
      <c r="F250" s="4">
        <v>5.5</v>
      </c>
      <c r="G250" s="4">
        <v>5.5</v>
      </c>
      <c r="H250" s="4">
        <f t="shared" si="109"/>
        <v>5.5</v>
      </c>
      <c r="I250" s="89">
        <v>349.51499999999999</v>
      </c>
      <c r="J250" s="90">
        <v>349.57</v>
      </c>
      <c r="K250" s="92"/>
      <c r="L250" s="76">
        <v>90</v>
      </c>
      <c r="M250" s="74">
        <v>6</v>
      </c>
      <c r="N250" s="74">
        <v>0</v>
      </c>
      <c r="O250" s="74">
        <v>0</v>
      </c>
      <c r="P250" s="74"/>
      <c r="Q250" s="74"/>
      <c r="R250" s="75"/>
      <c r="S250" s="13">
        <f t="shared" si="110"/>
        <v>0</v>
      </c>
      <c r="T250" s="13">
        <f t="shared" si="111"/>
        <v>0.10452846326765346</v>
      </c>
      <c r="U250" s="13">
        <f t="shared" si="112"/>
        <v>-0.99452189536827329</v>
      </c>
      <c r="V250" s="6">
        <f t="shared" si="113"/>
        <v>90</v>
      </c>
      <c r="W250" s="6">
        <f t="shared" si="114"/>
        <v>-83.999999999999986</v>
      </c>
      <c r="X250" s="34">
        <f t="shared" si="115"/>
        <v>90</v>
      </c>
      <c r="Y250" s="35">
        <f t="shared" si="116"/>
        <v>0</v>
      </c>
      <c r="Z250" s="36">
        <f t="shared" si="117"/>
        <v>6.0000000000000142</v>
      </c>
      <c r="AA250" s="15"/>
      <c r="AB250" s="22"/>
      <c r="AC250" s="25"/>
      <c r="AD250" s="25"/>
      <c r="AE250" s="25"/>
      <c r="AF250" s="40"/>
      <c r="AG250" s="41"/>
      <c r="AH250" s="55"/>
      <c r="AI250" s="11">
        <v>0</v>
      </c>
      <c r="AJ250" s="29">
        <v>16</v>
      </c>
      <c r="AK250" s="99"/>
      <c r="AL250" s="99"/>
      <c r="AM250" s="53">
        <f t="shared" si="119"/>
        <v>90</v>
      </c>
      <c r="AN250" s="50">
        <f t="shared" si="120"/>
        <v>0</v>
      </c>
      <c r="AO250" s="67">
        <f t="shared" si="118"/>
        <v>6.0000000000000142</v>
      </c>
      <c r="AP250" s="59"/>
      <c r="AQ250" s="52"/>
      <c r="AR250" s="52"/>
    </row>
    <row r="251" spans="1:46" x14ac:dyDescent="0.2">
      <c r="A251" s="11" t="s">
        <v>159</v>
      </c>
      <c r="B251" s="1" t="s">
        <v>147</v>
      </c>
      <c r="C251" s="1" t="s">
        <v>141</v>
      </c>
      <c r="D251" s="28">
        <v>7</v>
      </c>
      <c r="E251" s="11" t="s">
        <v>53</v>
      </c>
      <c r="F251" s="4">
        <v>95</v>
      </c>
      <c r="G251" s="4">
        <v>95</v>
      </c>
      <c r="H251" s="4">
        <f t="shared" si="109"/>
        <v>95</v>
      </c>
      <c r="I251" s="89">
        <v>349.51499999999999</v>
      </c>
      <c r="J251" s="90">
        <v>350.46499999999997</v>
      </c>
      <c r="K251" s="92"/>
      <c r="L251" s="76">
        <v>90</v>
      </c>
      <c r="M251" s="74">
        <v>7</v>
      </c>
      <c r="N251" s="74">
        <v>0</v>
      </c>
      <c r="O251" s="74">
        <v>1</v>
      </c>
      <c r="P251" s="74"/>
      <c r="Q251" s="74"/>
      <c r="R251" s="75"/>
      <c r="S251" s="13">
        <f t="shared" si="110"/>
        <v>1.7322318846205984E-2</v>
      </c>
      <c r="T251" s="13">
        <f t="shared" si="111"/>
        <v>0.12185078211385945</v>
      </c>
      <c r="U251" s="13">
        <f t="shared" si="112"/>
        <v>-0.99239498205492183</v>
      </c>
      <c r="V251" s="6">
        <f t="shared" si="113"/>
        <v>81.909040562702003</v>
      </c>
      <c r="W251" s="6">
        <f t="shared" si="114"/>
        <v>-82.930329264025218</v>
      </c>
      <c r="X251" s="34">
        <f t="shared" si="115"/>
        <v>81.909040562702003</v>
      </c>
      <c r="Y251" s="35">
        <f t="shared" si="116"/>
        <v>351.90904056270199</v>
      </c>
      <c r="Z251" s="36">
        <f t="shared" si="117"/>
        <v>7.0696707359747819</v>
      </c>
      <c r="AA251" s="15"/>
      <c r="AB251" s="22"/>
      <c r="AC251" s="25"/>
      <c r="AD251" s="25"/>
      <c r="AE251" s="25"/>
      <c r="AF251" s="40"/>
      <c r="AG251" s="41"/>
      <c r="AH251" s="55"/>
      <c r="AI251" s="11">
        <v>93</v>
      </c>
      <c r="AJ251" s="29">
        <v>102</v>
      </c>
      <c r="AK251" s="99"/>
      <c r="AL251" s="99"/>
      <c r="AM251" s="53">
        <f t="shared" si="119"/>
        <v>81.909040562702003</v>
      </c>
      <c r="AN251" s="50">
        <f t="shared" si="120"/>
        <v>351.90904056270199</v>
      </c>
      <c r="AO251" s="67">
        <f t="shared" si="118"/>
        <v>7.0696707359747819</v>
      </c>
      <c r="AP251" s="59"/>
      <c r="AQ251" s="52"/>
      <c r="AR251" s="52"/>
    </row>
    <row r="252" spans="1:46" x14ac:dyDescent="0.2">
      <c r="A252" s="11" t="s">
        <v>159</v>
      </c>
      <c r="B252" s="1" t="s">
        <v>147</v>
      </c>
      <c r="C252" s="1" t="s">
        <v>141</v>
      </c>
      <c r="D252" s="28">
        <v>9</v>
      </c>
      <c r="E252" s="11" t="s">
        <v>53</v>
      </c>
      <c r="F252" s="4">
        <v>27</v>
      </c>
      <c r="G252" s="4">
        <v>27</v>
      </c>
      <c r="H252" s="4">
        <f t="shared" si="109"/>
        <v>27</v>
      </c>
      <c r="I252" s="89">
        <v>351.62</v>
      </c>
      <c r="J252" s="90">
        <v>351.89</v>
      </c>
      <c r="K252" s="92"/>
      <c r="L252" s="76">
        <v>90</v>
      </c>
      <c r="M252" s="74">
        <v>0</v>
      </c>
      <c r="N252" s="74">
        <v>180</v>
      </c>
      <c r="O252" s="74">
        <v>1</v>
      </c>
      <c r="P252" s="74"/>
      <c r="Q252" s="74"/>
      <c r="R252" s="75"/>
      <c r="S252" s="13">
        <f t="shared" si="110"/>
        <v>1.7452406437283512E-2</v>
      </c>
      <c r="T252" s="13">
        <f t="shared" si="111"/>
        <v>-1.0690894390537575E-18</v>
      </c>
      <c r="U252" s="13">
        <f t="shared" si="112"/>
        <v>0.99984769515639127</v>
      </c>
      <c r="V252" s="6">
        <f t="shared" si="113"/>
        <v>360</v>
      </c>
      <c r="W252" s="6">
        <f t="shared" si="114"/>
        <v>89.000000000000099</v>
      </c>
      <c r="X252" s="34">
        <f t="shared" si="115"/>
        <v>180</v>
      </c>
      <c r="Y252" s="35">
        <f t="shared" si="116"/>
        <v>90</v>
      </c>
      <c r="Z252" s="36">
        <f t="shared" si="117"/>
        <v>0.99999999999990052</v>
      </c>
      <c r="AA252" s="15"/>
      <c r="AB252" s="22"/>
      <c r="AC252" s="25"/>
      <c r="AD252" s="25"/>
      <c r="AE252" s="25"/>
      <c r="AF252" s="40"/>
      <c r="AG252" s="41"/>
      <c r="AH252" s="55"/>
      <c r="AI252" s="11">
        <v>0</v>
      </c>
      <c r="AJ252" s="29">
        <v>32</v>
      </c>
      <c r="AK252" s="99"/>
      <c r="AL252" s="99"/>
      <c r="AM252" s="53">
        <f t="shared" si="119"/>
        <v>180</v>
      </c>
      <c r="AN252" s="50">
        <f t="shared" si="120"/>
        <v>90</v>
      </c>
      <c r="AO252" s="67">
        <f t="shared" si="118"/>
        <v>0.99999999999990052</v>
      </c>
      <c r="AP252" s="59"/>
      <c r="AQ252" s="52"/>
      <c r="AR252" s="52"/>
    </row>
    <row r="253" spans="1:46" x14ac:dyDescent="0.2">
      <c r="A253" s="11" t="s">
        <v>159</v>
      </c>
      <c r="B253" s="1" t="s">
        <v>147</v>
      </c>
      <c r="C253" s="1" t="s">
        <v>143</v>
      </c>
      <c r="D253" s="28">
        <v>1</v>
      </c>
      <c r="E253" s="11" t="s">
        <v>53</v>
      </c>
      <c r="F253" s="4">
        <v>16</v>
      </c>
      <c r="G253" s="4">
        <v>16</v>
      </c>
      <c r="H253" s="4">
        <f t="shared" si="109"/>
        <v>16</v>
      </c>
      <c r="I253" s="89">
        <v>353</v>
      </c>
      <c r="J253" s="90">
        <v>353.16</v>
      </c>
      <c r="K253" s="92"/>
      <c r="L253" s="76">
        <v>90</v>
      </c>
      <c r="M253" s="74">
        <v>0</v>
      </c>
      <c r="N253" s="74">
        <v>0</v>
      </c>
      <c r="O253" s="74">
        <v>24</v>
      </c>
      <c r="P253" s="74"/>
      <c r="Q253" s="74"/>
      <c r="R253" s="75"/>
      <c r="S253" s="13">
        <f t="shared" si="110"/>
        <v>0.40673664307580015</v>
      </c>
      <c r="T253" s="13">
        <f t="shared" si="111"/>
        <v>-2.4915638490951772E-17</v>
      </c>
      <c r="U253" s="13">
        <f t="shared" si="112"/>
        <v>-0.91354545764260087</v>
      </c>
      <c r="V253" s="6">
        <f t="shared" si="113"/>
        <v>360</v>
      </c>
      <c r="W253" s="6">
        <f t="shared" si="114"/>
        <v>-65.999999999999972</v>
      </c>
      <c r="X253" s="34">
        <f t="shared" si="115"/>
        <v>360</v>
      </c>
      <c r="Y253" s="35">
        <f t="shared" si="116"/>
        <v>270</v>
      </c>
      <c r="Z253" s="36">
        <f t="shared" si="117"/>
        <v>24.000000000000028</v>
      </c>
      <c r="AA253" s="15"/>
      <c r="AB253" s="22"/>
      <c r="AC253" s="25"/>
      <c r="AD253" s="25"/>
      <c r="AE253" s="25"/>
      <c r="AF253" s="40"/>
      <c r="AG253" s="41"/>
      <c r="AH253" s="55"/>
      <c r="AI253" s="11">
        <v>10</v>
      </c>
      <c r="AJ253" s="29">
        <v>20</v>
      </c>
      <c r="AK253" s="99"/>
      <c r="AL253" s="99"/>
      <c r="AM253" s="53">
        <f t="shared" si="119"/>
        <v>360</v>
      </c>
      <c r="AN253" s="50">
        <f t="shared" si="120"/>
        <v>270</v>
      </c>
      <c r="AO253" s="67">
        <f t="shared" si="118"/>
        <v>24.000000000000028</v>
      </c>
      <c r="AP253" s="59"/>
      <c r="AQ253" s="52"/>
      <c r="AR253" s="52"/>
      <c r="AT253" s="73" t="s">
        <v>164</v>
      </c>
    </row>
    <row r="254" spans="1:46" x14ac:dyDescent="0.2">
      <c r="A254" s="11" t="s">
        <v>159</v>
      </c>
      <c r="B254" s="1" t="s">
        <v>147</v>
      </c>
      <c r="C254" s="1" t="s">
        <v>143</v>
      </c>
      <c r="D254" s="28">
        <v>6</v>
      </c>
      <c r="E254" s="11" t="s">
        <v>53</v>
      </c>
      <c r="F254" s="4">
        <v>20</v>
      </c>
      <c r="G254" s="4">
        <v>20</v>
      </c>
      <c r="H254" s="4">
        <f t="shared" si="109"/>
        <v>20</v>
      </c>
      <c r="I254" s="89">
        <v>356.72500000000002</v>
      </c>
      <c r="J254" s="90">
        <v>356.92500000000001</v>
      </c>
      <c r="K254" s="92"/>
      <c r="L254" s="76">
        <v>90</v>
      </c>
      <c r="M254" s="74">
        <v>0</v>
      </c>
      <c r="N254" s="74">
        <v>180</v>
      </c>
      <c r="O254" s="74">
        <v>1</v>
      </c>
      <c r="P254" s="74"/>
      <c r="Q254" s="74"/>
      <c r="R254" s="75"/>
      <c r="S254" s="13">
        <f t="shared" si="110"/>
        <v>1.7452406437283512E-2</v>
      </c>
      <c r="T254" s="13">
        <f t="shared" si="111"/>
        <v>-1.0690894390537575E-18</v>
      </c>
      <c r="U254" s="13">
        <f t="shared" si="112"/>
        <v>0.99984769515639127</v>
      </c>
      <c r="V254" s="6">
        <f t="shared" si="113"/>
        <v>360</v>
      </c>
      <c r="W254" s="6">
        <f t="shared" si="114"/>
        <v>89.000000000000099</v>
      </c>
      <c r="X254" s="34">
        <f t="shared" si="115"/>
        <v>180</v>
      </c>
      <c r="Y254" s="35">
        <f t="shared" si="116"/>
        <v>90</v>
      </c>
      <c r="Z254" s="36">
        <f t="shared" si="117"/>
        <v>0.99999999999990052</v>
      </c>
      <c r="AA254" s="15"/>
      <c r="AB254" s="22"/>
      <c r="AC254" s="25"/>
      <c r="AD254" s="25"/>
      <c r="AE254" s="25"/>
      <c r="AF254" s="40"/>
      <c r="AG254" s="41"/>
      <c r="AH254" s="55"/>
      <c r="AI254" s="11">
        <v>0</v>
      </c>
      <c r="AJ254" s="29">
        <v>26</v>
      </c>
      <c r="AK254" s="99"/>
      <c r="AL254" s="99"/>
      <c r="AM254" s="53">
        <f t="shared" si="119"/>
        <v>180</v>
      </c>
      <c r="AN254" s="50">
        <f t="shared" si="120"/>
        <v>90</v>
      </c>
      <c r="AO254" s="67">
        <f t="shared" si="118"/>
        <v>0.99999999999990052</v>
      </c>
      <c r="AP254" s="59"/>
      <c r="AQ254" s="52"/>
      <c r="AR254" s="52"/>
      <c r="AT254" s="73" t="s">
        <v>165</v>
      </c>
    </row>
    <row r="255" spans="1:46" x14ac:dyDescent="0.2">
      <c r="A255" s="11" t="s">
        <v>159</v>
      </c>
      <c r="B255" s="1" t="s">
        <v>147</v>
      </c>
      <c r="C255" s="1" t="s">
        <v>143</v>
      </c>
      <c r="D255" s="28">
        <v>7</v>
      </c>
      <c r="E255" s="11" t="s">
        <v>53</v>
      </c>
      <c r="F255" s="4">
        <v>83</v>
      </c>
      <c r="G255" s="4">
        <v>83</v>
      </c>
      <c r="H255" s="4">
        <f t="shared" ref="H255:H318" si="121">AVERAGE(F255:G255)</f>
        <v>83</v>
      </c>
      <c r="I255" s="89">
        <v>357.72</v>
      </c>
      <c r="J255" s="90">
        <v>358.55</v>
      </c>
      <c r="K255" s="92"/>
      <c r="L255" s="76">
        <v>270</v>
      </c>
      <c r="M255" s="74">
        <v>1</v>
      </c>
      <c r="N255" s="74">
        <v>0</v>
      </c>
      <c r="O255" s="74">
        <v>5</v>
      </c>
      <c r="P255" s="74"/>
      <c r="Q255" s="74"/>
      <c r="R255" s="75"/>
      <c r="S255" s="13">
        <f t="shared" si="110"/>
        <v>-8.7142468505889387E-2</v>
      </c>
      <c r="T255" s="13">
        <f t="shared" si="111"/>
        <v>1.7385994761764102E-2</v>
      </c>
      <c r="U255" s="13">
        <f t="shared" si="112"/>
        <v>0.99604297281404885</v>
      </c>
      <c r="V255" s="6">
        <f t="shared" si="113"/>
        <v>168.71693817947002</v>
      </c>
      <c r="W255" s="6">
        <f t="shared" si="114"/>
        <v>84.901972452320067</v>
      </c>
      <c r="X255" s="34">
        <f t="shared" si="115"/>
        <v>348.71693817947005</v>
      </c>
      <c r="Y255" s="35">
        <f t="shared" si="116"/>
        <v>258.71693817947005</v>
      </c>
      <c r="Z255" s="36">
        <f t="shared" si="117"/>
        <v>5.0980275476799335</v>
      </c>
      <c r="AA255" s="15"/>
      <c r="AB255" s="22"/>
      <c r="AC255" s="25"/>
      <c r="AD255" s="25"/>
      <c r="AE255" s="25"/>
      <c r="AF255" s="40"/>
      <c r="AG255" s="41"/>
      <c r="AH255" s="55"/>
      <c r="AI255" s="11">
        <v>55</v>
      </c>
      <c r="AJ255" s="29">
        <v>87</v>
      </c>
      <c r="AK255" s="99"/>
      <c r="AL255" s="99"/>
      <c r="AM255" s="53">
        <f t="shared" si="119"/>
        <v>348.71693817947005</v>
      </c>
      <c r="AN255" s="50">
        <f t="shared" si="120"/>
        <v>258.71693817947005</v>
      </c>
      <c r="AO255" s="67">
        <f t="shared" si="118"/>
        <v>5.0980275476799335</v>
      </c>
      <c r="AP255" s="59"/>
      <c r="AQ255" s="52"/>
      <c r="AR255" s="52"/>
    </row>
    <row r="256" spans="1:46" x14ac:dyDescent="0.2">
      <c r="A256" s="11" t="s">
        <v>159</v>
      </c>
      <c r="B256" s="1" t="s">
        <v>147</v>
      </c>
      <c r="C256" s="1" t="s">
        <v>143</v>
      </c>
      <c r="D256" s="28" t="s">
        <v>137</v>
      </c>
      <c r="E256" s="11" t="s">
        <v>53</v>
      </c>
      <c r="F256" s="4">
        <v>31</v>
      </c>
      <c r="G256" s="4">
        <v>31</v>
      </c>
      <c r="H256" s="4">
        <f t="shared" si="121"/>
        <v>31</v>
      </c>
      <c r="I256" s="89">
        <v>359.92500000000001</v>
      </c>
      <c r="J256" s="90">
        <v>360.23500000000001</v>
      </c>
      <c r="K256" s="92"/>
      <c r="L256" s="84">
        <v>90</v>
      </c>
      <c r="M256" s="74">
        <v>0</v>
      </c>
      <c r="N256" s="74">
        <v>180</v>
      </c>
      <c r="O256" s="74">
        <v>0</v>
      </c>
      <c r="P256" s="74"/>
      <c r="Q256" s="74"/>
      <c r="R256" s="75"/>
      <c r="S256" s="13">
        <f t="shared" ref="S256:S319" si="122">COS(M256*PI()/180)*SIN(L256*PI()/180)*(SIN(O256*PI()/180))-(COS(O256*PI()/180)*SIN(N256*PI()/180))*(SIN(M256*PI()/180))</f>
        <v>0</v>
      </c>
      <c r="T256" s="13">
        <f t="shared" ref="T256:T319" si="123">(SIN(M256*PI()/180))*(COS(O256*PI()/180)*COS(N256*PI()/180))-(SIN(O256*PI()/180))*(COS(M256*PI()/180)*COS(L256*PI()/180))</f>
        <v>0</v>
      </c>
      <c r="U256" s="13">
        <f t="shared" ref="U256:U319" si="124">(COS(M256*PI()/180)*COS(L256*PI()/180))*(COS(O256*PI()/180)*SIN(N256*PI()/180))-(COS(M256*PI()/180)*SIN(L256*PI()/180))*(COS(O256*PI()/180)*COS(N256*PI()/180))</f>
        <v>1</v>
      </c>
      <c r="V256" s="6">
        <f t="shared" ref="V256:V319" si="125">IF(S256=0,IF(T256&gt;=0,90,270),IF(S256&gt;0,IF(T256&gt;=0,ATAN(T256/S256)*180/PI(),ATAN(T256/S256)*180/PI()+360),ATAN(T256/S256)*180/PI()+180))</f>
        <v>90</v>
      </c>
      <c r="W256" s="6">
        <f t="shared" ref="W256:W319" si="126">ASIN(U256/SQRT(S256^2+T256^2+U256^2))*180/PI()</f>
        <v>90</v>
      </c>
      <c r="X256" s="34">
        <f t="shared" ref="X256:X319" si="127">IF(U256&lt;0,V256,IF(V256+180&gt;=360,V256-180,V256+180))</f>
        <v>270</v>
      </c>
      <c r="Y256" s="35">
        <f t="shared" ref="Y256:Y319" si="128">IF(X256-90&lt;0,X256+270,X256-90)</f>
        <v>180</v>
      </c>
      <c r="Z256" s="36">
        <f t="shared" ref="Z256:Z319" si="129">IF(U256&lt;0,90+W256,90-W256)</f>
        <v>0</v>
      </c>
      <c r="AA256" s="15"/>
      <c r="AB256" s="22"/>
      <c r="AC256" s="25"/>
      <c r="AD256" s="25"/>
      <c r="AE256" s="25"/>
      <c r="AF256" s="40"/>
      <c r="AG256" s="41"/>
      <c r="AH256" s="55"/>
      <c r="AI256" s="11">
        <v>31</v>
      </c>
      <c r="AJ256" s="29">
        <v>36</v>
      </c>
      <c r="AK256" s="99"/>
      <c r="AL256" s="99"/>
      <c r="AM256" s="53">
        <f t="shared" si="119"/>
        <v>270</v>
      </c>
      <c r="AN256" s="50">
        <f t="shared" si="120"/>
        <v>180</v>
      </c>
      <c r="AO256" s="67">
        <f t="shared" ref="AO256:AO319" si="130">Z256</f>
        <v>0</v>
      </c>
      <c r="AP256" s="59"/>
      <c r="AQ256" s="52"/>
      <c r="AR256" s="52"/>
    </row>
    <row r="257" spans="1:44" x14ac:dyDescent="0.2">
      <c r="A257" s="11" t="s">
        <v>159</v>
      </c>
      <c r="B257" s="1" t="s">
        <v>147</v>
      </c>
      <c r="C257" s="1" t="s">
        <v>145</v>
      </c>
      <c r="D257" s="28">
        <v>1</v>
      </c>
      <c r="E257" s="11" t="s">
        <v>53</v>
      </c>
      <c r="F257" s="4">
        <v>33</v>
      </c>
      <c r="G257" s="5">
        <v>33</v>
      </c>
      <c r="H257" s="4">
        <f t="shared" si="121"/>
        <v>33</v>
      </c>
      <c r="I257" s="89">
        <v>362.5</v>
      </c>
      <c r="J257" s="90">
        <v>362.83</v>
      </c>
      <c r="K257" s="92"/>
      <c r="L257" s="76">
        <v>90</v>
      </c>
      <c r="M257" s="74">
        <v>1</v>
      </c>
      <c r="N257" s="74">
        <v>0</v>
      </c>
      <c r="O257" s="74">
        <v>8</v>
      </c>
      <c r="P257" s="74"/>
      <c r="Q257" s="74"/>
      <c r="R257" s="75"/>
      <c r="S257" s="13">
        <f t="shared" si="122"/>
        <v>0.13915190422268917</v>
      </c>
      <c r="T257" s="13">
        <f t="shared" si="123"/>
        <v>1.7282560817541686E-2</v>
      </c>
      <c r="U257" s="13">
        <f t="shared" si="124"/>
        <v>-0.99011724611822993</v>
      </c>
      <c r="V257" s="6">
        <f t="shared" si="125"/>
        <v>7.0798376137985857</v>
      </c>
      <c r="W257" s="6">
        <f t="shared" si="126"/>
        <v>-81.939339132482445</v>
      </c>
      <c r="X257" s="34">
        <f t="shared" si="127"/>
        <v>7.0798376137985857</v>
      </c>
      <c r="Y257" s="35">
        <f t="shared" si="128"/>
        <v>277.07983761379859</v>
      </c>
      <c r="Z257" s="36">
        <f t="shared" si="129"/>
        <v>8.0606608675175551</v>
      </c>
      <c r="AA257" s="15"/>
      <c r="AB257" s="22"/>
      <c r="AC257" s="25"/>
      <c r="AD257" s="25"/>
      <c r="AE257" s="25"/>
      <c r="AF257" s="40"/>
      <c r="AG257" s="41"/>
      <c r="AH257" s="55"/>
      <c r="AI257" s="2">
        <v>10</v>
      </c>
      <c r="AJ257" s="28">
        <v>48</v>
      </c>
      <c r="AK257" s="99"/>
      <c r="AL257" s="99"/>
      <c r="AM257" s="53">
        <f t="shared" si="119"/>
        <v>7.0798376137985857</v>
      </c>
      <c r="AN257" s="50">
        <f t="shared" si="120"/>
        <v>277.07983761379859</v>
      </c>
      <c r="AO257" s="67">
        <f t="shared" si="130"/>
        <v>8.0606608675175551</v>
      </c>
      <c r="AP257" s="59"/>
      <c r="AQ257" s="52"/>
      <c r="AR257" s="52"/>
    </row>
    <row r="258" spans="1:44" x14ac:dyDescent="0.2">
      <c r="A258" s="11" t="s">
        <v>159</v>
      </c>
      <c r="B258" s="1" t="s">
        <v>147</v>
      </c>
      <c r="C258" s="1" t="s">
        <v>145</v>
      </c>
      <c r="D258" s="28">
        <v>5</v>
      </c>
      <c r="E258" s="11" t="s">
        <v>53</v>
      </c>
      <c r="F258" s="4">
        <v>91</v>
      </c>
      <c r="G258" s="4">
        <v>91</v>
      </c>
      <c r="H258" s="4">
        <f t="shared" si="121"/>
        <v>91</v>
      </c>
      <c r="I258" s="89">
        <v>365.4</v>
      </c>
      <c r="J258" s="90">
        <v>366.31</v>
      </c>
      <c r="K258" s="92"/>
      <c r="L258" s="76">
        <v>270</v>
      </c>
      <c r="M258" s="74">
        <v>11</v>
      </c>
      <c r="N258" s="74">
        <v>0</v>
      </c>
      <c r="O258" s="74">
        <v>4</v>
      </c>
      <c r="P258" s="74"/>
      <c r="Q258" s="74"/>
      <c r="R258" s="75"/>
      <c r="S258" s="13">
        <f t="shared" si="122"/>
        <v>-6.8474850848686639E-2</v>
      </c>
      <c r="T258" s="13">
        <f t="shared" si="123"/>
        <v>0.19034419425383411</v>
      </c>
      <c r="U258" s="13">
        <f t="shared" si="124"/>
        <v>0.97923598896519515</v>
      </c>
      <c r="V258" s="6">
        <f t="shared" si="125"/>
        <v>109.78580220629522</v>
      </c>
      <c r="W258" s="6">
        <f t="shared" si="126"/>
        <v>78.328268250830789</v>
      </c>
      <c r="X258" s="34">
        <f t="shared" si="127"/>
        <v>289.78580220629522</v>
      </c>
      <c r="Y258" s="35">
        <f t="shared" si="128"/>
        <v>199.78580220629522</v>
      </c>
      <c r="Z258" s="36">
        <f t="shared" si="129"/>
        <v>11.671731749169211</v>
      </c>
      <c r="AA258" s="15"/>
      <c r="AB258" s="22"/>
      <c r="AC258" s="25"/>
      <c r="AD258" s="25"/>
      <c r="AE258" s="25"/>
      <c r="AF258" s="40"/>
      <c r="AG258" s="41"/>
      <c r="AH258" s="55"/>
      <c r="AI258" s="11">
        <v>71</v>
      </c>
      <c r="AJ258" s="29">
        <v>97</v>
      </c>
      <c r="AK258" s="99"/>
      <c r="AL258" s="99"/>
      <c r="AM258" s="53">
        <f t="shared" si="119"/>
        <v>289.78580220629522</v>
      </c>
      <c r="AN258" s="50">
        <f t="shared" si="120"/>
        <v>199.78580220629522</v>
      </c>
      <c r="AO258" s="67">
        <f t="shared" si="130"/>
        <v>11.671731749169211</v>
      </c>
      <c r="AP258" s="59"/>
      <c r="AQ258" s="52"/>
      <c r="AR258" s="52"/>
    </row>
    <row r="259" spans="1:44" x14ac:dyDescent="0.2">
      <c r="A259" s="11" t="s">
        <v>159</v>
      </c>
      <c r="B259" s="1" t="s">
        <v>147</v>
      </c>
      <c r="C259" s="1" t="s">
        <v>145</v>
      </c>
      <c r="D259" s="28">
        <v>5</v>
      </c>
      <c r="E259" s="11" t="s">
        <v>53</v>
      </c>
      <c r="F259" s="4">
        <v>20.5</v>
      </c>
      <c r="G259" s="4">
        <v>20.5</v>
      </c>
      <c r="H259" s="4">
        <f t="shared" si="121"/>
        <v>20.5</v>
      </c>
      <c r="I259" s="89">
        <v>365.4</v>
      </c>
      <c r="J259" s="90">
        <v>365.60499999999996</v>
      </c>
      <c r="K259" s="92"/>
      <c r="L259" s="76">
        <v>270</v>
      </c>
      <c r="M259" s="74">
        <v>2</v>
      </c>
      <c r="N259" s="74">
        <v>0</v>
      </c>
      <c r="O259" s="74">
        <v>0</v>
      </c>
      <c r="P259" s="74"/>
      <c r="Q259" s="74"/>
      <c r="R259" s="75"/>
      <c r="S259" s="13">
        <f t="shared" si="122"/>
        <v>0</v>
      </c>
      <c r="T259" s="13">
        <f t="shared" si="123"/>
        <v>3.4899496702500969E-2</v>
      </c>
      <c r="U259" s="13">
        <f t="shared" si="124"/>
        <v>0.99939082701909576</v>
      </c>
      <c r="V259" s="6">
        <f t="shared" si="125"/>
        <v>90</v>
      </c>
      <c r="W259" s="6">
        <f t="shared" si="126"/>
        <v>88.000000000000057</v>
      </c>
      <c r="X259" s="34">
        <f t="shared" si="127"/>
        <v>270</v>
      </c>
      <c r="Y259" s="35">
        <f t="shared" si="128"/>
        <v>180</v>
      </c>
      <c r="Z259" s="36">
        <f t="shared" si="129"/>
        <v>1.9999999999999432</v>
      </c>
      <c r="AA259" s="15"/>
      <c r="AB259" s="22"/>
      <c r="AC259" s="25"/>
      <c r="AD259" s="25"/>
      <c r="AE259" s="25"/>
      <c r="AF259" s="40"/>
      <c r="AG259" s="41"/>
      <c r="AH259" s="55"/>
      <c r="AI259" s="11">
        <v>14</v>
      </c>
      <c r="AJ259" s="29">
        <v>22</v>
      </c>
      <c r="AK259" s="99"/>
      <c r="AL259" s="99"/>
      <c r="AM259" s="53">
        <f t="shared" si="119"/>
        <v>270</v>
      </c>
      <c r="AN259" s="50">
        <f t="shared" si="120"/>
        <v>180</v>
      </c>
      <c r="AO259" s="67">
        <f t="shared" si="130"/>
        <v>1.9999999999999432</v>
      </c>
      <c r="AP259" s="59"/>
      <c r="AQ259" s="52"/>
      <c r="AR259" s="52"/>
    </row>
    <row r="260" spans="1:44" x14ac:dyDescent="0.2">
      <c r="A260" s="11" t="s">
        <v>159</v>
      </c>
      <c r="B260" s="1" t="s">
        <v>147</v>
      </c>
      <c r="C260" s="1" t="s">
        <v>146</v>
      </c>
      <c r="D260" s="28">
        <v>1</v>
      </c>
      <c r="E260" s="11" t="s">
        <v>53</v>
      </c>
      <c r="F260" s="4">
        <v>75</v>
      </c>
      <c r="G260" s="5">
        <v>75</v>
      </c>
      <c r="H260" s="4">
        <f t="shared" si="121"/>
        <v>75</v>
      </c>
      <c r="I260" s="89">
        <v>372</v>
      </c>
      <c r="J260" s="90">
        <v>372.75</v>
      </c>
      <c r="K260" s="92"/>
      <c r="L260" s="76">
        <v>270</v>
      </c>
      <c r="M260" s="74">
        <v>3</v>
      </c>
      <c r="N260" s="74">
        <v>180</v>
      </c>
      <c r="O260" s="74">
        <v>6</v>
      </c>
      <c r="P260" s="74"/>
      <c r="Q260" s="74"/>
      <c r="R260" s="75"/>
      <c r="S260" s="13">
        <f t="shared" si="122"/>
        <v>-0.10438521064158733</v>
      </c>
      <c r="T260" s="13">
        <f t="shared" si="123"/>
        <v>-5.2049254398643489E-2</v>
      </c>
      <c r="U260" s="13">
        <f t="shared" si="124"/>
        <v>-0.99315893767485575</v>
      </c>
      <c r="V260" s="6">
        <f t="shared" si="125"/>
        <v>206.50206973598142</v>
      </c>
      <c r="W260" s="6">
        <f t="shared" si="126"/>
        <v>-83.301547020700255</v>
      </c>
      <c r="X260" s="34">
        <f t="shared" si="127"/>
        <v>206.50206973598142</v>
      </c>
      <c r="Y260" s="35">
        <f t="shared" si="128"/>
        <v>116.50206973598142</v>
      </c>
      <c r="Z260" s="36">
        <f t="shared" si="129"/>
        <v>6.6984529792997449</v>
      </c>
      <c r="AA260" s="15"/>
      <c r="AB260" s="22"/>
      <c r="AC260" s="25"/>
      <c r="AD260" s="25"/>
      <c r="AE260" s="25"/>
      <c r="AF260" s="40"/>
      <c r="AG260" s="41"/>
      <c r="AH260" s="55"/>
      <c r="AI260" s="11">
        <v>70</v>
      </c>
      <c r="AJ260" s="29">
        <v>75</v>
      </c>
      <c r="AK260" s="99"/>
      <c r="AL260" s="99"/>
      <c r="AM260" s="53">
        <f t="shared" si="119"/>
        <v>206.50206973598142</v>
      </c>
      <c r="AN260" s="50">
        <f t="shared" si="120"/>
        <v>116.50206973598142</v>
      </c>
      <c r="AO260" s="67">
        <f t="shared" si="130"/>
        <v>6.6984529792997449</v>
      </c>
      <c r="AP260" s="59"/>
      <c r="AQ260" s="52"/>
      <c r="AR260" s="52"/>
    </row>
    <row r="261" spans="1:44" x14ac:dyDescent="0.2">
      <c r="A261" s="11" t="s">
        <v>159</v>
      </c>
      <c r="B261" s="1" t="s">
        <v>147</v>
      </c>
      <c r="C261" s="1" t="s">
        <v>166</v>
      </c>
      <c r="D261" s="28">
        <v>2</v>
      </c>
      <c r="E261" s="11" t="s">
        <v>53</v>
      </c>
      <c r="F261" s="4">
        <v>21</v>
      </c>
      <c r="G261" s="5">
        <v>21</v>
      </c>
      <c r="H261" s="4">
        <f t="shared" si="121"/>
        <v>21</v>
      </c>
      <c r="I261" s="89">
        <v>382.73</v>
      </c>
      <c r="J261" s="90">
        <v>372.21</v>
      </c>
      <c r="K261" s="92"/>
      <c r="L261" s="76">
        <v>270</v>
      </c>
      <c r="M261" s="74">
        <v>11</v>
      </c>
      <c r="N261" s="74">
        <v>180</v>
      </c>
      <c r="O261" s="74">
        <v>2</v>
      </c>
      <c r="P261" s="74"/>
      <c r="Q261" s="74"/>
      <c r="R261" s="75"/>
      <c r="S261" s="13">
        <f t="shared" si="122"/>
        <v>-3.4258294651817081E-2</v>
      </c>
      <c r="T261" s="13">
        <f t="shared" si="123"/>
        <v>-0.19069275969204794</v>
      </c>
      <c r="U261" s="13">
        <f t="shared" si="124"/>
        <v>-0.98102920269018656</v>
      </c>
      <c r="V261" s="6">
        <f t="shared" si="125"/>
        <v>259.81535257087819</v>
      </c>
      <c r="W261" s="6">
        <f t="shared" si="126"/>
        <v>-78.828294483524616</v>
      </c>
      <c r="X261" s="34">
        <f t="shared" si="127"/>
        <v>259.81535257087819</v>
      </c>
      <c r="Y261" s="35">
        <f t="shared" si="128"/>
        <v>169.81535257087819</v>
      </c>
      <c r="Z261" s="36">
        <f t="shared" si="129"/>
        <v>11.171705516475384</v>
      </c>
      <c r="AA261" s="15"/>
      <c r="AB261" s="22"/>
      <c r="AC261" s="25"/>
      <c r="AD261" s="25"/>
      <c r="AE261" s="25"/>
      <c r="AF261" s="40"/>
      <c r="AG261" s="41"/>
      <c r="AH261" s="55"/>
      <c r="AI261" s="11">
        <v>2</v>
      </c>
      <c r="AJ261" s="29">
        <v>26</v>
      </c>
      <c r="AK261" s="99"/>
      <c r="AL261" s="99"/>
      <c r="AM261" s="53">
        <f t="shared" si="119"/>
        <v>259.81535257087819</v>
      </c>
      <c r="AN261" s="50">
        <f t="shared" si="120"/>
        <v>169.81535257087819</v>
      </c>
      <c r="AO261" s="67">
        <f t="shared" si="130"/>
        <v>11.171705516475384</v>
      </c>
      <c r="AP261" s="59"/>
      <c r="AQ261" s="52"/>
      <c r="AR261" s="52"/>
    </row>
    <row r="262" spans="1:44" x14ac:dyDescent="0.2">
      <c r="A262" s="11" t="s">
        <v>159</v>
      </c>
      <c r="B262" s="1" t="s">
        <v>147</v>
      </c>
      <c r="C262" s="1" t="s">
        <v>166</v>
      </c>
      <c r="D262" s="28">
        <v>2</v>
      </c>
      <c r="E262" s="11" t="s">
        <v>53</v>
      </c>
      <c r="F262" s="4">
        <v>24</v>
      </c>
      <c r="G262" s="4">
        <v>24</v>
      </c>
      <c r="H262" s="4">
        <f t="shared" si="121"/>
        <v>24</v>
      </c>
      <c r="I262" s="89">
        <v>382.73</v>
      </c>
      <c r="J262" s="90">
        <v>372.24</v>
      </c>
      <c r="K262" s="92"/>
      <c r="L262" s="76">
        <v>90</v>
      </c>
      <c r="M262" s="74">
        <v>11</v>
      </c>
      <c r="N262" s="74">
        <v>0</v>
      </c>
      <c r="O262" s="74">
        <v>0</v>
      </c>
      <c r="P262" s="74"/>
      <c r="Q262" s="74"/>
      <c r="R262" s="75"/>
      <c r="S262" s="13">
        <f t="shared" si="122"/>
        <v>0</v>
      </c>
      <c r="T262" s="13">
        <f t="shared" si="123"/>
        <v>0.1908089953765448</v>
      </c>
      <c r="U262" s="13">
        <f t="shared" si="124"/>
        <v>-0.98162718344766398</v>
      </c>
      <c r="V262" s="6">
        <f t="shared" si="125"/>
        <v>90</v>
      </c>
      <c r="W262" s="6">
        <f t="shared" si="126"/>
        <v>-79.000000000000014</v>
      </c>
      <c r="X262" s="34">
        <f t="shared" si="127"/>
        <v>90</v>
      </c>
      <c r="Y262" s="35">
        <f t="shared" si="128"/>
        <v>0</v>
      </c>
      <c r="Z262" s="36">
        <f t="shared" si="129"/>
        <v>10.999999999999986</v>
      </c>
      <c r="AA262" s="15"/>
      <c r="AB262" s="22"/>
      <c r="AC262" s="25"/>
      <c r="AD262" s="25"/>
      <c r="AE262" s="25"/>
      <c r="AF262" s="40"/>
      <c r="AG262" s="41"/>
      <c r="AH262" s="55"/>
      <c r="AI262" s="11">
        <v>2</v>
      </c>
      <c r="AJ262" s="29">
        <v>26</v>
      </c>
      <c r="AK262" s="99"/>
      <c r="AL262" s="99"/>
      <c r="AM262" s="53">
        <f t="shared" si="119"/>
        <v>90</v>
      </c>
      <c r="AN262" s="50">
        <f t="shared" si="120"/>
        <v>0</v>
      </c>
      <c r="AO262" s="67">
        <f t="shared" si="130"/>
        <v>10.999999999999986</v>
      </c>
      <c r="AP262" s="59"/>
      <c r="AQ262" s="52"/>
      <c r="AR262" s="52"/>
    </row>
    <row r="263" spans="1:44" x14ac:dyDescent="0.2">
      <c r="A263" s="11" t="s">
        <v>159</v>
      </c>
      <c r="B263" s="1" t="s">
        <v>147</v>
      </c>
      <c r="C263" s="1" t="s">
        <v>166</v>
      </c>
      <c r="D263" s="28">
        <v>2</v>
      </c>
      <c r="E263" s="11" t="s">
        <v>53</v>
      </c>
      <c r="F263" s="4">
        <v>90</v>
      </c>
      <c r="G263" s="4">
        <v>90</v>
      </c>
      <c r="H263" s="4">
        <f t="shared" si="121"/>
        <v>90</v>
      </c>
      <c r="I263" s="89">
        <v>382.73</v>
      </c>
      <c r="J263" s="90">
        <v>372.9</v>
      </c>
      <c r="K263" s="92"/>
      <c r="L263" s="76">
        <v>270</v>
      </c>
      <c r="M263" s="74">
        <v>5</v>
      </c>
      <c r="N263" s="74">
        <v>0</v>
      </c>
      <c r="O263" s="74">
        <v>2</v>
      </c>
      <c r="P263" s="74"/>
      <c r="Q263" s="74"/>
      <c r="R263" s="75"/>
      <c r="S263" s="13">
        <f t="shared" si="122"/>
        <v>-3.4766693581101821E-2</v>
      </c>
      <c r="T263" s="13">
        <f t="shared" si="123"/>
        <v>8.7102649824045655E-2</v>
      </c>
      <c r="U263" s="13">
        <f t="shared" si="124"/>
        <v>0.99558784319794802</v>
      </c>
      <c r="V263" s="6">
        <f t="shared" si="125"/>
        <v>111.7592264795576</v>
      </c>
      <c r="W263" s="6">
        <f t="shared" si="126"/>
        <v>84.618591521009023</v>
      </c>
      <c r="X263" s="34">
        <f t="shared" si="127"/>
        <v>291.75922647955758</v>
      </c>
      <c r="Y263" s="35">
        <f t="shared" si="128"/>
        <v>201.75922647955758</v>
      </c>
      <c r="Z263" s="36">
        <f t="shared" si="129"/>
        <v>5.3814084789909771</v>
      </c>
      <c r="AA263" s="15"/>
      <c r="AB263" s="22"/>
      <c r="AC263" s="25"/>
      <c r="AD263" s="25"/>
      <c r="AE263" s="25"/>
      <c r="AF263" s="40"/>
      <c r="AG263" s="41"/>
      <c r="AH263" s="55"/>
      <c r="AI263" s="11">
        <v>72</v>
      </c>
      <c r="AJ263" s="29">
        <v>95</v>
      </c>
      <c r="AK263" s="99"/>
      <c r="AL263" s="99"/>
      <c r="AM263" s="53">
        <f t="shared" si="119"/>
        <v>291.75922647955758</v>
      </c>
      <c r="AN263" s="50">
        <f t="shared" si="120"/>
        <v>201.75922647955758</v>
      </c>
      <c r="AO263" s="67">
        <f t="shared" si="130"/>
        <v>5.3814084789909771</v>
      </c>
      <c r="AP263" s="59"/>
      <c r="AQ263" s="52"/>
      <c r="AR263" s="52"/>
    </row>
    <row r="264" spans="1:44" x14ac:dyDescent="0.2">
      <c r="A264" s="11" t="s">
        <v>159</v>
      </c>
      <c r="B264" s="1" t="s">
        <v>147</v>
      </c>
      <c r="C264" s="1" t="s">
        <v>166</v>
      </c>
      <c r="D264" s="28">
        <v>3</v>
      </c>
      <c r="E264" s="11" t="s">
        <v>53</v>
      </c>
      <c r="F264" s="4">
        <v>43</v>
      </c>
      <c r="G264" s="5">
        <v>46</v>
      </c>
      <c r="H264" s="4">
        <f t="shared" si="121"/>
        <v>44.5</v>
      </c>
      <c r="I264" s="89">
        <v>383.74</v>
      </c>
      <c r="J264" s="90">
        <v>384.185</v>
      </c>
      <c r="K264" s="92"/>
      <c r="L264" s="76">
        <v>270</v>
      </c>
      <c r="M264" s="74">
        <v>2</v>
      </c>
      <c r="N264" s="74">
        <v>0</v>
      </c>
      <c r="O264" s="74">
        <v>1</v>
      </c>
      <c r="P264" s="74"/>
      <c r="Q264" s="74"/>
      <c r="R264" s="75"/>
      <c r="S264" s="13">
        <f t="shared" si="122"/>
        <v>-1.7441774902830158E-2</v>
      </c>
      <c r="T264" s="13">
        <f t="shared" si="123"/>
        <v>3.489418134011367E-2</v>
      </c>
      <c r="U264" s="13">
        <f t="shared" si="124"/>
        <v>0.99923861495548261</v>
      </c>
      <c r="V264" s="6">
        <f t="shared" si="125"/>
        <v>116.5580680165811</v>
      </c>
      <c r="W264" s="6">
        <f t="shared" si="126"/>
        <v>87.764295062177368</v>
      </c>
      <c r="X264" s="34">
        <f t="shared" si="127"/>
        <v>296.5580680165811</v>
      </c>
      <c r="Y264" s="35">
        <f t="shared" si="128"/>
        <v>206.5580680165811</v>
      </c>
      <c r="Z264" s="36">
        <f t="shared" si="129"/>
        <v>2.2357049378226321</v>
      </c>
      <c r="AA264" s="15"/>
      <c r="AB264" s="22"/>
      <c r="AC264" s="25"/>
      <c r="AD264" s="25"/>
      <c r="AE264" s="25"/>
      <c r="AF264" s="40"/>
      <c r="AG264" s="41"/>
      <c r="AH264" s="55"/>
      <c r="AI264" s="11">
        <v>37</v>
      </c>
      <c r="AJ264" s="29">
        <v>46</v>
      </c>
      <c r="AK264" s="99"/>
      <c r="AL264" s="99"/>
      <c r="AM264" s="53">
        <f t="shared" si="119"/>
        <v>296.5580680165811</v>
      </c>
      <c r="AN264" s="50">
        <f t="shared" si="120"/>
        <v>206.5580680165811</v>
      </c>
      <c r="AO264" s="67">
        <f t="shared" si="130"/>
        <v>2.2357049378226321</v>
      </c>
      <c r="AP264" s="59"/>
      <c r="AQ264" s="52"/>
      <c r="AR264" s="52"/>
    </row>
    <row r="265" spans="1:44" x14ac:dyDescent="0.2">
      <c r="A265" s="11" t="s">
        <v>159</v>
      </c>
      <c r="B265" s="1" t="s">
        <v>147</v>
      </c>
      <c r="C265" s="1" t="s">
        <v>166</v>
      </c>
      <c r="D265" s="28">
        <v>3</v>
      </c>
      <c r="E265" s="11" t="s">
        <v>53</v>
      </c>
      <c r="F265" s="4">
        <v>81.5</v>
      </c>
      <c r="G265" s="5">
        <v>83</v>
      </c>
      <c r="H265" s="4">
        <f t="shared" si="121"/>
        <v>82.25</v>
      </c>
      <c r="I265" s="89">
        <v>383.74</v>
      </c>
      <c r="J265" s="90">
        <v>384.5625</v>
      </c>
      <c r="K265" s="92"/>
      <c r="L265" s="76">
        <v>90</v>
      </c>
      <c r="M265" s="74">
        <v>0</v>
      </c>
      <c r="N265" s="74">
        <v>0</v>
      </c>
      <c r="O265" s="74">
        <v>1</v>
      </c>
      <c r="P265" s="74"/>
      <c r="Q265" s="74"/>
      <c r="R265" s="75"/>
      <c r="S265" s="13">
        <f t="shared" si="122"/>
        <v>1.7452406437283512E-2</v>
      </c>
      <c r="T265" s="13">
        <f t="shared" si="123"/>
        <v>-1.0690894390537575E-18</v>
      </c>
      <c r="U265" s="13">
        <f t="shared" si="124"/>
        <v>-0.99984769515639127</v>
      </c>
      <c r="V265" s="6">
        <f t="shared" si="125"/>
        <v>360</v>
      </c>
      <c r="W265" s="6">
        <f t="shared" si="126"/>
        <v>-89.000000000000099</v>
      </c>
      <c r="X265" s="34">
        <f t="shared" si="127"/>
        <v>360</v>
      </c>
      <c r="Y265" s="35">
        <f t="shared" si="128"/>
        <v>270</v>
      </c>
      <c r="Z265" s="36">
        <f t="shared" si="129"/>
        <v>0.99999999999990052</v>
      </c>
      <c r="AA265" s="15"/>
      <c r="AB265" s="22"/>
      <c r="AC265" s="25"/>
      <c r="AD265" s="25"/>
      <c r="AE265" s="25"/>
      <c r="AF265" s="40"/>
      <c r="AG265" s="41"/>
      <c r="AH265" s="55"/>
      <c r="AI265" s="11">
        <v>79</v>
      </c>
      <c r="AJ265" s="29">
        <v>88</v>
      </c>
      <c r="AK265" s="99"/>
      <c r="AL265" s="99"/>
      <c r="AM265" s="53">
        <f t="shared" si="119"/>
        <v>360</v>
      </c>
      <c r="AN265" s="50">
        <f t="shared" si="120"/>
        <v>270</v>
      </c>
      <c r="AO265" s="67">
        <f t="shared" si="130"/>
        <v>0.99999999999990052</v>
      </c>
      <c r="AP265" s="59"/>
      <c r="AQ265" s="52"/>
      <c r="AR265" s="52"/>
    </row>
    <row r="266" spans="1:44" x14ac:dyDescent="0.2">
      <c r="A266" s="11" t="s">
        <v>159</v>
      </c>
      <c r="B266" s="1" t="s">
        <v>147</v>
      </c>
      <c r="C266" s="1" t="s">
        <v>166</v>
      </c>
      <c r="D266" s="28">
        <v>4</v>
      </c>
      <c r="E266" s="11" t="s">
        <v>53</v>
      </c>
      <c r="F266" s="4">
        <v>23</v>
      </c>
      <c r="G266" s="4">
        <v>23</v>
      </c>
      <c r="H266" s="4">
        <f t="shared" si="121"/>
        <v>23</v>
      </c>
      <c r="I266" s="89">
        <v>384.84</v>
      </c>
      <c r="J266" s="90">
        <v>385.07</v>
      </c>
      <c r="K266" s="92"/>
      <c r="L266" s="76">
        <v>270</v>
      </c>
      <c r="M266" s="74">
        <v>30</v>
      </c>
      <c r="N266" s="74">
        <v>0</v>
      </c>
      <c r="O266" s="74">
        <v>4</v>
      </c>
      <c r="P266" s="74"/>
      <c r="Q266" s="74"/>
      <c r="R266" s="75"/>
      <c r="S266" s="13">
        <f t="shared" si="122"/>
        <v>-6.0410878340834709E-2</v>
      </c>
      <c r="T266" s="13">
        <f t="shared" si="123"/>
        <v>0.49878202512991204</v>
      </c>
      <c r="U266" s="13">
        <f t="shared" si="124"/>
        <v>0.86391580942710433</v>
      </c>
      <c r="V266" s="6">
        <f t="shared" si="125"/>
        <v>96.905844132484461</v>
      </c>
      <c r="W266" s="6">
        <f t="shared" si="126"/>
        <v>59.819022823021058</v>
      </c>
      <c r="X266" s="34">
        <f t="shared" si="127"/>
        <v>276.90584413248445</v>
      </c>
      <c r="Y266" s="35">
        <f t="shared" si="128"/>
        <v>186.90584413248445</v>
      </c>
      <c r="Z266" s="36">
        <f t="shared" si="129"/>
        <v>30.180977176978942</v>
      </c>
      <c r="AA266" s="15"/>
      <c r="AB266" s="22"/>
      <c r="AC266" s="25"/>
      <c r="AD266" s="25"/>
      <c r="AE266" s="25"/>
      <c r="AF266" s="40"/>
      <c r="AG266" s="41"/>
      <c r="AH266" s="55"/>
      <c r="AI266" s="11">
        <v>22</v>
      </c>
      <c r="AJ266" s="29">
        <v>26</v>
      </c>
      <c r="AK266" s="99"/>
      <c r="AL266" s="99"/>
      <c r="AM266" s="53">
        <f t="shared" si="119"/>
        <v>276.90584413248445</v>
      </c>
      <c r="AN266" s="50">
        <f t="shared" si="120"/>
        <v>186.90584413248445</v>
      </c>
      <c r="AO266" s="67">
        <f t="shared" si="130"/>
        <v>30.180977176978942</v>
      </c>
      <c r="AP266" s="59"/>
      <c r="AQ266" s="52"/>
      <c r="AR266" s="52"/>
    </row>
    <row r="267" spans="1:44" x14ac:dyDescent="0.2">
      <c r="A267" s="11" t="s">
        <v>159</v>
      </c>
      <c r="B267" s="1" t="s">
        <v>147</v>
      </c>
      <c r="C267" s="1" t="s">
        <v>166</v>
      </c>
      <c r="D267" s="28">
        <v>4</v>
      </c>
      <c r="E267" s="11" t="s">
        <v>53</v>
      </c>
      <c r="F267" s="4">
        <v>114</v>
      </c>
      <c r="G267" s="4">
        <v>114</v>
      </c>
      <c r="H267" s="4">
        <f t="shared" si="121"/>
        <v>114</v>
      </c>
      <c r="I267" s="89">
        <v>384.84</v>
      </c>
      <c r="J267" s="90">
        <v>385.97999999999996</v>
      </c>
      <c r="K267" s="92"/>
      <c r="L267" s="76">
        <v>90</v>
      </c>
      <c r="M267" s="74">
        <v>0</v>
      </c>
      <c r="N267" s="74">
        <v>0</v>
      </c>
      <c r="O267" s="74">
        <v>0</v>
      </c>
      <c r="P267" s="74"/>
      <c r="Q267" s="74"/>
      <c r="R267" s="75"/>
      <c r="S267" s="13">
        <f t="shared" si="122"/>
        <v>0</v>
      </c>
      <c r="T267" s="13">
        <f t="shared" si="123"/>
        <v>0</v>
      </c>
      <c r="U267" s="13">
        <f t="shared" si="124"/>
        <v>-1</v>
      </c>
      <c r="V267" s="6">
        <f t="shared" si="125"/>
        <v>90</v>
      </c>
      <c r="W267" s="6">
        <f t="shared" si="126"/>
        <v>-90</v>
      </c>
      <c r="X267" s="34">
        <f t="shared" si="127"/>
        <v>90</v>
      </c>
      <c r="Y267" s="35">
        <f t="shared" si="128"/>
        <v>0</v>
      </c>
      <c r="Z267" s="36">
        <f t="shared" si="129"/>
        <v>0</v>
      </c>
      <c r="AA267" s="15"/>
      <c r="AB267" s="22"/>
      <c r="AC267" s="25"/>
      <c r="AD267" s="25"/>
      <c r="AE267" s="25"/>
      <c r="AF267" s="40"/>
      <c r="AG267" s="41"/>
      <c r="AH267" s="55"/>
      <c r="AI267" s="11">
        <v>113</v>
      </c>
      <c r="AJ267" s="29">
        <v>116.5</v>
      </c>
      <c r="AK267" s="99"/>
      <c r="AL267" s="99"/>
      <c r="AM267" s="53">
        <f t="shared" si="119"/>
        <v>90</v>
      </c>
      <c r="AN267" s="50">
        <f t="shared" si="120"/>
        <v>0</v>
      </c>
      <c r="AO267" s="67">
        <f t="shared" si="130"/>
        <v>0</v>
      </c>
      <c r="AP267" s="59"/>
      <c r="AQ267" s="52"/>
      <c r="AR267" s="52"/>
    </row>
    <row r="268" spans="1:44" x14ac:dyDescent="0.2">
      <c r="A268" s="11" t="s">
        <v>159</v>
      </c>
      <c r="B268" s="1" t="s">
        <v>147</v>
      </c>
      <c r="C268" s="1" t="s">
        <v>166</v>
      </c>
      <c r="D268" s="28">
        <v>6</v>
      </c>
      <c r="E268" s="11" t="s">
        <v>53</v>
      </c>
      <c r="F268" s="81">
        <v>7</v>
      </c>
      <c r="G268" s="81">
        <v>7</v>
      </c>
      <c r="H268" s="4">
        <f t="shared" si="121"/>
        <v>7</v>
      </c>
      <c r="I268" s="89">
        <v>387.1</v>
      </c>
      <c r="J268" s="90">
        <v>387.17</v>
      </c>
      <c r="K268" s="92"/>
      <c r="L268" s="76">
        <v>90</v>
      </c>
      <c r="M268" s="74">
        <v>0</v>
      </c>
      <c r="N268" s="74">
        <v>0</v>
      </c>
      <c r="O268" s="74">
        <v>0</v>
      </c>
      <c r="P268" s="74"/>
      <c r="Q268" s="74"/>
      <c r="R268" s="75"/>
      <c r="S268" s="13">
        <f t="shared" si="122"/>
        <v>0</v>
      </c>
      <c r="T268" s="13">
        <f t="shared" si="123"/>
        <v>0</v>
      </c>
      <c r="U268" s="13">
        <f t="shared" si="124"/>
        <v>-1</v>
      </c>
      <c r="V268" s="6">
        <f t="shared" si="125"/>
        <v>90</v>
      </c>
      <c r="W268" s="6">
        <f t="shared" si="126"/>
        <v>-90</v>
      </c>
      <c r="X268" s="34">
        <f t="shared" si="127"/>
        <v>90</v>
      </c>
      <c r="Y268" s="35">
        <f t="shared" si="128"/>
        <v>0</v>
      </c>
      <c r="Z268" s="36">
        <f t="shared" si="129"/>
        <v>0</v>
      </c>
      <c r="AA268" s="15"/>
      <c r="AB268" s="22"/>
      <c r="AC268" s="25"/>
      <c r="AD268" s="25"/>
      <c r="AE268" s="25"/>
      <c r="AF268" s="40"/>
      <c r="AG268" s="41"/>
      <c r="AH268" s="55"/>
      <c r="AI268" s="11">
        <v>3</v>
      </c>
      <c r="AJ268" s="29">
        <v>9</v>
      </c>
      <c r="AK268" s="99"/>
      <c r="AL268" s="99"/>
      <c r="AM268" s="53">
        <f t="shared" ref="AM268:AM331" si="131">IF(AL268&gt;=0,IF(X268&gt;=AK268,X268-AK268,X268-AK268+360),IF((X268-AK268-180)&lt;0,IF(X268-AK268+180&lt;0,X268-AK268+540,X268-AK268+180),X268-AK268-180))</f>
        <v>90</v>
      </c>
      <c r="AN268" s="50">
        <f t="shared" ref="AN268:AN331" si="132">IF(AM268-90&lt;0,AM268+270,AM268-90)</f>
        <v>0</v>
      </c>
      <c r="AO268" s="67">
        <f t="shared" si="130"/>
        <v>0</v>
      </c>
      <c r="AP268" s="59"/>
      <c r="AQ268" s="52"/>
      <c r="AR268" s="52"/>
    </row>
    <row r="269" spans="1:44" x14ac:dyDescent="0.2">
      <c r="A269" s="11" t="s">
        <v>159</v>
      </c>
      <c r="B269" s="1" t="s">
        <v>147</v>
      </c>
      <c r="C269" s="1" t="s">
        <v>166</v>
      </c>
      <c r="D269" s="28">
        <v>6</v>
      </c>
      <c r="E269" s="11" t="s">
        <v>53</v>
      </c>
      <c r="F269" s="81">
        <v>51</v>
      </c>
      <c r="G269">
        <v>52</v>
      </c>
      <c r="H269" s="4">
        <f t="shared" si="121"/>
        <v>51.5</v>
      </c>
      <c r="I269" s="89">
        <v>387.1</v>
      </c>
      <c r="J269" s="90">
        <v>387.61500000000001</v>
      </c>
      <c r="K269" s="92"/>
      <c r="L269" s="76">
        <v>90</v>
      </c>
      <c r="M269" s="74">
        <v>4</v>
      </c>
      <c r="N269" s="74">
        <v>180</v>
      </c>
      <c r="O269" s="74">
        <v>2</v>
      </c>
      <c r="P269" s="74"/>
      <c r="Q269" s="74"/>
      <c r="R269" s="75"/>
      <c r="S269" s="13">
        <f t="shared" si="122"/>
        <v>3.481448328257624E-2</v>
      </c>
      <c r="T269" s="13">
        <f t="shared" si="123"/>
        <v>-6.9713979985077223E-2</v>
      </c>
      <c r="U269" s="13">
        <f t="shared" si="124"/>
        <v>0.99695636119368447</v>
      </c>
      <c r="V269" s="6">
        <f t="shared" si="125"/>
        <v>296.53709639358078</v>
      </c>
      <c r="W269" s="6">
        <f t="shared" si="126"/>
        <v>85.530762667528776</v>
      </c>
      <c r="X269" s="34">
        <f t="shared" si="127"/>
        <v>116.53709639358078</v>
      </c>
      <c r="Y269" s="35">
        <f t="shared" si="128"/>
        <v>26.537096393580782</v>
      </c>
      <c r="Z269" s="36">
        <f t="shared" si="129"/>
        <v>4.4692373324712236</v>
      </c>
      <c r="AA269" s="15"/>
      <c r="AB269" s="22"/>
      <c r="AC269" s="25"/>
      <c r="AD269" s="25"/>
      <c r="AE269" s="25"/>
      <c r="AF269" s="40"/>
      <c r="AG269" s="41"/>
      <c r="AH269" s="55"/>
      <c r="AI269" s="11">
        <v>50</v>
      </c>
      <c r="AJ269" s="29">
        <v>55</v>
      </c>
      <c r="AK269" s="99"/>
      <c r="AL269" s="99"/>
      <c r="AM269" s="53">
        <f t="shared" si="131"/>
        <v>116.53709639358078</v>
      </c>
      <c r="AN269" s="50">
        <f t="shared" si="132"/>
        <v>26.537096393580782</v>
      </c>
      <c r="AO269" s="67">
        <f t="shared" si="130"/>
        <v>4.4692373324712236</v>
      </c>
      <c r="AP269" s="59"/>
      <c r="AQ269" s="52"/>
      <c r="AR269" s="52"/>
    </row>
    <row r="270" spans="1:44" x14ac:dyDescent="0.2">
      <c r="A270" s="11" t="s">
        <v>159</v>
      </c>
      <c r="B270" s="1" t="s">
        <v>147</v>
      </c>
      <c r="C270" s="1" t="s">
        <v>166</v>
      </c>
      <c r="D270" s="28">
        <v>8</v>
      </c>
      <c r="E270" s="11" t="s">
        <v>53</v>
      </c>
      <c r="F270" s="4">
        <v>13</v>
      </c>
      <c r="G270" s="5">
        <v>13</v>
      </c>
      <c r="H270" s="4">
        <f t="shared" si="121"/>
        <v>13</v>
      </c>
      <c r="I270" s="89">
        <v>388.36500000000001</v>
      </c>
      <c r="J270" s="90">
        <v>388.495</v>
      </c>
      <c r="K270" s="92"/>
      <c r="L270" s="76">
        <v>90</v>
      </c>
      <c r="M270" s="74">
        <v>6</v>
      </c>
      <c r="N270" s="74">
        <v>180</v>
      </c>
      <c r="O270" s="74">
        <v>2</v>
      </c>
      <c r="P270" s="74"/>
      <c r="Q270" s="74"/>
      <c r="R270" s="75"/>
      <c r="S270" s="13">
        <f t="shared" si="122"/>
        <v>3.4708313607970054E-2</v>
      </c>
      <c r="T270" s="13">
        <f t="shared" si="123"/>
        <v>-0.10446478735209536</v>
      </c>
      <c r="U270" s="13">
        <f t="shared" si="124"/>
        <v>0.99391605950069728</v>
      </c>
      <c r="V270" s="6">
        <f t="shared" si="125"/>
        <v>288.37901197749653</v>
      </c>
      <c r="W270" s="6">
        <f t="shared" si="126"/>
        <v>83.68004299396074</v>
      </c>
      <c r="X270" s="34">
        <f t="shared" si="127"/>
        <v>108.37901197749653</v>
      </c>
      <c r="Y270" s="35">
        <f t="shared" si="128"/>
        <v>18.379011977496532</v>
      </c>
      <c r="Z270" s="36">
        <f t="shared" si="129"/>
        <v>6.3199570060392602</v>
      </c>
      <c r="AA270" s="15"/>
      <c r="AB270" s="22"/>
      <c r="AC270" s="25"/>
      <c r="AD270" s="25"/>
      <c r="AE270" s="25"/>
      <c r="AF270" s="40"/>
      <c r="AG270" s="41"/>
      <c r="AH270" s="55"/>
      <c r="AI270" s="11">
        <v>7</v>
      </c>
      <c r="AJ270" s="29">
        <v>19</v>
      </c>
      <c r="AK270" s="99"/>
      <c r="AL270" s="99"/>
      <c r="AM270" s="53">
        <f t="shared" si="131"/>
        <v>108.37901197749653</v>
      </c>
      <c r="AN270" s="50">
        <f t="shared" si="132"/>
        <v>18.379011977496532</v>
      </c>
      <c r="AO270" s="67">
        <f t="shared" si="130"/>
        <v>6.3199570060392602</v>
      </c>
      <c r="AP270" s="59"/>
      <c r="AQ270" s="52"/>
      <c r="AR270" s="52"/>
    </row>
    <row r="271" spans="1:44" x14ac:dyDescent="0.2">
      <c r="A271" s="11" t="s">
        <v>159</v>
      </c>
      <c r="B271" s="1" t="s">
        <v>147</v>
      </c>
      <c r="C271" s="1" t="s">
        <v>166</v>
      </c>
      <c r="D271" s="28">
        <v>8</v>
      </c>
      <c r="E271" s="11" t="s">
        <v>53</v>
      </c>
      <c r="F271" s="4">
        <v>11</v>
      </c>
      <c r="G271" s="5">
        <v>11</v>
      </c>
      <c r="H271" s="4">
        <f t="shared" si="121"/>
        <v>11</v>
      </c>
      <c r="I271" s="89">
        <v>388.36500000000001</v>
      </c>
      <c r="J271" s="90">
        <v>388.47500000000002</v>
      </c>
      <c r="K271" s="92"/>
      <c r="L271" s="76">
        <v>90</v>
      </c>
      <c r="M271" s="74">
        <v>4</v>
      </c>
      <c r="N271" s="74">
        <v>180</v>
      </c>
      <c r="O271" s="74">
        <v>1</v>
      </c>
      <c r="P271" s="74"/>
      <c r="Q271" s="74"/>
      <c r="R271" s="75"/>
      <c r="S271" s="13">
        <f t="shared" si="122"/>
        <v>1.7409893252357162E-2</v>
      </c>
      <c r="T271" s="13">
        <f t="shared" si="123"/>
        <v>-6.9745849495301007E-2</v>
      </c>
      <c r="U271" s="13">
        <f t="shared" si="124"/>
        <v>0.99741211642315963</v>
      </c>
      <c r="V271" s="6">
        <f t="shared" si="125"/>
        <v>284.01569916405356</v>
      </c>
      <c r="W271" s="6">
        <f t="shared" si="126"/>
        <v>85.877680539185022</v>
      </c>
      <c r="X271" s="34">
        <f t="shared" si="127"/>
        <v>104.01569916405356</v>
      </c>
      <c r="Y271" s="35">
        <f t="shared" si="128"/>
        <v>14.015699164053558</v>
      </c>
      <c r="Z271" s="36">
        <f t="shared" si="129"/>
        <v>4.1223194608149782</v>
      </c>
      <c r="AA271" s="15"/>
      <c r="AB271" s="22"/>
      <c r="AC271" s="25"/>
      <c r="AD271" s="25"/>
      <c r="AE271" s="25"/>
      <c r="AF271" s="40"/>
      <c r="AG271" s="41"/>
      <c r="AH271" s="55"/>
      <c r="AI271" s="11">
        <v>7</v>
      </c>
      <c r="AJ271" s="29">
        <v>19</v>
      </c>
      <c r="AK271" s="99"/>
      <c r="AL271" s="99"/>
      <c r="AM271" s="53">
        <f t="shared" si="131"/>
        <v>104.01569916405356</v>
      </c>
      <c r="AN271" s="50">
        <f t="shared" si="132"/>
        <v>14.015699164053558</v>
      </c>
      <c r="AO271" s="67">
        <f t="shared" si="130"/>
        <v>4.1223194608149782</v>
      </c>
      <c r="AP271" s="59"/>
      <c r="AQ271" s="52"/>
      <c r="AR271" s="52"/>
    </row>
    <row r="272" spans="1:44" x14ac:dyDescent="0.2">
      <c r="A272" s="11" t="s">
        <v>159</v>
      </c>
      <c r="B272" s="1" t="s">
        <v>147</v>
      </c>
      <c r="C272" s="1" t="s">
        <v>166</v>
      </c>
      <c r="D272" s="28">
        <v>8</v>
      </c>
      <c r="E272" s="11" t="s">
        <v>53</v>
      </c>
      <c r="F272" s="4">
        <v>31</v>
      </c>
      <c r="G272" s="5">
        <v>36</v>
      </c>
      <c r="H272" s="4">
        <f t="shared" si="121"/>
        <v>33.5</v>
      </c>
      <c r="I272" s="89">
        <v>388.36500000000001</v>
      </c>
      <c r="J272" s="90">
        <v>388.7</v>
      </c>
      <c r="K272" s="92"/>
      <c r="L272" s="76">
        <v>270</v>
      </c>
      <c r="M272" s="74">
        <v>10</v>
      </c>
      <c r="N272" s="83">
        <v>0</v>
      </c>
      <c r="O272" s="74">
        <v>2</v>
      </c>
      <c r="P272" s="74"/>
      <c r="Q272" s="74"/>
      <c r="R272" s="75"/>
      <c r="S272" s="13">
        <f t="shared" si="122"/>
        <v>-3.4369294928846945E-2</v>
      </c>
      <c r="T272" s="13">
        <f t="shared" si="123"/>
        <v>0.17354239588891238</v>
      </c>
      <c r="U272" s="13">
        <f t="shared" si="124"/>
        <v>0.98420783473768791</v>
      </c>
      <c r="V272" s="6">
        <f t="shared" si="125"/>
        <v>101.20221599881125</v>
      </c>
      <c r="W272" s="6">
        <f t="shared" si="126"/>
        <v>79.80980839139356</v>
      </c>
      <c r="X272" s="34">
        <f t="shared" si="127"/>
        <v>281.20221599881125</v>
      </c>
      <c r="Y272" s="35">
        <f t="shared" si="128"/>
        <v>191.20221599881125</v>
      </c>
      <c r="Z272" s="36">
        <f t="shared" si="129"/>
        <v>10.19019160860644</v>
      </c>
      <c r="AA272" s="15"/>
      <c r="AB272" s="22"/>
      <c r="AC272" s="25"/>
      <c r="AD272" s="25"/>
      <c r="AE272" s="25"/>
      <c r="AF272" s="40"/>
      <c r="AG272" s="41"/>
      <c r="AH272" s="55"/>
      <c r="AI272" s="11">
        <v>23</v>
      </c>
      <c r="AJ272" s="29">
        <v>38</v>
      </c>
      <c r="AK272" s="99"/>
      <c r="AL272" s="99"/>
      <c r="AM272" s="53">
        <f t="shared" si="131"/>
        <v>281.20221599881125</v>
      </c>
      <c r="AN272" s="50">
        <f t="shared" si="132"/>
        <v>191.20221599881125</v>
      </c>
      <c r="AO272" s="67">
        <f t="shared" si="130"/>
        <v>10.19019160860644</v>
      </c>
      <c r="AP272" s="59"/>
      <c r="AQ272" s="52"/>
      <c r="AR272" s="52"/>
    </row>
    <row r="273" spans="1:46" x14ac:dyDescent="0.2">
      <c r="A273" s="11" t="s">
        <v>159</v>
      </c>
      <c r="B273" s="1" t="s">
        <v>147</v>
      </c>
      <c r="C273" s="1" t="s">
        <v>166</v>
      </c>
      <c r="D273" s="28">
        <v>8</v>
      </c>
      <c r="E273" s="11" t="s">
        <v>53</v>
      </c>
      <c r="F273" s="4">
        <v>61.5</v>
      </c>
      <c r="G273" s="5">
        <v>63.5</v>
      </c>
      <c r="H273" s="4">
        <f t="shared" si="121"/>
        <v>62.5</v>
      </c>
      <c r="I273" s="89">
        <v>388.36500000000001</v>
      </c>
      <c r="J273" s="90">
        <v>388.99</v>
      </c>
      <c r="K273" s="92"/>
      <c r="L273" s="76">
        <v>90</v>
      </c>
      <c r="M273" s="74">
        <v>8</v>
      </c>
      <c r="N273" s="83">
        <v>180</v>
      </c>
      <c r="O273" s="74">
        <v>14</v>
      </c>
      <c r="P273" s="74"/>
      <c r="Q273" s="74"/>
      <c r="R273" s="75"/>
      <c r="S273" s="13">
        <f t="shared" si="122"/>
        <v>0.23956752834178274</v>
      </c>
      <c r="T273" s="13">
        <f t="shared" si="123"/>
        <v>-0.1350390650741293</v>
      </c>
      <c r="U273" s="13">
        <f t="shared" si="124"/>
        <v>0.96085287496753047</v>
      </c>
      <c r="V273" s="6">
        <f t="shared" si="125"/>
        <v>330.59097878481538</v>
      </c>
      <c r="W273" s="6">
        <f t="shared" si="126"/>
        <v>74.028347376130128</v>
      </c>
      <c r="X273" s="34">
        <f t="shared" si="127"/>
        <v>150.59097878481538</v>
      </c>
      <c r="Y273" s="35">
        <f t="shared" si="128"/>
        <v>60.590978784815377</v>
      </c>
      <c r="Z273" s="36">
        <f t="shared" si="129"/>
        <v>15.971652623869872</v>
      </c>
      <c r="AA273" s="15"/>
      <c r="AB273" s="22"/>
      <c r="AC273" s="25"/>
      <c r="AD273" s="25"/>
      <c r="AE273" s="25"/>
      <c r="AF273" s="40"/>
      <c r="AG273" s="41"/>
      <c r="AH273" s="55"/>
      <c r="AI273" s="11">
        <v>61.5</v>
      </c>
      <c r="AJ273" s="29">
        <v>65</v>
      </c>
      <c r="AK273" s="99"/>
      <c r="AL273" s="99"/>
      <c r="AM273" s="53">
        <f t="shared" si="131"/>
        <v>150.59097878481538</v>
      </c>
      <c r="AN273" s="50">
        <f t="shared" si="132"/>
        <v>60.590978784815377</v>
      </c>
      <c r="AO273" s="67">
        <f t="shared" si="130"/>
        <v>15.971652623869872</v>
      </c>
      <c r="AP273" s="59"/>
      <c r="AQ273" s="52"/>
      <c r="AR273" s="52"/>
    </row>
    <row r="274" spans="1:46" x14ac:dyDescent="0.2">
      <c r="A274" s="11" t="s">
        <v>159</v>
      </c>
      <c r="B274" s="1" t="s">
        <v>147</v>
      </c>
      <c r="C274" s="1" t="s">
        <v>167</v>
      </c>
      <c r="D274" s="28">
        <v>1</v>
      </c>
      <c r="E274" s="11" t="s">
        <v>53</v>
      </c>
      <c r="F274" s="4">
        <v>34</v>
      </c>
      <c r="G274" s="4">
        <v>34</v>
      </c>
      <c r="H274" s="4">
        <f t="shared" si="121"/>
        <v>34</v>
      </c>
      <c r="I274" s="89">
        <v>391</v>
      </c>
      <c r="J274" s="90">
        <v>391.34</v>
      </c>
      <c r="K274" s="92"/>
      <c r="L274" s="76">
        <v>270</v>
      </c>
      <c r="M274" s="74">
        <v>1</v>
      </c>
      <c r="N274" s="74">
        <v>180</v>
      </c>
      <c r="O274" s="74">
        <v>1</v>
      </c>
      <c r="P274" s="74"/>
      <c r="Q274" s="74"/>
      <c r="R274" s="75"/>
      <c r="S274" s="13">
        <f t="shared" si="122"/>
        <v>-1.7449748351250488E-2</v>
      </c>
      <c r="T274" s="13">
        <f t="shared" si="123"/>
        <v>-1.7449748351250481E-2</v>
      </c>
      <c r="U274" s="13">
        <f t="shared" si="124"/>
        <v>-0.99969541350954794</v>
      </c>
      <c r="V274" s="6">
        <f t="shared" si="125"/>
        <v>225</v>
      </c>
      <c r="W274" s="6">
        <f t="shared" si="126"/>
        <v>-88.585930000671468</v>
      </c>
      <c r="X274" s="34">
        <f t="shared" si="127"/>
        <v>225</v>
      </c>
      <c r="Y274" s="35">
        <f t="shared" si="128"/>
        <v>135</v>
      </c>
      <c r="Z274" s="36">
        <f t="shared" si="129"/>
        <v>1.4140699993285324</v>
      </c>
      <c r="AA274" s="15"/>
      <c r="AB274" s="22"/>
      <c r="AC274" s="25"/>
      <c r="AD274" s="25"/>
      <c r="AE274" s="25"/>
      <c r="AF274" s="40"/>
      <c r="AG274" s="41"/>
      <c r="AH274" s="55"/>
      <c r="AI274" s="11">
        <v>31.5</v>
      </c>
      <c r="AJ274" s="29">
        <v>38.5</v>
      </c>
      <c r="AK274" s="99"/>
      <c r="AL274" s="99"/>
      <c r="AM274" s="53">
        <f t="shared" si="131"/>
        <v>225</v>
      </c>
      <c r="AN274" s="50">
        <f t="shared" si="132"/>
        <v>135</v>
      </c>
      <c r="AO274" s="67">
        <f t="shared" si="130"/>
        <v>1.4140699993285324</v>
      </c>
      <c r="AP274" s="59"/>
      <c r="AQ274" s="52"/>
      <c r="AR274" s="52"/>
    </row>
    <row r="275" spans="1:46" x14ac:dyDescent="0.2">
      <c r="A275" s="11" t="s">
        <v>159</v>
      </c>
      <c r="B275" s="1" t="s">
        <v>147</v>
      </c>
      <c r="C275" s="1" t="s">
        <v>167</v>
      </c>
      <c r="D275" s="28">
        <v>2</v>
      </c>
      <c r="E275" s="11" t="s">
        <v>53</v>
      </c>
      <c r="F275" s="4">
        <v>62</v>
      </c>
      <c r="G275" s="4">
        <v>62</v>
      </c>
      <c r="H275" s="4">
        <f t="shared" si="121"/>
        <v>62</v>
      </c>
      <c r="I275" s="89">
        <v>392.12</v>
      </c>
      <c r="J275" s="90">
        <v>392.74</v>
      </c>
      <c r="K275" s="92"/>
      <c r="L275" s="76">
        <v>270</v>
      </c>
      <c r="M275" s="74">
        <v>4</v>
      </c>
      <c r="N275" s="74">
        <v>0</v>
      </c>
      <c r="O275" s="74">
        <v>0</v>
      </c>
      <c r="P275" s="74"/>
      <c r="Q275" s="74"/>
      <c r="R275" s="75"/>
      <c r="S275" s="13">
        <f t="shared" si="122"/>
        <v>0</v>
      </c>
      <c r="T275" s="13">
        <f t="shared" si="123"/>
        <v>6.9756473744125302E-2</v>
      </c>
      <c r="U275" s="13">
        <f t="shared" si="124"/>
        <v>0.9975640502598242</v>
      </c>
      <c r="V275" s="6">
        <f t="shared" si="125"/>
        <v>90</v>
      </c>
      <c r="W275" s="6">
        <f t="shared" si="126"/>
        <v>85.999999999999957</v>
      </c>
      <c r="X275" s="34">
        <f t="shared" si="127"/>
        <v>270</v>
      </c>
      <c r="Y275" s="35">
        <f t="shared" si="128"/>
        <v>180</v>
      </c>
      <c r="Z275" s="36">
        <f t="shared" si="129"/>
        <v>4.0000000000000426</v>
      </c>
      <c r="AA275" s="15"/>
      <c r="AB275" s="22"/>
      <c r="AC275" s="25"/>
      <c r="AD275" s="25"/>
      <c r="AE275" s="25"/>
      <c r="AF275" s="40"/>
      <c r="AG275" s="41"/>
      <c r="AH275" s="55"/>
      <c r="AI275" s="11">
        <v>57</v>
      </c>
      <c r="AJ275" s="29">
        <v>62</v>
      </c>
      <c r="AK275" s="99"/>
      <c r="AL275" s="99"/>
      <c r="AM275" s="53">
        <f t="shared" si="131"/>
        <v>270</v>
      </c>
      <c r="AN275" s="50">
        <f t="shared" si="132"/>
        <v>180</v>
      </c>
      <c r="AO275" s="67">
        <f t="shared" si="130"/>
        <v>4.0000000000000426</v>
      </c>
      <c r="AP275" s="59"/>
      <c r="AQ275" s="52"/>
      <c r="AR275" s="52"/>
    </row>
    <row r="276" spans="1:46" x14ac:dyDescent="0.2">
      <c r="A276" s="11" t="s">
        <v>159</v>
      </c>
      <c r="B276" s="1" t="s">
        <v>147</v>
      </c>
      <c r="C276" s="1" t="s">
        <v>167</v>
      </c>
      <c r="D276" s="28">
        <v>3</v>
      </c>
      <c r="E276" s="11" t="s">
        <v>53</v>
      </c>
      <c r="F276" s="4">
        <v>11</v>
      </c>
      <c r="G276" s="4">
        <v>11</v>
      </c>
      <c r="H276" s="4">
        <f t="shared" si="121"/>
        <v>11</v>
      </c>
      <c r="I276" s="89">
        <v>393.53500000000003</v>
      </c>
      <c r="J276" s="90">
        <v>393.64500000000004</v>
      </c>
      <c r="K276" s="92"/>
      <c r="L276" s="76">
        <v>270</v>
      </c>
      <c r="M276" s="74">
        <v>2</v>
      </c>
      <c r="N276" s="74">
        <v>180</v>
      </c>
      <c r="O276" s="74">
        <v>30</v>
      </c>
      <c r="P276" s="74"/>
      <c r="Q276" s="74"/>
      <c r="R276" s="75"/>
      <c r="S276" s="13">
        <f t="shared" si="122"/>
        <v>-0.49969541350954783</v>
      </c>
      <c r="T276" s="13">
        <f t="shared" si="123"/>
        <v>-3.0223850723656999E-2</v>
      </c>
      <c r="U276" s="13">
        <f t="shared" si="124"/>
        <v>-0.86549784450767653</v>
      </c>
      <c r="V276" s="6">
        <f t="shared" si="125"/>
        <v>183.46129247051357</v>
      </c>
      <c r="W276" s="6">
        <f t="shared" si="126"/>
        <v>-59.954680301505654</v>
      </c>
      <c r="X276" s="34">
        <f t="shared" si="127"/>
        <v>183.46129247051357</v>
      </c>
      <c r="Y276" s="35">
        <f t="shared" si="128"/>
        <v>93.46129247051357</v>
      </c>
      <c r="Z276" s="36">
        <f t="shared" si="129"/>
        <v>30.045319698494346</v>
      </c>
      <c r="AA276" s="15"/>
      <c r="AB276" s="22"/>
      <c r="AC276" s="25"/>
      <c r="AD276" s="25"/>
      <c r="AE276" s="25"/>
      <c r="AF276" s="40"/>
      <c r="AG276" s="41"/>
      <c r="AH276" s="55"/>
      <c r="AI276" s="11">
        <v>8.5</v>
      </c>
      <c r="AJ276" s="29">
        <v>12.5</v>
      </c>
      <c r="AK276" s="99"/>
      <c r="AL276" s="99"/>
      <c r="AM276" s="53">
        <f t="shared" si="131"/>
        <v>183.46129247051357</v>
      </c>
      <c r="AN276" s="50">
        <f t="shared" si="132"/>
        <v>93.46129247051357</v>
      </c>
      <c r="AO276" s="67">
        <f t="shared" si="130"/>
        <v>30.045319698494346</v>
      </c>
      <c r="AP276" s="59"/>
      <c r="AQ276" s="52"/>
      <c r="AR276" s="52"/>
      <c r="AT276" s="73" t="s">
        <v>168</v>
      </c>
    </row>
    <row r="277" spans="1:46" x14ac:dyDescent="0.2">
      <c r="A277" s="11" t="s">
        <v>159</v>
      </c>
      <c r="B277" s="1" t="s">
        <v>147</v>
      </c>
      <c r="C277" s="1" t="s">
        <v>167</v>
      </c>
      <c r="D277" s="28">
        <v>3</v>
      </c>
      <c r="E277" s="11" t="s">
        <v>53</v>
      </c>
      <c r="F277" s="4">
        <v>41</v>
      </c>
      <c r="G277" s="4">
        <v>41</v>
      </c>
      <c r="H277" s="4">
        <f t="shared" si="121"/>
        <v>41</v>
      </c>
      <c r="I277" s="89">
        <v>393.53500000000003</v>
      </c>
      <c r="J277" s="90">
        <v>393.94500000000005</v>
      </c>
      <c r="K277" s="92"/>
      <c r="L277" s="76">
        <v>270</v>
      </c>
      <c r="M277" s="74">
        <v>10</v>
      </c>
      <c r="N277" s="74">
        <v>180</v>
      </c>
      <c r="O277" s="74">
        <v>4</v>
      </c>
      <c r="P277" s="74"/>
      <c r="Q277" s="74"/>
      <c r="R277" s="75"/>
      <c r="S277" s="13">
        <f t="shared" si="122"/>
        <v>-6.8696716166007157E-2</v>
      </c>
      <c r="T277" s="13">
        <f t="shared" si="123"/>
        <v>-0.17322517943366056</v>
      </c>
      <c r="U277" s="13">
        <f t="shared" si="124"/>
        <v>-0.98240881082213483</v>
      </c>
      <c r="V277" s="6">
        <f t="shared" si="125"/>
        <v>248.36797774921638</v>
      </c>
      <c r="W277" s="6">
        <f t="shared" si="126"/>
        <v>-79.259371038792622</v>
      </c>
      <c r="X277" s="34">
        <f t="shared" si="127"/>
        <v>248.36797774921638</v>
      </c>
      <c r="Y277" s="35">
        <f t="shared" si="128"/>
        <v>158.36797774921638</v>
      </c>
      <c r="Z277" s="36">
        <f t="shared" si="129"/>
        <v>10.740628961207378</v>
      </c>
      <c r="AA277" s="15"/>
      <c r="AB277" s="22"/>
      <c r="AC277" s="25"/>
      <c r="AD277" s="25"/>
      <c r="AE277" s="25"/>
      <c r="AF277" s="40"/>
      <c r="AG277" s="41"/>
      <c r="AH277" s="55"/>
      <c r="AI277" s="11">
        <v>39</v>
      </c>
      <c r="AJ277" s="29">
        <v>43</v>
      </c>
      <c r="AK277" s="99"/>
      <c r="AL277" s="99"/>
      <c r="AM277" s="53">
        <f t="shared" si="131"/>
        <v>248.36797774921638</v>
      </c>
      <c r="AN277" s="50">
        <f t="shared" si="132"/>
        <v>158.36797774921638</v>
      </c>
      <c r="AO277" s="67">
        <f t="shared" si="130"/>
        <v>10.740628961207378</v>
      </c>
      <c r="AP277" s="59"/>
      <c r="AQ277" s="52"/>
      <c r="AR277" s="52"/>
    </row>
    <row r="278" spans="1:46" x14ac:dyDescent="0.2">
      <c r="A278" s="11" t="s">
        <v>159</v>
      </c>
      <c r="B278" s="1" t="s">
        <v>147</v>
      </c>
      <c r="C278" s="1" t="s">
        <v>167</v>
      </c>
      <c r="D278" s="28">
        <v>4</v>
      </c>
      <c r="E278" s="11" t="s">
        <v>53</v>
      </c>
      <c r="F278" s="4">
        <v>79</v>
      </c>
      <c r="G278" s="4">
        <v>79</v>
      </c>
      <c r="H278" s="4">
        <f t="shared" si="121"/>
        <v>79</v>
      </c>
      <c r="I278" s="89">
        <v>394.80500000000001</v>
      </c>
      <c r="J278" s="90">
        <v>395.59500000000003</v>
      </c>
      <c r="K278" s="92"/>
      <c r="L278" s="76">
        <v>90</v>
      </c>
      <c r="M278" s="74">
        <v>5</v>
      </c>
      <c r="N278" s="74">
        <v>0</v>
      </c>
      <c r="O278" s="74">
        <v>24</v>
      </c>
      <c r="P278" s="74"/>
      <c r="Q278" s="74"/>
      <c r="R278" s="75"/>
      <c r="S278" s="13">
        <f t="shared" si="122"/>
        <v>0.4051888873517468</v>
      </c>
      <c r="T278" s="13">
        <f t="shared" si="123"/>
        <v>7.9620732894590138E-2</v>
      </c>
      <c r="U278" s="13">
        <f t="shared" si="124"/>
        <v>-0.91006914136935624</v>
      </c>
      <c r="V278" s="6">
        <f t="shared" si="125"/>
        <v>11.117133010249772</v>
      </c>
      <c r="W278" s="6">
        <f t="shared" si="126"/>
        <v>-65.594153929437567</v>
      </c>
      <c r="X278" s="34">
        <f t="shared" si="127"/>
        <v>11.117133010249772</v>
      </c>
      <c r="Y278" s="35">
        <f t="shared" si="128"/>
        <v>281.11713301024974</v>
      </c>
      <c r="Z278" s="36">
        <f t="shared" si="129"/>
        <v>24.405846070562433</v>
      </c>
      <c r="AA278" s="15"/>
      <c r="AB278" s="22"/>
      <c r="AC278" s="25"/>
      <c r="AD278" s="25"/>
      <c r="AE278" s="25"/>
      <c r="AF278" s="40"/>
      <c r="AG278" s="41"/>
      <c r="AH278" s="55"/>
      <c r="AI278" s="11">
        <v>78</v>
      </c>
      <c r="AJ278" s="29">
        <v>80.5</v>
      </c>
      <c r="AK278" s="99"/>
      <c r="AL278" s="99"/>
      <c r="AM278" s="53">
        <f t="shared" si="131"/>
        <v>11.117133010249772</v>
      </c>
      <c r="AN278" s="50">
        <f t="shared" si="132"/>
        <v>281.11713301024974</v>
      </c>
      <c r="AO278" s="67">
        <f t="shared" si="130"/>
        <v>24.405846070562433</v>
      </c>
      <c r="AP278" s="59"/>
      <c r="AQ278" s="52"/>
      <c r="AR278" s="52"/>
    </row>
    <row r="279" spans="1:46" x14ac:dyDescent="0.2">
      <c r="A279" s="11" t="s">
        <v>159</v>
      </c>
      <c r="B279" s="1" t="s">
        <v>147</v>
      </c>
      <c r="C279" s="1" t="s">
        <v>167</v>
      </c>
      <c r="D279" s="28">
        <v>6</v>
      </c>
      <c r="E279" s="11" t="s">
        <v>53</v>
      </c>
      <c r="F279" s="4">
        <v>74</v>
      </c>
      <c r="G279" s="4">
        <v>74</v>
      </c>
      <c r="H279" s="4">
        <f t="shared" si="121"/>
        <v>74</v>
      </c>
      <c r="I279" s="89">
        <v>396.73500000000001</v>
      </c>
      <c r="J279" s="90">
        <v>397.47500000000002</v>
      </c>
      <c r="K279" s="92"/>
      <c r="L279" s="76">
        <v>90</v>
      </c>
      <c r="M279" s="74">
        <v>10</v>
      </c>
      <c r="N279" s="74">
        <v>180</v>
      </c>
      <c r="O279" s="74">
        <v>13</v>
      </c>
      <c r="P279" s="74"/>
      <c r="Q279" s="74"/>
      <c r="R279" s="75"/>
      <c r="S279" s="13">
        <f t="shared" si="122"/>
        <v>0.22153354236610875</v>
      </c>
      <c r="T279" s="13">
        <f t="shared" si="123"/>
        <v>-0.16919758612316493</v>
      </c>
      <c r="U279" s="13">
        <f t="shared" si="124"/>
        <v>0.9595671941035071</v>
      </c>
      <c r="V279" s="6">
        <f t="shared" si="125"/>
        <v>322.62899877458102</v>
      </c>
      <c r="W279" s="6">
        <f t="shared" si="126"/>
        <v>73.801321181093684</v>
      </c>
      <c r="X279" s="34">
        <f t="shared" si="127"/>
        <v>142.62899877458102</v>
      </c>
      <c r="Y279" s="35">
        <f t="shared" si="128"/>
        <v>52.628998774581021</v>
      </c>
      <c r="Z279" s="36">
        <f t="shared" si="129"/>
        <v>16.198678818906316</v>
      </c>
      <c r="AA279" s="15"/>
      <c r="AB279" s="22"/>
      <c r="AC279" s="25"/>
      <c r="AD279" s="25"/>
      <c r="AE279" s="25"/>
      <c r="AF279" s="40"/>
      <c r="AG279" s="41"/>
      <c r="AH279" s="55"/>
      <c r="AI279" s="11">
        <v>52</v>
      </c>
      <c r="AJ279" s="29">
        <v>78</v>
      </c>
      <c r="AK279" s="99"/>
      <c r="AL279" s="99"/>
      <c r="AM279" s="53">
        <f t="shared" si="131"/>
        <v>142.62899877458102</v>
      </c>
      <c r="AN279" s="50">
        <f t="shared" si="132"/>
        <v>52.628998774581021</v>
      </c>
      <c r="AO279" s="67">
        <f t="shared" si="130"/>
        <v>16.198678818906316</v>
      </c>
      <c r="AP279" s="59"/>
      <c r="AQ279" s="52"/>
      <c r="AR279" s="52"/>
    </row>
    <row r="280" spans="1:46" x14ac:dyDescent="0.2">
      <c r="A280" s="11" t="s">
        <v>159</v>
      </c>
      <c r="B280" s="1" t="s">
        <v>147</v>
      </c>
      <c r="C280" s="1" t="s">
        <v>169</v>
      </c>
      <c r="D280" s="28">
        <v>2</v>
      </c>
      <c r="E280" s="11" t="s">
        <v>53</v>
      </c>
      <c r="F280" s="4">
        <v>38</v>
      </c>
      <c r="G280" s="4">
        <v>38</v>
      </c>
      <c r="H280" s="4">
        <f t="shared" si="121"/>
        <v>38</v>
      </c>
      <c r="I280" s="89">
        <v>401.9</v>
      </c>
      <c r="J280" s="90">
        <v>402.28</v>
      </c>
      <c r="K280" s="92"/>
      <c r="L280" s="76">
        <v>90</v>
      </c>
      <c r="M280" s="74">
        <v>5</v>
      </c>
      <c r="N280" s="74">
        <v>180</v>
      </c>
      <c r="O280" s="74">
        <v>5</v>
      </c>
      <c r="P280" s="74"/>
      <c r="Q280" s="74"/>
      <c r="R280" s="75"/>
      <c r="S280" s="13">
        <f t="shared" si="122"/>
        <v>8.6824088833465152E-2</v>
      </c>
      <c r="T280" s="13">
        <f t="shared" si="123"/>
        <v>-8.6824088833465166E-2</v>
      </c>
      <c r="U280" s="13">
        <f t="shared" si="124"/>
        <v>0.99240387650610407</v>
      </c>
      <c r="V280" s="6">
        <f t="shared" si="125"/>
        <v>315</v>
      </c>
      <c r="W280" s="6">
        <f t="shared" si="126"/>
        <v>82.946773343201372</v>
      </c>
      <c r="X280" s="34">
        <f t="shared" si="127"/>
        <v>135</v>
      </c>
      <c r="Y280" s="35">
        <f t="shared" si="128"/>
        <v>45</v>
      </c>
      <c r="Z280" s="36">
        <f t="shared" si="129"/>
        <v>7.0532266567986284</v>
      </c>
      <c r="AA280" s="15"/>
      <c r="AB280" s="22"/>
      <c r="AC280" s="25"/>
      <c r="AD280" s="25"/>
      <c r="AE280" s="25"/>
      <c r="AF280" s="40"/>
      <c r="AG280" s="41"/>
      <c r="AH280" s="55"/>
      <c r="AI280" s="11">
        <v>36</v>
      </c>
      <c r="AJ280" s="29">
        <v>48</v>
      </c>
      <c r="AK280" s="99"/>
      <c r="AL280" s="99"/>
      <c r="AM280" s="53">
        <f t="shared" si="131"/>
        <v>135</v>
      </c>
      <c r="AN280" s="50">
        <f t="shared" si="132"/>
        <v>45</v>
      </c>
      <c r="AO280" s="67">
        <f t="shared" si="130"/>
        <v>7.0532266567986284</v>
      </c>
      <c r="AP280" s="59"/>
      <c r="AQ280" s="52"/>
      <c r="AR280" s="52"/>
    </row>
    <row r="281" spans="1:46" x14ac:dyDescent="0.2">
      <c r="A281" s="11" t="s">
        <v>159</v>
      </c>
      <c r="B281" s="1" t="s">
        <v>147</v>
      </c>
      <c r="C281" s="1" t="s">
        <v>169</v>
      </c>
      <c r="D281" s="28">
        <v>2</v>
      </c>
      <c r="E281" s="11" t="s">
        <v>53</v>
      </c>
      <c r="F281" s="4">
        <v>69</v>
      </c>
      <c r="G281" s="4">
        <v>69</v>
      </c>
      <c r="H281" s="4">
        <f t="shared" si="121"/>
        <v>69</v>
      </c>
      <c r="I281" s="89">
        <v>401.9</v>
      </c>
      <c r="J281" s="90">
        <v>402.59</v>
      </c>
      <c r="K281" s="92"/>
      <c r="L281" s="76">
        <v>90</v>
      </c>
      <c r="M281" s="74">
        <v>8</v>
      </c>
      <c r="N281" s="74">
        <v>180</v>
      </c>
      <c r="O281" s="74">
        <v>2</v>
      </c>
      <c r="P281" s="74"/>
      <c r="Q281" s="74"/>
      <c r="R281" s="75"/>
      <c r="S281" s="13">
        <f t="shared" si="122"/>
        <v>3.4559857199638423E-2</v>
      </c>
      <c r="T281" s="13">
        <f t="shared" si="123"/>
        <v>-0.13908832046729191</v>
      </c>
      <c r="U281" s="13">
        <f t="shared" si="124"/>
        <v>0.98966482419024082</v>
      </c>
      <c r="V281" s="6">
        <f t="shared" si="125"/>
        <v>283.95393377939871</v>
      </c>
      <c r="W281" s="6">
        <f t="shared" si="126"/>
        <v>81.760032831371518</v>
      </c>
      <c r="X281" s="34">
        <f t="shared" si="127"/>
        <v>103.95393377939871</v>
      </c>
      <c r="Y281" s="35">
        <f t="shared" si="128"/>
        <v>13.95393377939871</v>
      </c>
      <c r="Z281" s="36">
        <f t="shared" si="129"/>
        <v>8.2399671686284819</v>
      </c>
      <c r="AA281" s="15"/>
      <c r="AB281" s="22"/>
      <c r="AC281" s="25"/>
      <c r="AD281" s="25"/>
      <c r="AE281" s="25"/>
      <c r="AF281" s="40"/>
      <c r="AG281" s="41"/>
      <c r="AH281" s="55"/>
      <c r="AI281" s="11">
        <v>67</v>
      </c>
      <c r="AJ281" s="29">
        <v>77</v>
      </c>
      <c r="AK281" s="99"/>
      <c r="AL281" s="99"/>
      <c r="AM281" s="53">
        <f t="shared" si="131"/>
        <v>103.95393377939871</v>
      </c>
      <c r="AN281" s="50">
        <f t="shared" si="132"/>
        <v>13.95393377939871</v>
      </c>
      <c r="AO281" s="67">
        <f t="shared" si="130"/>
        <v>8.2399671686284819</v>
      </c>
      <c r="AP281" s="59"/>
      <c r="AQ281" s="52"/>
      <c r="AR281" s="52"/>
    </row>
    <row r="282" spans="1:46" x14ac:dyDescent="0.2">
      <c r="A282" s="11" t="s">
        <v>159</v>
      </c>
      <c r="B282" s="1" t="s">
        <v>147</v>
      </c>
      <c r="C282" s="1" t="s">
        <v>169</v>
      </c>
      <c r="D282" s="28">
        <v>5</v>
      </c>
      <c r="E282" s="11" t="s">
        <v>53</v>
      </c>
      <c r="F282" s="4">
        <v>88.5</v>
      </c>
      <c r="G282" s="5">
        <v>88.5</v>
      </c>
      <c r="H282" s="4">
        <f t="shared" si="121"/>
        <v>88.5</v>
      </c>
      <c r="I282" s="89">
        <v>404.85500000000002</v>
      </c>
      <c r="J282" s="90">
        <v>405.74</v>
      </c>
      <c r="K282" s="92"/>
      <c r="L282" s="76">
        <v>90</v>
      </c>
      <c r="M282" s="74">
        <v>3</v>
      </c>
      <c r="N282" s="74">
        <v>180</v>
      </c>
      <c r="O282" s="74">
        <v>8</v>
      </c>
      <c r="P282" s="74"/>
      <c r="Q282" s="74"/>
      <c r="R282" s="75"/>
      <c r="S282" s="13">
        <f t="shared" si="122"/>
        <v>0.13898236906210149</v>
      </c>
      <c r="T282" s="13">
        <f t="shared" si="123"/>
        <v>-5.1826626314443326E-2</v>
      </c>
      <c r="U282" s="13">
        <f t="shared" si="124"/>
        <v>0.98891094076970476</v>
      </c>
      <c r="V282" s="6">
        <f t="shared" si="125"/>
        <v>339.5494780498733</v>
      </c>
      <c r="W282" s="6">
        <f t="shared" si="126"/>
        <v>81.469551638742331</v>
      </c>
      <c r="X282" s="34">
        <f t="shared" si="127"/>
        <v>159.5494780498733</v>
      </c>
      <c r="Y282" s="35">
        <f t="shared" si="128"/>
        <v>69.549478049873301</v>
      </c>
      <c r="Z282" s="36">
        <f t="shared" si="129"/>
        <v>8.5304483612576689</v>
      </c>
      <c r="AA282" s="15"/>
      <c r="AB282" s="22"/>
      <c r="AC282" s="25"/>
      <c r="AD282" s="25"/>
      <c r="AE282" s="25"/>
      <c r="AF282" s="40"/>
      <c r="AG282" s="41"/>
      <c r="AH282" s="55"/>
      <c r="AI282" s="11">
        <v>84</v>
      </c>
      <c r="AJ282" s="29">
        <v>93</v>
      </c>
      <c r="AK282" s="99"/>
      <c r="AL282" s="99"/>
      <c r="AM282" s="53">
        <f t="shared" si="131"/>
        <v>159.5494780498733</v>
      </c>
      <c r="AN282" s="50">
        <f t="shared" si="132"/>
        <v>69.549478049873301</v>
      </c>
      <c r="AO282" s="67">
        <f t="shared" si="130"/>
        <v>8.5304483612576689</v>
      </c>
      <c r="AP282" s="59"/>
      <c r="AQ282" s="52"/>
      <c r="AR282" s="52"/>
    </row>
    <row r="283" spans="1:46" x14ac:dyDescent="0.2">
      <c r="A283" s="11" t="s">
        <v>159</v>
      </c>
      <c r="B283" s="1" t="s">
        <v>147</v>
      </c>
      <c r="C283" s="1" t="s">
        <v>169</v>
      </c>
      <c r="D283" s="28">
        <v>6</v>
      </c>
      <c r="E283" s="11" t="s">
        <v>53</v>
      </c>
      <c r="F283" s="4">
        <v>58</v>
      </c>
      <c r="G283" s="4">
        <v>58</v>
      </c>
      <c r="H283" s="4">
        <f t="shared" si="121"/>
        <v>58</v>
      </c>
      <c r="I283" s="89">
        <v>406.26499999999999</v>
      </c>
      <c r="J283" s="90">
        <v>406.84499999999997</v>
      </c>
      <c r="K283" s="92"/>
      <c r="L283" s="76">
        <v>90</v>
      </c>
      <c r="M283" s="74">
        <v>0</v>
      </c>
      <c r="N283" s="74">
        <v>0</v>
      </c>
      <c r="O283" s="74">
        <v>3</v>
      </c>
      <c r="P283" s="74"/>
      <c r="Q283" s="74"/>
      <c r="R283" s="75"/>
      <c r="S283" s="13">
        <f t="shared" si="122"/>
        <v>5.2335956242943828E-2</v>
      </c>
      <c r="T283" s="13">
        <f t="shared" si="123"/>
        <v>-3.2059657963603889E-18</v>
      </c>
      <c r="U283" s="13">
        <f t="shared" si="124"/>
        <v>-0.99862953475457383</v>
      </c>
      <c r="V283" s="6">
        <f t="shared" si="125"/>
        <v>360</v>
      </c>
      <c r="W283" s="6">
        <f t="shared" si="126"/>
        <v>-86.999999999999844</v>
      </c>
      <c r="X283" s="34">
        <f t="shared" si="127"/>
        <v>360</v>
      </c>
      <c r="Y283" s="35">
        <f t="shared" si="128"/>
        <v>270</v>
      </c>
      <c r="Z283" s="36">
        <f t="shared" si="129"/>
        <v>3.0000000000001563</v>
      </c>
      <c r="AA283" s="15"/>
      <c r="AB283" s="22"/>
      <c r="AC283" s="25"/>
      <c r="AD283" s="25"/>
      <c r="AE283" s="25"/>
      <c r="AF283" s="40"/>
      <c r="AG283" s="41"/>
      <c r="AH283" s="55"/>
      <c r="AI283" s="11">
        <v>56</v>
      </c>
      <c r="AJ283" s="29">
        <v>62</v>
      </c>
      <c r="AK283" s="99"/>
      <c r="AL283" s="99"/>
      <c r="AM283" s="53">
        <f t="shared" si="131"/>
        <v>360</v>
      </c>
      <c r="AN283" s="50">
        <f t="shared" si="132"/>
        <v>270</v>
      </c>
      <c r="AO283" s="67">
        <f t="shared" si="130"/>
        <v>3.0000000000001563</v>
      </c>
      <c r="AP283" s="59"/>
      <c r="AQ283" s="52"/>
      <c r="AR283" s="52"/>
    </row>
    <row r="284" spans="1:46" x14ac:dyDescent="0.2">
      <c r="A284" s="11" t="s">
        <v>159</v>
      </c>
      <c r="B284" s="1" t="s">
        <v>147</v>
      </c>
      <c r="C284" s="1" t="s">
        <v>169</v>
      </c>
      <c r="D284" s="28">
        <v>7</v>
      </c>
      <c r="E284" s="11" t="s">
        <v>53</v>
      </c>
      <c r="F284" s="4">
        <v>90</v>
      </c>
      <c r="G284" s="4">
        <v>90</v>
      </c>
      <c r="H284" s="4">
        <f t="shared" si="121"/>
        <v>90</v>
      </c>
      <c r="I284" s="89">
        <v>407.66500000000002</v>
      </c>
      <c r="J284" s="90">
        <v>408.565</v>
      </c>
      <c r="K284" s="92"/>
      <c r="L284" s="76">
        <v>270</v>
      </c>
      <c r="M284" s="74">
        <v>6</v>
      </c>
      <c r="N284" s="74">
        <v>0</v>
      </c>
      <c r="O284" s="74">
        <v>8</v>
      </c>
      <c r="P284" s="74"/>
      <c r="Q284" s="74"/>
      <c r="R284" s="75"/>
      <c r="S284" s="13">
        <f t="shared" si="122"/>
        <v>-0.13841069615108434</v>
      </c>
      <c r="T284" s="13">
        <f t="shared" si="123"/>
        <v>0.10351119944858339</v>
      </c>
      <c r="U284" s="13">
        <f t="shared" si="124"/>
        <v>0.98484327664754612</v>
      </c>
      <c r="V284" s="6">
        <f t="shared" si="125"/>
        <v>143.20882089165738</v>
      </c>
      <c r="W284" s="6">
        <f t="shared" si="126"/>
        <v>80.04621733697256</v>
      </c>
      <c r="X284" s="34">
        <f t="shared" si="127"/>
        <v>323.20882089165741</v>
      </c>
      <c r="Y284" s="35">
        <f t="shared" si="128"/>
        <v>233.20882089165741</v>
      </c>
      <c r="Z284" s="36">
        <f t="shared" si="129"/>
        <v>9.9537826630274395</v>
      </c>
      <c r="AA284" s="15"/>
      <c r="AB284" s="22"/>
      <c r="AC284" s="25"/>
      <c r="AD284" s="25"/>
      <c r="AE284" s="25"/>
      <c r="AF284" s="40"/>
      <c r="AG284" s="41"/>
      <c r="AH284" s="55"/>
      <c r="AI284" s="11">
        <v>59</v>
      </c>
      <c r="AJ284" s="29">
        <v>92</v>
      </c>
      <c r="AK284" s="99"/>
      <c r="AL284" s="99"/>
      <c r="AM284" s="53">
        <f t="shared" si="131"/>
        <v>323.20882089165741</v>
      </c>
      <c r="AN284" s="50">
        <f t="shared" si="132"/>
        <v>233.20882089165741</v>
      </c>
      <c r="AO284" s="67">
        <f t="shared" si="130"/>
        <v>9.9537826630274395</v>
      </c>
      <c r="AP284" s="59"/>
      <c r="AQ284" s="52"/>
      <c r="AR284" s="52"/>
    </row>
    <row r="285" spans="1:46" x14ac:dyDescent="0.2">
      <c r="A285" s="11" t="s">
        <v>159</v>
      </c>
      <c r="B285" s="1" t="s">
        <v>147</v>
      </c>
      <c r="C285" s="1" t="s">
        <v>169</v>
      </c>
      <c r="D285" s="28">
        <v>8</v>
      </c>
      <c r="E285" s="11" t="s">
        <v>53</v>
      </c>
      <c r="F285" s="4">
        <v>89</v>
      </c>
      <c r="G285" s="4">
        <v>89</v>
      </c>
      <c r="H285" s="4">
        <f t="shared" si="121"/>
        <v>89</v>
      </c>
      <c r="I285" s="89">
        <v>409.08</v>
      </c>
      <c r="J285" s="90">
        <v>409.96999999999997</v>
      </c>
      <c r="K285" s="92"/>
      <c r="L285" s="76">
        <v>90</v>
      </c>
      <c r="M285" s="74">
        <v>3</v>
      </c>
      <c r="N285" s="74">
        <v>0</v>
      </c>
      <c r="O285" s="74">
        <v>8</v>
      </c>
      <c r="P285" s="74"/>
      <c r="Q285" s="74"/>
      <c r="R285" s="75"/>
      <c r="S285" s="13">
        <f t="shared" si="122"/>
        <v>0.13898236906210149</v>
      </c>
      <c r="T285" s="13">
        <f t="shared" si="123"/>
        <v>5.1826626314443312E-2</v>
      </c>
      <c r="U285" s="13">
        <f t="shared" si="124"/>
        <v>-0.98891094076970476</v>
      </c>
      <c r="V285" s="6">
        <f t="shared" si="125"/>
        <v>20.450521950126692</v>
      </c>
      <c r="W285" s="6">
        <f t="shared" si="126"/>
        <v>-81.469551638742331</v>
      </c>
      <c r="X285" s="34">
        <f t="shared" si="127"/>
        <v>20.450521950126692</v>
      </c>
      <c r="Y285" s="35">
        <f t="shared" si="128"/>
        <v>290.4505219501267</v>
      </c>
      <c r="Z285" s="36">
        <f t="shared" si="129"/>
        <v>8.5304483612576689</v>
      </c>
      <c r="AA285" s="15"/>
      <c r="AB285" s="22"/>
      <c r="AC285" s="25"/>
      <c r="AD285" s="25"/>
      <c r="AE285" s="25"/>
      <c r="AF285" s="40"/>
      <c r="AG285" s="41"/>
      <c r="AH285" s="55"/>
      <c r="AI285" s="11">
        <v>86</v>
      </c>
      <c r="AJ285" s="29">
        <v>91.5</v>
      </c>
      <c r="AK285" s="99"/>
      <c r="AL285" s="99"/>
      <c r="AM285" s="53">
        <f t="shared" si="131"/>
        <v>20.450521950126692</v>
      </c>
      <c r="AN285" s="50">
        <f t="shared" si="132"/>
        <v>290.4505219501267</v>
      </c>
      <c r="AO285" s="67">
        <f t="shared" si="130"/>
        <v>8.5304483612576689</v>
      </c>
      <c r="AP285" s="59"/>
      <c r="AQ285" s="52"/>
      <c r="AR285" s="52"/>
    </row>
    <row r="286" spans="1:46" x14ac:dyDescent="0.2">
      <c r="A286" s="11" t="s">
        <v>159</v>
      </c>
      <c r="B286" s="1" t="s">
        <v>147</v>
      </c>
      <c r="C286" s="1" t="s">
        <v>170</v>
      </c>
      <c r="D286" s="28">
        <v>2</v>
      </c>
      <c r="E286" s="11" t="s">
        <v>53</v>
      </c>
      <c r="F286" s="4">
        <v>49</v>
      </c>
      <c r="G286" s="4">
        <v>49</v>
      </c>
      <c r="H286" s="4">
        <f t="shared" si="121"/>
        <v>49</v>
      </c>
      <c r="I286" s="89">
        <v>410.85500000000002</v>
      </c>
      <c r="J286" s="90">
        <v>411.34500000000003</v>
      </c>
      <c r="K286" s="92"/>
      <c r="L286" s="76">
        <v>90</v>
      </c>
      <c r="M286" s="74">
        <v>17</v>
      </c>
      <c r="N286" s="74">
        <v>0</v>
      </c>
      <c r="O286" s="74">
        <v>4</v>
      </c>
      <c r="P286" s="74"/>
      <c r="Q286" s="74"/>
      <c r="R286" s="75"/>
      <c r="S286" s="13">
        <f t="shared" si="122"/>
        <v>6.6708447600717632E-2</v>
      </c>
      <c r="T286" s="13">
        <f t="shared" si="123"/>
        <v>0.29165950194458268</v>
      </c>
      <c r="U286" s="13">
        <f t="shared" si="124"/>
        <v>-0.95397524564121838</v>
      </c>
      <c r="V286" s="6">
        <f t="shared" si="125"/>
        <v>77.116892726105391</v>
      </c>
      <c r="W286" s="6">
        <f t="shared" si="126"/>
        <v>-72.587240506351392</v>
      </c>
      <c r="X286" s="34">
        <f t="shared" si="127"/>
        <v>77.116892726105391</v>
      </c>
      <c r="Y286" s="35">
        <f t="shared" si="128"/>
        <v>347.11689272610539</v>
      </c>
      <c r="Z286" s="36">
        <f t="shared" si="129"/>
        <v>17.412759493648608</v>
      </c>
      <c r="AA286" s="15"/>
      <c r="AB286" s="22"/>
      <c r="AC286" s="25"/>
      <c r="AD286" s="25"/>
      <c r="AE286" s="25"/>
      <c r="AF286" s="40"/>
      <c r="AG286" s="41"/>
      <c r="AH286" s="55"/>
      <c r="AI286" s="11">
        <v>46</v>
      </c>
      <c r="AJ286" s="29">
        <v>51</v>
      </c>
      <c r="AK286" s="99"/>
      <c r="AL286" s="99"/>
      <c r="AM286" s="53">
        <f t="shared" si="131"/>
        <v>77.116892726105391</v>
      </c>
      <c r="AN286" s="50">
        <f t="shared" si="132"/>
        <v>347.11689272610539</v>
      </c>
      <c r="AO286" s="67">
        <f t="shared" si="130"/>
        <v>17.412759493648608</v>
      </c>
      <c r="AP286" s="59"/>
      <c r="AQ286" s="52"/>
      <c r="AR286" s="52"/>
    </row>
    <row r="287" spans="1:46" x14ac:dyDescent="0.2">
      <c r="A287" s="11" t="s">
        <v>159</v>
      </c>
      <c r="B287" s="1" t="s">
        <v>147</v>
      </c>
      <c r="C287" s="1" t="s">
        <v>170</v>
      </c>
      <c r="D287" s="28">
        <v>5</v>
      </c>
      <c r="E287" s="11" t="s">
        <v>53</v>
      </c>
      <c r="F287" s="4">
        <v>31</v>
      </c>
      <c r="G287" s="4">
        <v>31</v>
      </c>
      <c r="H287" s="4">
        <f t="shared" si="121"/>
        <v>31</v>
      </c>
      <c r="I287" s="89">
        <v>412.57499999999999</v>
      </c>
      <c r="J287" s="90">
        <v>412.88499999999999</v>
      </c>
      <c r="K287" s="92"/>
      <c r="L287" s="76">
        <v>90</v>
      </c>
      <c r="M287" s="74">
        <v>4</v>
      </c>
      <c r="N287" s="74">
        <v>180</v>
      </c>
      <c r="O287" s="74">
        <v>1</v>
      </c>
      <c r="P287" s="74"/>
      <c r="Q287" s="74"/>
      <c r="R287" s="75"/>
      <c r="S287" s="13">
        <f t="shared" si="122"/>
        <v>1.7409893252357162E-2</v>
      </c>
      <c r="T287" s="13">
        <f t="shared" si="123"/>
        <v>-6.9745849495301007E-2</v>
      </c>
      <c r="U287" s="13">
        <f t="shared" si="124"/>
        <v>0.99741211642315963</v>
      </c>
      <c r="V287" s="6">
        <f t="shared" si="125"/>
        <v>284.01569916405356</v>
      </c>
      <c r="W287" s="6">
        <f t="shared" si="126"/>
        <v>85.877680539185022</v>
      </c>
      <c r="X287" s="34">
        <f t="shared" si="127"/>
        <v>104.01569916405356</v>
      </c>
      <c r="Y287" s="35">
        <f t="shared" si="128"/>
        <v>14.015699164053558</v>
      </c>
      <c r="Z287" s="36">
        <f t="shared" si="129"/>
        <v>4.1223194608149782</v>
      </c>
      <c r="AA287" s="15"/>
      <c r="AB287" s="22"/>
      <c r="AC287" s="25"/>
      <c r="AD287" s="25"/>
      <c r="AE287" s="25"/>
      <c r="AF287" s="40"/>
      <c r="AG287" s="41"/>
      <c r="AH287" s="55"/>
      <c r="AI287" s="11">
        <v>27</v>
      </c>
      <c r="AJ287" s="29">
        <v>35</v>
      </c>
      <c r="AK287" s="99"/>
      <c r="AL287" s="99"/>
      <c r="AM287" s="53">
        <f t="shared" si="131"/>
        <v>104.01569916405356</v>
      </c>
      <c r="AN287" s="50">
        <f t="shared" si="132"/>
        <v>14.015699164053558</v>
      </c>
      <c r="AO287" s="67">
        <f t="shared" si="130"/>
        <v>4.1223194608149782</v>
      </c>
      <c r="AP287" s="59"/>
      <c r="AQ287" s="52"/>
      <c r="AR287" s="52"/>
    </row>
    <row r="288" spans="1:46" x14ac:dyDescent="0.2">
      <c r="A288" s="11" t="s">
        <v>159</v>
      </c>
      <c r="B288" s="1" t="s">
        <v>147</v>
      </c>
      <c r="C288" s="1" t="s">
        <v>170</v>
      </c>
      <c r="D288" s="28">
        <v>6</v>
      </c>
      <c r="E288" s="11" t="s">
        <v>50</v>
      </c>
      <c r="F288" s="4">
        <v>46</v>
      </c>
      <c r="G288" s="5">
        <v>49</v>
      </c>
      <c r="H288" s="4">
        <f t="shared" si="121"/>
        <v>47.5</v>
      </c>
      <c r="I288" s="89">
        <v>413.36500000000001</v>
      </c>
      <c r="J288" s="90">
        <v>413.84000000000003</v>
      </c>
      <c r="K288" s="92"/>
      <c r="L288" s="76">
        <v>90</v>
      </c>
      <c r="M288" s="74">
        <v>51</v>
      </c>
      <c r="N288" s="74">
        <v>180</v>
      </c>
      <c r="O288" s="74">
        <v>2</v>
      </c>
      <c r="P288" s="74"/>
      <c r="Q288" s="74"/>
      <c r="R288" s="75"/>
      <c r="S288" s="13">
        <f t="shared" si="122"/>
        <v>2.1962964912260331E-2</v>
      </c>
      <c r="T288" s="13">
        <f t="shared" si="123"/>
        <v>-0.77667254513503237</v>
      </c>
      <c r="U288" s="13">
        <f t="shared" si="124"/>
        <v>0.62893702607127788</v>
      </c>
      <c r="V288" s="6">
        <f t="shared" si="125"/>
        <v>271.61979451509728</v>
      </c>
      <c r="W288" s="6">
        <f t="shared" si="126"/>
        <v>38.988800943844758</v>
      </c>
      <c r="X288" s="34">
        <f t="shared" si="127"/>
        <v>91.619794515097283</v>
      </c>
      <c r="Y288" s="35">
        <f t="shared" si="128"/>
        <v>1.6197945150972828</v>
      </c>
      <c r="Z288" s="36">
        <f t="shared" si="129"/>
        <v>51.011199056155242</v>
      </c>
      <c r="AA288" s="15"/>
      <c r="AB288" s="22"/>
      <c r="AC288" s="25"/>
      <c r="AD288" s="25"/>
      <c r="AE288" s="25"/>
      <c r="AF288" s="40"/>
      <c r="AG288" s="41"/>
      <c r="AH288" s="55"/>
      <c r="AI288" s="11">
        <v>46</v>
      </c>
      <c r="AJ288" s="29">
        <v>50</v>
      </c>
      <c r="AK288" s="99"/>
      <c r="AL288" s="99"/>
      <c r="AM288" s="53">
        <f t="shared" si="131"/>
        <v>91.619794515097283</v>
      </c>
      <c r="AN288" s="50">
        <f t="shared" si="132"/>
        <v>1.6197945150972828</v>
      </c>
      <c r="AO288" s="67">
        <f t="shared" si="130"/>
        <v>51.011199056155242</v>
      </c>
      <c r="AP288" s="59"/>
      <c r="AQ288" s="52"/>
      <c r="AR288" s="52"/>
      <c r="AT288" s="73" t="s">
        <v>172</v>
      </c>
    </row>
    <row r="289" spans="1:44" x14ac:dyDescent="0.2">
      <c r="A289" s="11" t="s">
        <v>159</v>
      </c>
      <c r="B289" s="1" t="s">
        <v>147</v>
      </c>
      <c r="C289" s="1" t="s">
        <v>170</v>
      </c>
      <c r="D289" s="28">
        <v>6</v>
      </c>
      <c r="E289" s="11" t="s">
        <v>53</v>
      </c>
      <c r="F289" s="4">
        <v>48</v>
      </c>
      <c r="G289" s="4">
        <v>48</v>
      </c>
      <c r="H289" s="4">
        <f t="shared" si="121"/>
        <v>48</v>
      </c>
      <c r="I289" s="89">
        <v>413.36500000000001</v>
      </c>
      <c r="J289" s="90">
        <v>413.84500000000003</v>
      </c>
      <c r="K289" s="92"/>
      <c r="L289" s="76">
        <v>90</v>
      </c>
      <c r="M289" s="74">
        <v>0</v>
      </c>
      <c r="N289" s="74">
        <v>0</v>
      </c>
      <c r="O289" s="74">
        <v>6</v>
      </c>
      <c r="P289" s="74"/>
      <c r="Q289" s="74"/>
      <c r="R289" s="75"/>
      <c r="S289" s="13">
        <f t="shared" si="122"/>
        <v>0.10452846326765346</v>
      </c>
      <c r="T289" s="13">
        <f t="shared" si="123"/>
        <v>-6.403144263316904E-18</v>
      </c>
      <c r="U289" s="13">
        <f t="shared" si="124"/>
        <v>-0.99452189536827329</v>
      </c>
      <c r="V289" s="6">
        <f t="shared" si="125"/>
        <v>360</v>
      </c>
      <c r="W289" s="6">
        <f t="shared" si="126"/>
        <v>-83.999999999999986</v>
      </c>
      <c r="X289" s="34">
        <f t="shared" si="127"/>
        <v>360</v>
      </c>
      <c r="Y289" s="35">
        <f t="shared" si="128"/>
        <v>270</v>
      </c>
      <c r="Z289" s="36">
        <f t="shared" si="129"/>
        <v>6.0000000000000142</v>
      </c>
      <c r="AA289" s="15"/>
      <c r="AB289" s="22"/>
      <c r="AC289" s="25"/>
      <c r="AD289" s="25"/>
      <c r="AE289" s="25"/>
      <c r="AF289" s="40"/>
      <c r="AG289" s="41"/>
      <c r="AH289" s="55"/>
      <c r="AI289" s="11">
        <v>46</v>
      </c>
      <c r="AJ289" s="29">
        <v>50</v>
      </c>
      <c r="AK289" s="99"/>
      <c r="AL289" s="99"/>
      <c r="AM289" s="53">
        <f t="shared" si="131"/>
        <v>360</v>
      </c>
      <c r="AN289" s="50">
        <f t="shared" si="132"/>
        <v>270</v>
      </c>
      <c r="AO289" s="67">
        <f t="shared" si="130"/>
        <v>6.0000000000000142</v>
      </c>
      <c r="AP289" s="59"/>
      <c r="AQ289" s="52"/>
      <c r="AR289" s="52"/>
    </row>
    <row r="290" spans="1:44" x14ac:dyDescent="0.2">
      <c r="A290" s="11" t="s">
        <v>159</v>
      </c>
      <c r="B290" s="1" t="s">
        <v>147</v>
      </c>
      <c r="C290" s="1" t="s">
        <v>170</v>
      </c>
      <c r="D290" s="28">
        <v>8</v>
      </c>
      <c r="E290" s="11" t="s">
        <v>53</v>
      </c>
      <c r="F290" s="4">
        <v>42</v>
      </c>
      <c r="G290" s="4">
        <v>42</v>
      </c>
      <c r="H290" s="4">
        <f t="shared" si="121"/>
        <v>42</v>
      </c>
      <c r="I290" s="89">
        <v>416.16500000000002</v>
      </c>
      <c r="J290" s="90">
        <v>416.58500000000004</v>
      </c>
      <c r="K290" s="92"/>
      <c r="L290" s="76">
        <v>270</v>
      </c>
      <c r="M290" s="74">
        <v>7</v>
      </c>
      <c r="N290" s="74">
        <v>0</v>
      </c>
      <c r="O290" s="74">
        <v>6</v>
      </c>
      <c r="P290" s="74"/>
      <c r="Q290" s="74"/>
      <c r="R290" s="75"/>
      <c r="S290" s="13">
        <f t="shared" si="122"/>
        <v>-0.10374932395329073</v>
      </c>
      <c r="T290" s="13">
        <f t="shared" si="123"/>
        <v>0.12120173039057426</v>
      </c>
      <c r="U290" s="13">
        <f t="shared" si="124"/>
        <v>0.98710887997081309</v>
      </c>
      <c r="V290" s="6">
        <f t="shared" si="125"/>
        <v>130.56370086802929</v>
      </c>
      <c r="W290" s="6">
        <f t="shared" si="126"/>
        <v>80.818911321384903</v>
      </c>
      <c r="X290" s="34">
        <f t="shared" si="127"/>
        <v>310.56370086802929</v>
      </c>
      <c r="Y290" s="35">
        <f t="shared" si="128"/>
        <v>220.56370086802929</v>
      </c>
      <c r="Z290" s="36">
        <f t="shared" si="129"/>
        <v>9.1810886786150974</v>
      </c>
      <c r="AA290" s="15"/>
      <c r="AB290" s="22"/>
      <c r="AC290" s="25"/>
      <c r="AD290" s="25"/>
      <c r="AE290" s="25"/>
      <c r="AF290" s="40"/>
      <c r="AG290" s="41"/>
      <c r="AH290" s="55"/>
      <c r="AI290" s="11">
        <v>41</v>
      </c>
      <c r="AJ290" s="29">
        <v>44.5</v>
      </c>
      <c r="AK290" s="99"/>
      <c r="AL290" s="99"/>
      <c r="AM290" s="53">
        <f t="shared" si="131"/>
        <v>310.56370086802929</v>
      </c>
      <c r="AN290" s="50">
        <f t="shared" si="132"/>
        <v>220.56370086802929</v>
      </c>
      <c r="AO290" s="67">
        <f t="shared" si="130"/>
        <v>9.1810886786150974</v>
      </c>
      <c r="AP290" s="59"/>
      <c r="AQ290" s="52"/>
      <c r="AR290" s="52"/>
    </row>
    <row r="291" spans="1:44" x14ac:dyDescent="0.2">
      <c r="A291" s="11" t="s">
        <v>159</v>
      </c>
      <c r="B291" s="1" t="s">
        <v>147</v>
      </c>
      <c r="C291" s="1" t="s">
        <v>170</v>
      </c>
      <c r="D291" s="28">
        <v>8</v>
      </c>
      <c r="E291" s="2" t="s">
        <v>144</v>
      </c>
      <c r="F291" s="4">
        <v>68</v>
      </c>
      <c r="G291" s="4">
        <v>68</v>
      </c>
      <c r="H291" s="4">
        <f t="shared" si="121"/>
        <v>68</v>
      </c>
      <c r="I291" s="89">
        <v>416.16500000000002</v>
      </c>
      <c r="J291" s="90">
        <v>416.84500000000003</v>
      </c>
      <c r="K291" s="92"/>
      <c r="L291" s="76">
        <v>90</v>
      </c>
      <c r="M291" s="74">
        <v>0</v>
      </c>
      <c r="N291" s="74">
        <v>0</v>
      </c>
      <c r="O291" s="74">
        <v>2</v>
      </c>
      <c r="P291" s="74"/>
      <c r="Q291" s="74"/>
      <c r="R291" s="75"/>
      <c r="S291" s="13">
        <f t="shared" si="122"/>
        <v>3.4899496702500969E-2</v>
      </c>
      <c r="T291" s="13">
        <f t="shared" si="123"/>
        <v>-2.1378532231078771E-18</v>
      </c>
      <c r="U291" s="13">
        <f t="shared" si="124"/>
        <v>-0.99939082701909576</v>
      </c>
      <c r="V291" s="6">
        <f t="shared" si="125"/>
        <v>360</v>
      </c>
      <c r="W291" s="6">
        <f t="shared" si="126"/>
        <v>-88.000000000000242</v>
      </c>
      <c r="X291" s="34">
        <f t="shared" si="127"/>
        <v>360</v>
      </c>
      <c r="Y291" s="35">
        <f t="shared" si="128"/>
        <v>270</v>
      </c>
      <c r="Z291" s="36">
        <f t="shared" si="129"/>
        <v>1.9999999999997584</v>
      </c>
      <c r="AA291" s="15"/>
      <c r="AB291" s="22"/>
      <c r="AC291" s="25"/>
      <c r="AD291" s="25"/>
      <c r="AE291" s="25"/>
      <c r="AF291" s="40"/>
      <c r="AG291" s="41"/>
      <c r="AH291" s="55"/>
      <c r="AI291" s="11">
        <v>67.5</v>
      </c>
      <c r="AJ291" s="29">
        <v>73</v>
      </c>
      <c r="AK291" s="99"/>
      <c r="AL291" s="99"/>
      <c r="AM291" s="53">
        <f t="shared" si="131"/>
        <v>360</v>
      </c>
      <c r="AN291" s="50">
        <f t="shared" si="132"/>
        <v>270</v>
      </c>
      <c r="AO291" s="67">
        <f t="shared" si="130"/>
        <v>1.9999999999997584</v>
      </c>
      <c r="AP291" s="59"/>
      <c r="AQ291" s="52"/>
      <c r="AR291" s="52"/>
    </row>
    <row r="292" spans="1:44" x14ac:dyDescent="0.2">
      <c r="A292" s="11" t="s">
        <v>159</v>
      </c>
      <c r="B292" s="1" t="s">
        <v>147</v>
      </c>
      <c r="C292" s="1" t="s">
        <v>170</v>
      </c>
      <c r="D292" s="28">
        <v>9</v>
      </c>
      <c r="E292" s="2" t="s">
        <v>144</v>
      </c>
      <c r="F292" s="4">
        <v>46</v>
      </c>
      <c r="G292" s="4">
        <v>46</v>
      </c>
      <c r="H292" s="4">
        <f t="shared" si="121"/>
        <v>46</v>
      </c>
      <c r="I292" s="89">
        <v>417.48500000000001</v>
      </c>
      <c r="J292" s="90">
        <v>417.94499999999999</v>
      </c>
      <c r="K292" s="92"/>
      <c r="L292" s="76">
        <v>270</v>
      </c>
      <c r="M292" s="74">
        <v>2</v>
      </c>
      <c r="N292" s="74">
        <v>0</v>
      </c>
      <c r="O292" s="74">
        <v>0</v>
      </c>
      <c r="P292" s="74"/>
      <c r="Q292" s="74"/>
      <c r="R292" s="75"/>
      <c r="S292" s="13">
        <f t="shared" si="122"/>
        <v>0</v>
      </c>
      <c r="T292" s="13">
        <f t="shared" si="123"/>
        <v>3.4899496702500969E-2</v>
      </c>
      <c r="U292" s="13">
        <f t="shared" si="124"/>
        <v>0.99939082701909576</v>
      </c>
      <c r="V292" s="6">
        <f t="shared" si="125"/>
        <v>90</v>
      </c>
      <c r="W292" s="6">
        <f t="shared" si="126"/>
        <v>88.000000000000057</v>
      </c>
      <c r="X292" s="34">
        <f t="shared" si="127"/>
        <v>270</v>
      </c>
      <c r="Y292" s="35">
        <f t="shared" si="128"/>
        <v>180</v>
      </c>
      <c r="Z292" s="36">
        <f t="shared" si="129"/>
        <v>1.9999999999999432</v>
      </c>
      <c r="AA292" s="15"/>
      <c r="AB292" s="22"/>
      <c r="AC292" s="25"/>
      <c r="AD292" s="25"/>
      <c r="AE292" s="25"/>
      <c r="AF292" s="40"/>
      <c r="AG292" s="41"/>
      <c r="AH292" s="55"/>
      <c r="AI292" s="11">
        <v>42</v>
      </c>
      <c r="AJ292" s="29">
        <v>49</v>
      </c>
      <c r="AK292" s="99"/>
      <c r="AL292" s="99"/>
      <c r="AM292" s="53">
        <f t="shared" si="131"/>
        <v>270</v>
      </c>
      <c r="AN292" s="50">
        <f t="shared" si="132"/>
        <v>180</v>
      </c>
      <c r="AO292" s="67">
        <f t="shared" si="130"/>
        <v>1.9999999999999432</v>
      </c>
      <c r="AP292" s="59"/>
      <c r="AQ292" s="52"/>
      <c r="AR292" s="52"/>
    </row>
    <row r="293" spans="1:44" x14ac:dyDescent="0.2">
      <c r="A293" s="11" t="s">
        <v>159</v>
      </c>
      <c r="B293" s="1" t="s">
        <v>147</v>
      </c>
      <c r="C293" s="1" t="s">
        <v>170</v>
      </c>
      <c r="D293" s="28">
        <v>10</v>
      </c>
      <c r="E293" s="2" t="s">
        <v>144</v>
      </c>
      <c r="F293" s="4">
        <v>37</v>
      </c>
      <c r="G293" s="4">
        <v>37</v>
      </c>
      <c r="H293" s="4">
        <f t="shared" si="121"/>
        <v>37</v>
      </c>
      <c r="I293" s="89">
        <v>418.47500000000002</v>
      </c>
      <c r="J293" s="90">
        <v>418.84500000000003</v>
      </c>
      <c r="K293" s="92"/>
      <c r="L293" s="76">
        <v>270</v>
      </c>
      <c r="M293" s="74">
        <v>6</v>
      </c>
      <c r="N293" s="74">
        <v>0</v>
      </c>
      <c r="O293" s="74">
        <v>11</v>
      </c>
      <c r="P293" s="74"/>
      <c r="Q293" s="74"/>
      <c r="R293" s="75"/>
      <c r="S293" s="13">
        <f t="shared" si="122"/>
        <v>-0.18976372373519743</v>
      </c>
      <c r="T293" s="13">
        <f t="shared" si="123"/>
        <v>0.1026079809875393</v>
      </c>
      <c r="U293" s="13">
        <f t="shared" si="124"/>
        <v>0.97624972702739043</v>
      </c>
      <c r="V293" s="6">
        <f t="shared" si="125"/>
        <v>151.59927147242325</v>
      </c>
      <c r="W293" s="6">
        <f t="shared" si="126"/>
        <v>77.539227101540504</v>
      </c>
      <c r="X293" s="34">
        <f t="shared" si="127"/>
        <v>331.59927147242325</v>
      </c>
      <c r="Y293" s="35">
        <f t="shared" si="128"/>
        <v>241.59927147242325</v>
      </c>
      <c r="Z293" s="36">
        <f t="shared" si="129"/>
        <v>12.460772898459496</v>
      </c>
      <c r="AA293" s="15"/>
      <c r="AB293" s="22"/>
      <c r="AC293" s="25"/>
      <c r="AD293" s="25"/>
      <c r="AE293" s="25"/>
      <c r="AF293" s="40"/>
      <c r="AG293" s="41"/>
      <c r="AH293" s="55"/>
      <c r="AI293" s="11">
        <v>27</v>
      </c>
      <c r="AJ293" s="29">
        <v>39</v>
      </c>
      <c r="AK293" s="99"/>
      <c r="AL293" s="99"/>
      <c r="AM293" s="53">
        <f t="shared" si="131"/>
        <v>331.59927147242325</v>
      </c>
      <c r="AN293" s="50">
        <f t="shared" si="132"/>
        <v>241.59927147242325</v>
      </c>
      <c r="AO293" s="67">
        <f t="shared" si="130"/>
        <v>12.460772898459496</v>
      </c>
      <c r="AP293" s="59"/>
      <c r="AQ293" s="52"/>
      <c r="AR293" s="52"/>
    </row>
    <row r="294" spans="1:44" x14ac:dyDescent="0.2">
      <c r="A294" s="11" t="s">
        <v>159</v>
      </c>
      <c r="B294" s="1" t="s">
        <v>147</v>
      </c>
      <c r="C294" s="1" t="s">
        <v>171</v>
      </c>
      <c r="D294" s="28">
        <v>2</v>
      </c>
      <c r="E294" s="2" t="s">
        <v>144</v>
      </c>
      <c r="F294" s="4">
        <v>43</v>
      </c>
      <c r="G294" s="4">
        <v>44</v>
      </c>
      <c r="H294" s="4">
        <f t="shared" si="121"/>
        <v>43.5</v>
      </c>
      <c r="I294" s="89">
        <v>420.47500000000002</v>
      </c>
      <c r="J294" s="90">
        <v>420.91</v>
      </c>
      <c r="K294" s="92"/>
      <c r="L294" s="76">
        <v>90</v>
      </c>
      <c r="M294" s="74">
        <v>0</v>
      </c>
      <c r="N294" s="74">
        <v>0</v>
      </c>
      <c r="O294" s="74">
        <v>3</v>
      </c>
      <c r="P294" s="74"/>
      <c r="Q294" s="74"/>
      <c r="R294" s="75"/>
      <c r="S294" s="13">
        <f t="shared" si="122"/>
        <v>5.2335956242943828E-2</v>
      </c>
      <c r="T294" s="13">
        <f t="shared" si="123"/>
        <v>-3.2059657963603889E-18</v>
      </c>
      <c r="U294" s="13">
        <f t="shared" si="124"/>
        <v>-0.99862953475457383</v>
      </c>
      <c r="V294" s="6">
        <f t="shared" si="125"/>
        <v>360</v>
      </c>
      <c r="W294" s="6">
        <f t="shared" si="126"/>
        <v>-86.999999999999844</v>
      </c>
      <c r="X294" s="34">
        <f t="shared" si="127"/>
        <v>360</v>
      </c>
      <c r="Y294" s="35">
        <f t="shared" si="128"/>
        <v>270</v>
      </c>
      <c r="Z294" s="36">
        <f t="shared" si="129"/>
        <v>3.0000000000001563</v>
      </c>
      <c r="AA294" s="15"/>
      <c r="AB294" s="22"/>
      <c r="AC294" s="25"/>
      <c r="AD294" s="25"/>
      <c r="AE294" s="25"/>
      <c r="AF294" s="40"/>
      <c r="AG294" s="41"/>
      <c r="AH294" s="55"/>
      <c r="AI294" s="11">
        <v>40.5</v>
      </c>
      <c r="AJ294" s="29">
        <v>46.5</v>
      </c>
      <c r="AK294" s="99"/>
      <c r="AL294" s="99"/>
      <c r="AM294" s="53">
        <f t="shared" si="131"/>
        <v>360</v>
      </c>
      <c r="AN294" s="50">
        <f t="shared" si="132"/>
        <v>270</v>
      </c>
      <c r="AO294" s="67">
        <f t="shared" si="130"/>
        <v>3.0000000000001563</v>
      </c>
      <c r="AP294" s="59"/>
      <c r="AQ294" s="52"/>
      <c r="AR294" s="52"/>
    </row>
    <row r="295" spans="1:44" x14ac:dyDescent="0.2">
      <c r="A295" s="11" t="s">
        <v>159</v>
      </c>
      <c r="B295" s="1" t="s">
        <v>147</v>
      </c>
      <c r="C295" s="1" t="s">
        <v>171</v>
      </c>
      <c r="D295" s="28">
        <v>2</v>
      </c>
      <c r="E295" s="2" t="s">
        <v>144</v>
      </c>
      <c r="F295" s="4">
        <v>79</v>
      </c>
      <c r="G295" s="4">
        <v>79</v>
      </c>
      <c r="H295" s="4">
        <f t="shared" si="121"/>
        <v>79</v>
      </c>
      <c r="I295" s="89">
        <v>420.47500000000002</v>
      </c>
      <c r="J295" s="90">
        <v>421.26500000000004</v>
      </c>
      <c r="K295" s="92"/>
      <c r="L295" s="76">
        <v>270</v>
      </c>
      <c r="M295" s="74">
        <v>5</v>
      </c>
      <c r="N295" s="74">
        <v>180</v>
      </c>
      <c r="O295" s="74">
        <v>2</v>
      </c>
      <c r="P295" s="74"/>
      <c r="Q295" s="74"/>
      <c r="R295" s="75"/>
      <c r="S295" s="13">
        <f t="shared" si="122"/>
        <v>-3.4766693581101835E-2</v>
      </c>
      <c r="T295" s="13">
        <f t="shared" si="123"/>
        <v>-8.7102649824045655E-2</v>
      </c>
      <c r="U295" s="13">
        <f t="shared" si="124"/>
        <v>-0.99558784319794802</v>
      </c>
      <c r="V295" s="6">
        <f t="shared" si="125"/>
        <v>248.24077352044239</v>
      </c>
      <c r="W295" s="6">
        <f t="shared" si="126"/>
        <v>-84.618591521009023</v>
      </c>
      <c r="X295" s="34">
        <f t="shared" si="127"/>
        <v>248.24077352044239</v>
      </c>
      <c r="Y295" s="35">
        <f t="shared" si="128"/>
        <v>158.24077352044239</v>
      </c>
      <c r="Z295" s="36">
        <f t="shared" si="129"/>
        <v>5.3814084789909771</v>
      </c>
      <c r="AA295" s="15"/>
      <c r="AB295" s="22"/>
      <c r="AC295" s="25"/>
      <c r="AD295" s="25"/>
      <c r="AE295" s="25"/>
      <c r="AF295" s="40"/>
      <c r="AG295" s="41"/>
      <c r="AH295" s="55"/>
      <c r="AI295" s="11">
        <v>70</v>
      </c>
      <c r="AJ295" s="29">
        <v>81</v>
      </c>
      <c r="AK295" s="99"/>
      <c r="AL295" s="99"/>
      <c r="AM295" s="53">
        <f t="shared" si="131"/>
        <v>248.24077352044239</v>
      </c>
      <c r="AN295" s="50">
        <f t="shared" si="132"/>
        <v>158.24077352044239</v>
      </c>
      <c r="AO295" s="67">
        <f t="shared" si="130"/>
        <v>5.3814084789909771</v>
      </c>
      <c r="AP295" s="59"/>
      <c r="AQ295" s="52"/>
      <c r="AR295" s="52"/>
    </row>
    <row r="296" spans="1:44" x14ac:dyDescent="0.2">
      <c r="A296" s="11" t="s">
        <v>159</v>
      </c>
      <c r="B296" s="1" t="s">
        <v>147</v>
      </c>
      <c r="C296" s="1" t="s">
        <v>171</v>
      </c>
      <c r="D296" s="28">
        <v>2</v>
      </c>
      <c r="E296" s="2" t="s">
        <v>144</v>
      </c>
      <c r="F296" s="4">
        <v>112</v>
      </c>
      <c r="G296" s="4">
        <v>112</v>
      </c>
      <c r="H296" s="4">
        <f t="shared" si="121"/>
        <v>112</v>
      </c>
      <c r="I296" s="89">
        <v>420.47500000000002</v>
      </c>
      <c r="J296" s="90">
        <v>421.59500000000003</v>
      </c>
      <c r="K296" s="92"/>
      <c r="L296" s="76">
        <v>90</v>
      </c>
      <c r="M296" s="74">
        <v>4</v>
      </c>
      <c r="N296" s="74">
        <v>180</v>
      </c>
      <c r="O296" s="74">
        <v>8</v>
      </c>
      <c r="P296" s="74"/>
      <c r="Q296" s="74"/>
      <c r="R296" s="75"/>
      <c r="S296" s="13">
        <f t="shared" si="122"/>
        <v>0.13883408228094229</v>
      </c>
      <c r="T296" s="13">
        <f t="shared" si="123"/>
        <v>-6.9077608536817034E-2</v>
      </c>
      <c r="U296" s="13">
        <f t="shared" si="124"/>
        <v>0.98785582549681494</v>
      </c>
      <c r="V296" s="6">
        <f t="shared" si="125"/>
        <v>333.54712340314143</v>
      </c>
      <c r="W296" s="6">
        <f t="shared" si="126"/>
        <v>81.078736277080409</v>
      </c>
      <c r="X296" s="34">
        <f t="shared" si="127"/>
        <v>153.54712340314143</v>
      </c>
      <c r="Y296" s="35">
        <f t="shared" si="128"/>
        <v>63.547123403141427</v>
      </c>
      <c r="Z296" s="36">
        <f t="shared" si="129"/>
        <v>8.9212637229195906</v>
      </c>
      <c r="AA296" s="15"/>
      <c r="AB296" s="22"/>
      <c r="AC296" s="25"/>
      <c r="AD296" s="25"/>
      <c r="AE296" s="25"/>
      <c r="AF296" s="40"/>
      <c r="AG296" s="41"/>
      <c r="AH296" s="55"/>
      <c r="AI296" s="11">
        <v>110</v>
      </c>
      <c r="AJ296" s="29">
        <v>114</v>
      </c>
      <c r="AK296" s="99"/>
      <c r="AL296" s="99"/>
      <c r="AM296" s="53">
        <f t="shared" si="131"/>
        <v>153.54712340314143</v>
      </c>
      <c r="AN296" s="50">
        <f t="shared" si="132"/>
        <v>63.547123403141427</v>
      </c>
      <c r="AO296" s="67">
        <f t="shared" si="130"/>
        <v>8.9212637229195906</v>
      </c>
      <c r="AP296" s="59"/>
      <c r="AQ296" s="52"/>
      <c r="AR296" s="52"/>
    </row>
    <row r="297" spans="1:44" x14ac:dyDescent="0.2">
      <c r="A297" s="11" t="s">
        <v>159</v>
      </c>
      <c r="B297" s="1" t="s">
        <v>147</v>
      </c>
      <c r="C297" s="1" t="s">
        <v>171</v>
      </c>
      <c r="D297" s="28">
        <v>3</v>
      </c>
      <c r="E297" s="2" t="s">
        <v>144</v>
      </c>
      <c r="F297" s="4">
        <v>49</v>
      </c>
      <c r="G297" s="4">
        <v>49</v>
      </c>
      <c r="H297" s="4">
        <f t="shared" si="121"/>
        <v>49</v>
      </c>
      <c r="I297" s="89">
        <v>421.87</v>
      </c>
      <c r="J297" s="90">
        <v>422.36</v>
      </c>
      <c r="K297" s="92"/>
      <c r="L297" s="76">
        <v>90</v>
      </c>
      <c r="M297" s="74">
        <v>5</v>
      </c>
      <c r="N297" s="74">
        <v>180</v>
      </c>
      <c r="O297" s="74">
        <v>1</v>
      </c>
      <c r="P297" s="74"/>
      <c r="Q297" s="74"/>
      <c r="R297" s="75"/>
      <c r="S297" s="13">
        <f t="shared" si="122"/>
        <v>1.7385994761764074E-2</v>
      </c>
      <c r="T297" s="13">
        <f t="shared" si="123"/>
        <v>-8.7142468505889387E-2</v>
      </c>
      <c r="U297" s="13">
        <f t="shared" si="124"/>
        <v>0.99604297281404885</v>
      </c>
      <c r="V297" s="6">
        <f t="shared" si="125"/>
        <v>281.28306182052995</v>
      </c>
      <c r="W297" s="6">
        <f t="shared" si="126"/>
        <v>84.901972452320067</v>
      </c>
      <c r="X297" s="34">
        <f t="shared" si="127"/>
        <v>101.28306182052995</v>
      </c>
      <c r="Y297" s="35">
        <f t="shared" si="128"/>
        <v>11.283061820529952</v>
      </c>
      <c r="Z297" s="36">
        <f t="shared" si="129"/>
        <v>5.0980275476799335</v>
      </c>
      <c r="AA297" s="15"/>
      <c r="AB297" s="22"/>
      <c r="AC297" s="25"/>
      <c r="AD297" s="25"/>
      <c r="AE297" s="25"/>
      <c r="AF297" s="40"/>
      <c r="AG297" s="41"/>
      <c r="AH297" s="55"/>
      <c r="AI297" s="11">
        <v>39.4</v>
      </c>
      <c r="AJ297" s="29">
        <v>51</v>
      </c>
      <c r="AK297" s="99"/>
      <c r="AL297" s="99"/>
      <c r="AM297" s="53">
        <f t="shared" si="131"/>
        <v>101.28306182052995</v>
      </c>
      <c r="AN297" s="50">
        <f t="shared" si="132"/>
        <v>11.283061820529952</v>
      </c>
      <c r="AO297" s="67">
        <f t="shared" si="130"/>
        <v>5.0980275476799335</v>
      </c>
      <c r="AP297" s="59"/>
      <c r="AQ297" s="52"/>
      <c r="AR297" s="52"/>
    </row>
    <row r="298" spans="1:44" x14ac:dyDescent="0.2">
      <c r="A298" s="11" t="s">
        <v>159</v>
      </c>
      <c r="B298" s="1" t="s">
        <v>147</v>
      </c>
      <c r="C298" s="1" t="s">
        <v>171</v>
      </c>
      <c r="D298" s="28">
        <v>4</v>
      </c>
      <c r="E298" s="2" t="s">
        <v>144</v>
      </c>
      <c r="F298" s="4">
        <v>76</v>
      </c>
      <c r="G298" s="4">
        <v>76</v>
      </c>
      <c r="H298" s="4">
        <f t="shared" si="121"/>
        <v>76</v>
      </c>
      <c r="I298" s="89">
        <v>422.38</v>
      </c>
      <c r="J298" s="90">
        <v>423.14</v>
      </c>
      <c r="K298" s="92"/>
      <c r="L298" s="76">
        <v>270</v>
      </c>
      <c r="M298" s="74">
        <v>6</v>
      </c>
      <c r="N298" s="74">
        <v>0</v>
      </c>
      <c r="O298" s="74">
        <v>2</v>
      </c>
      <c r="P298" s="74"/>
      <c r="Q298" s="74"/>
      <c r="R298" s="75"/>
      <c r="S298" s="13">
        <f t="shared" si="122"/>
        <v>-3.4708313607970068E-2</v>
      </c>
      <c r="T298" s="13">
        <f t="shared" si="123"/>
        <v>0.10446478735209536</v>
      </c>
      <c r="U298" s="13">
        <f t="shared" si="124"/>
        <v>0.99391605950069728</v>
      </c>
      <c r="V298" s="6">
        <f t="shared" si="125"/>
        <v>108.37901197749653</v>
      </c>
      <c r="W298" s="6">
        <f t="shared" si="126"/>
        <v>83.68004299396074</v>
      </c>
      <c r="X298" s="34">
        <f t="shared" si="127"/>
        <v>288.37901197749653</v>
      </c>
      <c r="Y298" s="35">
        <f t="shared" si="128"/>
        <v>198.37901197749653</v>
      </c>
      <c r="Z298" s="36">
        <f t="shared" si="129"/>
        <v>6.3199570060392602</v>
      </c>
      <c r="AA298" s="15"/>
      <c r="AB298" s="22"/>
      <c r="AC298" s="25"/>
      <c r="AD298" s="25"/>
      <c r="AE298" s="25"/>
      <c r="AF298" s="40"/>
      <c r="AG298" s="41"/>
      <c r="AH298" s="55"/>
      <c r="AI298" s="11">
        <v>70.5</v>
      </c>
      <c r="AJ298" s="29">
        <v>78.5</v>
      </c>
      <c r="AK298" s="99"/>
      <c r="AL298" s="99"/>
      <c r="AM298" s="53">
        <f t="shared" si="131"/>
        <v>288.37901197749653</v>
      </c>
      <c r="AN298" s="50">
        <f t="shared" si="132"/>
        <v>198.37901197749653</v>
      </c>
      <c r="AO298" s="67">
        <f t="shared" si="130"/>
        <v>6.3199570060392602</v>
      </c>
      <c r="AP298" s="59"/>
      <c r="AQ298" s="52"/>
      <c r="AR298" s="52"/>
    </row>
    <row r="299" spans="1:44" x14ac:dyDescent="0.2">
      <c r="A299" s="11" t="s">
        <v>159</v>
      </c>
      <c r="B299" s="1" t="s">
        <v>147</v>
      </c>
      <c r="C299" s="1" t="s">
        <v>171</v>
      </c>
      <c r="D299" s="28">
        <v>4</v>
      </c>
      <c r="E299" s="2" t="s">
        <v>144</v>
      </c>
      <c r="F299" s="4">
        <v>108</v>
      </c>
      <c r="G299" s="4">
        <v>108</v>
      </c>
      <c r="H299" s="4">
        <f t="shared" si="121"/>
        <v>108</v>
      </c>
      <c r="I299" s="89">
        <v>422.38</v>
      </c>
      <c r="J299" s="90">
        <v>423.46</v>
      </c>
      <c r="K299" s="92"/>
      <c r="L299" s="76">
        <v>90</v>
      </c>
      <c r="M299" s="74">
        <v>1</v>
      </c>
      <c r="N299" s="74">
        <v>0</v>
      </c>
      <c r="O299" s="74">
        <v>2</v>
      </c>
      <c r="P299" s="74"/>
      <c r="Q299" s="74"/>
      <c r="R299" s="75"/>
      <c r="S299" s="13">
        <f t="shared" si="122"/>
        <v>3.489418134011367E-2</v>
      </c>
      <c r="T299" s="13">
        <f t="shared" si="123"/>
        <v>1.7441774902830155E-2</v>
      </c>
      <c r="U299" s="13">
        <f t="shared" si="124"/>
        <v>-0.99923861495548261</v>
      </c>
      <c r="V299" s="6">
        <f t="shared" si="125"/>
        <v>26.558068016581089</v>
      </c>
      <c r="W299" s="6">
        <f t="shared" si="126"/>
        <v>-87.764295062177368</v>
      </c>
      <c r="X299" s="34">
        <f t="shared" si="127"/>
        <v>26.558068016581089</v>
      </c>
      <c r="Y299" s="35">
        <f t="shared" si="128"/>
        <v>296.5580680165811</v>
      </c>
      <c r="Z299" s="36">
        <f t="shared" si="129"/>
        <v>2.2357049378226321</v>
      </c>
      <c r="AA299" s="15"/>
      <c r="AB299" s="22"/>
      <c r="AC299" s="25"/>
      <c r="AD299" s="25"/>
      <c r="AE299" s="25"/>
      <c r="AF299" s="40"/>
      <c r="AG299" s="41"/>
      <c r="AH299" s="55"/>
      <c r="AI299" s="11">
        <v>106.5</v>
      </c>
      <c r="AJ299" s="29">
        <v>111</v>
      </c>
      <c r="AK299" s="99"/>
      <c r="AL299" s="99"/>
      <c r="AM299" s="53">
        <f t="shared" si="131"/>
        <v>26.558068016581089</v>
      </c>
      <c r="AN299" s="50">
        <f t="shared" si="132"/>
        <v>296.5580680165811</v>
      </c>
      <c r="AO299" s="67">
        <f t="shared" si="130"/>
        <v>2.2357049378226321</v>
      </c>
      <c r="AP299" s="59"/>
      <c r="AQ299" s="52"/>
      <c r="AR299" s="52"/>
    </row>
    <row r="300" spans="1:44" x14ac:dyDescent="0.2">
      <c r="A300" s="11" t="s">
        <v>159</v>
      </c>
      <c r="B300" s="1" t="s">
        <v>147</v>
      </c>
      <c r="C300" s="1" t="s">
        <v>171</v>
      </c>
      <c r="D300" s="28">
        <v>5</v>
      </c>
      <c r="E300" s="2" t="s">
        <v>144</v>
      </c>
      <c r="F300" s="4">
        <v>29</v>
      </c>
      <c r="G300" s="4">
        <v>29</v>
      </c>
      <c r="H300" s="4">
        <f t="shared" si="121"/>
        <v>29</v>
      </c>
      <c r="I300" s="89">
        <v>423.78</v>
      </c>
      <c r="J300" s="90">
        <v>424.07</v>
      </c>
      <c r="K300" s="92"/>
      <c r="L300" s="76">
        <v>90</v>
      </c>
      <c r="M300" s="74">
        <v>1</v>
      </c>
      <c r="N300" s="74">
        <v>180</v>
      </c>
      <c r="O300" s="74">
        <v>4</v>
      </c>
      <c r="P300" s="74"/>
      <c r="Q300" s="74"/>
      <c r="R300" s="75"/>
      <c r="S300" s="13">
        <f t="shared" si="122"/>
        <v>6.9745849495301007E-2</v>
      </c>
      <c r="T300" s="13">
        <f t="shared" si="123"/>
        <v>-1.7409893252357173E-2</v>
      </c>
      <c r="U300" s="13">
        <f t="shared" si="124"/>
        <v>0.99741211642315963</v>
      </c>
      <c r="V300" s="6">
        <f t="shared" si="125"/>
        <v>345.98430083594644</v>
      </c>
      <c r="W300" s="6">
        <f t="shared" si="126"/>
        <v>85.877680539185022</v>
      </c>
      <c r="X300" s="34">
        <f t="shared" si="127"/>
        <v>165.98430083594644</v>
      </c>
      <c r="Y300" s="35">
        <f t="shared" si="128"/>
        <v>75.984300835946442</v>
      </c>
      <c r="Z300" s="36">
        <f t="shared" si="129"/>
        <v>4.1223194608149782</v>
      </c>
      <c r="AA300" s="15"/>
      <c r="AB300" s="22"/>
      <c r="AC300" s="25"/>
      <c r="AD300" s="25"/>
      <c r="AE300" s="25"/>
      <c r="AF300" s="40"/>
      <c r="AG300" s="41"/>
      <c r="AH300" s="55"/>
      <c r="AI300" s="11">
        <v>21</v>
      </c>
      <c r="AJ300" s="29">
        <v>32.5</v>
      </c>
      <c r="AK300" s="99"/>
      <c r="AL300" s="99"/>
      <c r="AM300" s="53">
        <f t="shared" si="131"/>
        <v>165.98430083594644</v>
      </c>
      <c r="AN300" s="50">
        <f t="shared" si="132"/>
        <v>75.984300835946442</v>
      </c>
      <c r="AO300" s="67">
        <f t="shared" si="130"/>
        <v>4.1223194608149782</v>
      </c>
      <c r="AP300" s="59"/>
      <c r="AQ300" s="52"/>
      <c r="AR300" s="52"/>
    </row>
    <row r="301" spans="1:44" x14ac:dyDescent="0.2">
      <c r="A301" s="11" t="s">
        <v>159</v>
      </c>
      <c r="B301" s="1" t="s">
        <v>147</v>
      </c>
      <c r="C301" s="1" t="s">
        <v>171</v>
      </c>
      <c r="D301" s="28">
        <v>5</v>
      </c>
      <c r="E301" s="2" t="s">
        <v>144</v>
      </c>
      <c r="F301" s="4">
        <v>67</v>
      </c>
      <c r="G301" s="4">
        <v>67</v>
      </c>
      <c r="H301" s="4">
        <f t="shared" si="121"/>
        <v>67</v>
      </c>
      <c r="I301" s="89">
        <v>423.78</v>
      </c>
      <c r="J301" s="90">
        <v>424.45</v>
      </c>
      <c r="K301" s="92"/>
      <c r="L301" s="76">
        <v>90</v>
      </c>
      <c r="M301" s="74">
        <v>2</v>
      </c>
      <c r="N301" s="74">
        <v>180</v>
      </c>
      <c r="O301" s="74">
        <v>4</v>
      </c>
      <c r="P301" s="74"/>
      <c r="Q301" s="74"/>
      <c r="R301" s="75"/>
      <c r="S301" s="13">
        <f t="shared" si="122"/>
        <v>6.9713979985077223E-2</v>
      </c>
      <c r="T301" s="13">
        <f t="shared" si="123"/>
        <v>-3.4814483282576254E-2</v>
      </c>
      <c r="U301" s="13">
        <f t="shared" si="124"/>
        <v>0.99695636119368447</v>
      </c>
      <c r="V301" s="6">
        <f t="shared" si="125"/>
        <v>333.46290360641922</v>
      </c>
      <c r="W301" s="6">
        <f t="shared" si="126"/>
        <v>85.530762667528776</v>
      </c>
      <c r="X301" s="34">
        <f t="shared" si="127"/>
        <v>153.46290360641922</v>
      </c>
      <c r="Y301" s="35">
        <f t="shared" si="128"/>
        <v>63.462903606419218</v>
      </c>
      <c r="Z301" s="36">
        <f t="shared" si="129"/>
        <v>4.4692373324712236</v>
      </c>
      <c r="AA301" s="15"/>
      <c r="AB301" s="22"/>
      <c r="AC301" s="25"/>
      <c r="AD301" s="25"/>
      <c r="AE301" s="25"/>
      <c r="AF301" s="40"/>
      <c r="AG301" s="41"/>
      <c r="AH301" s="55"/>
      <c r="AI301" s="11">
        <v>59</v>
      </c>
      <c r="AJ301" s="29">
        <v>70.5</v>
      </c>
      <c r="AK301" s="99"/>
      <c r="AL301" s="99"/>
      <c r="AM301" s="53">
        <f t="shared" si="131"/>
        <v>153.46290360641922</v>
      </c>
      <c r="AN301" s="50">
        <f t="shared" si="132"/>
        <v>63.462903606419218</v>
      </c>
      <c r="AO301" s="67">
        <f t="shared" si="130"/>
        <v>4.4692373324712236</v>
      </c>
      <c r="AP301" s="59"/>
      <c r="AQ301" s="52"/>
      <c r="AR301" s="52"/>
    </row>
    <row r="302" spans="1:44" x14ac:dyDescent="0.2">
      <c r="A302" s="11" t="s">
        <v>159</v>
      </c>
      <c r="B302" s="1" t="s">
        <v>147</v>
      </c>
      <c r="C302" s="1" t="s">
        <v>171</v>
      </c>
      <c r="D302" s="28">
        <v>6</v>
      </c>
      <c r="E302" s="2" t="s">
        <v>144</v>
      </c>
      <c r="F302" s="4">
        <v>12.5</v>
      </c>
      <c r="G302" s="4">
        <v>12.5</v>
      </c>
      <c r="H302" s="4">
        <f t="shared" si="121"/>
        <v>12.5</v>
      </c>
      <c r="I302" s="89">
        <v>424.98500000000001</v>
      </c>
      <c r="J302" s="90">
        <v>425.11</v>
      </c>
      <c r="K302" s="92"/>
      <c r="L302" s="76">
        <v>270</v>
      </c>
      <c r="M302" s="74">
        <v>0</v>
      </c>
      <c r="N302" s="74">
        <v>0</v>
      </c>
      <c r="O302" s="74">
        <v>2</v>
      </c>
      <c r="P302" s="74"/>
      <c r="Q302" s="74"/>
      <c r="R302" s="75"/>
      <c r="S302" s="13">
        <f t="shared" si="122"/>
        <v>-3.4899496702500969E-2</v>
      </c>
      <c r="T302" s="13">
        <f t="shared" si="123"/>
        <v>6.4135596693236316E-18</v>
      </c>
      <c r="U302" s="13">
        <f t="shared" si="124"/>
        <v>0.99939082701909576</v>
      </c>
      <c r="V302" s="6">
        <f t="shared" si="125"/>
        <v>180</v>
      </c>
      <c r="W302" s="6">
        <f t="shared" si="126"/>
        <v>88.000000000000057</v>
      </c>
      <c r="X302" s="34">
        <f t="shared" si="127"/>
        <v>0</v>
      </c>
      <c r="Y302" s="35">
        <f t="shared" si="128"/>
        <v>270</v>
      </c>
      <c r="Z302" s="36">
        <f t="shared" si="129"/>
        <v>1.9999999999999432</v>
      </c>
      <c r="AA302" s="15"/>
      <c r="AB302" s="22"/>
      <c r="AC302" s="25"/>
      <c r="AD302" s="25"/>
      <c r="AE302" s="25"/>
      <c r="AF302" s="40"/>
      <c r="AG302" s="41"/>
      <c r="AH302" s="55"/>
      <c r="AI302" s="11">
        <v>4</v>
      </c>
      <c r="AJ302" s="29">
        <v>15</v>
      </c>
      <c r="AK302" s="99"/>
      <c r="AL302" s="99"/>
      <c r="AM302" s="53">
        <f t="shared" si="131"/>
        <v>0</v>
      </c>
      <c r="AN302" s="50">
        <f t="shared" si="132"/>
        <v>270</v>
      </c>
      <c r="AO302" s="67">
        <f t="shared" si="130"/>
        <v>1.9999999999999432</v>
      </c>
      <c r="AP302" s="59"/>
      <c r="AQ302" s="52"/>
      <c r="AR302" s="52"/>
    </row>
    <row r="303" spans="1:44" x14ac:dyDescent="0.2">
      <c r="A303" s="11" t="s">
        <v>159</v>
      </c>
      <c r="B303" s="1" t="s">
        <v>147</v>
      </c>
      <c r="C303" s="1" t="s">
        <v>171</v>
      </c>
      <c r="D303" s="28">
        <v>6</v>
      </c>
      <c r="E303" s="2" t="s">
        <v>144</v>
      </c>
      <c r="F303" s="4">
        <v>70</v>
      </c>
      <c r="G303" s="4">
        <v>70</v>
      </c>
      <c r="H303" s="4">
        <f t="shared" si="121"/>
        <v>70</v>
      </c>
      <c r="I303" s="89">
        <v>424.98500000000001</v>
      </c>
      <c r="J303" s="90">
        <v>425.685</v>
      </c>
      <c r="K303" s="92"/>
      <c r="L303" s="76">
        <v>90</v>
      </c>
      <c r="M303" s="74">
        <v>2</v>
      </c>
      <c r="N303" s="74">
        <v>0</v>
      </c>
      <c r="O303" s="74">
        <v>4</v>
      </c>
      <c r="P303" s="74"/>
      <c r="Q303" s="74"/>
      <c r="R303" s="75"/>
      <c r="S303" s="13">
        <f t="shared" si="122"/>
        <v>6.9713979985077223E-2</v>
      </c>
      <c r="T303" s="13">
        <f t="shared" si="123"/>
        <v>3.481448328257624E-2</v>
      </c>
      <c r="U303" s="13">
        <f t="shared" si="124"/>
        <v>-0.99695636119368447</v>
      </c>
      <c r="V303" s="6">
        <f t="shared" si="125"/>
        <v>26.537096393580775</v>
      </c>
      <c r="W303" s="6">
        <f t="shared" si="126"/>
        <v>-85.530762667528776</v>
      </c>
      <c r="X303" s="34">
        <f t="shared" si="127"/>
        <v>26.537096393580775</v>
      </c>
      <c r="Y303" s="35">
        <f t="shared" si="128"/>
        <v>296.53709639358078</v>
      </c>
      <c r="Z303" s="36">
        <f t="shared" si="129"/>
        <v>4.4692373324712236</v>
      </c>
      <c r="AA303" s="15"/>
      <c r="AB303" s="22"/>
      <c r="AC303" s="25"/>
      <c r="AD303" s="25"/>
      <c r="AE303" s="25"/>
      <c r="AF303" s="40"/>
      <c r="AG303" s="41"/>
      <c r="AH303" s="55"/>
      <c r="AI303" s="11">
        <v>67</v>
      </c>
      <c r="AJ303" s="29">
        <v>72</v>
      </c>
      <c r="AK303" s="99"/>
      <c r="AL303" s="99"/>
      <c r="AM303" s="53">
        <f t="shared" si="131"/>
        <v>26.537096393580775</v>
      </c>
      <c r="AN303" s="50">
        <f t="shared" si="132"/>
        <v>296.53709639358078</v>
      </c>
      <c r="AO303" s="67">
        <f t="shared" si="130"/>
        <v>4.4692373324712236</v>
      </c>
      <c r="AP303" s="59"/>
      <c r="AQ303" s="52"/>
      <c r="AR303" s="52"/>
    </row>
    <row r="304" spans="1:44" x14ac:dyDescent="0.2">
      <c r="A304" s="11" t="s">
        <v>159</v>
      </c>
      <c r="B304" s="1" t="s">
        <v>147</v>
      </c>
      <c r="C304" s="1" t="s">
        <v>171</v>
      </c>
      <c r="D304" s="28">
        <v>8</v>
      </c>
      <c r="E304" s="2" t="s">
        <v>144</v>
      </c>
      <c r="F304" s="4">
        <v>24</v>
      </c>
      <c r="G304" s="4">
        <v>25</v>
      </c>
      <c r="H304" s="4">
        <f t="shared" si="121"/>
        <v>24.5</v>
      </c>
      <c r="I304" s="89">
        <v>427.57499999999999</v>
      </c>
      <c r="J304" s="90">
        <v>427.82</v>
      </c>
      <c r="K304" s="92"/>
      <c r="L304" s="76">
        <v>90</v>
      </c>
      <c r="M304" s="74">
        <v>0</v>
      </c>
      <c r="N304" s="74">
        <v>180</v>
      </c>
      <c r="O304" s="74">
        <v>7</v>
      </c>
      <c r="P304" s="74"/>
      <c r="Q304" s="74"/>
      <c r="R304" s="75"/>
      <c r="S304" s="13">
        <f t="shared" si="122"/>
        <v>0.12186934340514748</v>
      </c>
      <c r="T304" s="13">
        <f t="shared" si="123"/>
        <v>-7.4654018886772226E-18</v>
      </c>
      <c r="U304" s="13">
        <f t="shared" si="124"/>
        <v>0.99254615164132198</v>
      </c>
      <c r="V304" s="6">
        <f t="shared" si="125"/>
        <v>360</v>
      </c>
      <c r="W304" s="6">
        <f t="shared" si="126"/>
        <v>82.999999999999972</v>
      </c>
      <c r="X304" s="34">
        <f t="shared" si="127"/>
        <v>180</v>
      </c>
      <c r="Y304" s="35">
        <f t="shared" si="128"/>
        <v>90</v>
      </c>
      <c r="Z304" s="36">
        <f t="shared" si="129"/>
        <v>7.0000000000000284</v>
      </c>
      <c r="AA304" s="15"/>
      <c r="AB304" s="22"/>
      <c r="AC304" s="25"/>
      <c r="AD304" s="25"/>
      <c r="AE304" s="25"/>
      <c r="AF304" s="40"/>
      <c r="AG304" s="41"/>
      <c r="AH304" s="55"/>
      <c r="AI304" s="11">
        <v>18</v>
      </c>
      <c r="AJ304" s="29">
        <v>25</v>
      </c>
      <c r="AK304" s="99"/>
      <c r="AL304" s="99"/>
      <c r="AM304" s="53">
        <f t="shared" si="131"/>
        <v>180</v>
      </c>
      <c r="AN304" s="50">
        <f t="shared" si="132"/>
        <v>90</v>
      </c>
      <c r="AO304" s="67">
        <f t="shared" si="130"/>
        <v>7.0000000000000284</v>
      </c>
      <c r="AP304" s="59"/>
      <c r="AQ304" s="52"/>
      <c r="AR304" s="52"/>
    </row>
    <row r="305" spans="1:44" x14ac:dyDescent="0.2">
      <c r="A305" s="11" t="s">
        <v>159</v>
      </c>
      <c r="B305" s="1" t="s">
        <v>147</v>
      </c>
      <c r="C305" s="1" t="s">
        <v>171</v>
      </c>
      <c r="D305" s="28">
        <v>8</v>
      </c>
      <c r="E305" s="2" t="s">
        <v>144</v>
      </c>
      <c r="F305" s="4">
        <v>86</v>
      </c>
      <c r="G305" s="4">
        <v>86</v>
      </c>
      <c r="H305" s="4">
        <f t="shared" si="121"/>
        <v>86</v>
      </c>
      <c r="I305" s="89">
        <v>427.57499999999999</v>
      </c>
      <c r="J305" s="90">
        <v>428.435</v>
      </c>
      <c r="K305" s="92"/>
      <c r="L305" s="76">
        <v>90</v>
      </c>
      <c r="M305" s="74">
        <v>0</v>
      </c>
      <c r="N305" s="74">
        <v>180</v>
      </c>
      <c r="O305" s="74">
        <v>2</v>
      </c>
      <c r="P305" s="74"/>
      <c r="Q305" s="74"/>
      <c r="R305" s="75"/>
      <c r="S305" s="13">
        <f t="shared" si="122"/>
        <v>3.4899496702500969E-2</v>
      </c>
      <c r="T305" s="13">
        <f t="shared" si="123"/>
        <v>-2.1378532231078771E-18</v>
      </c>
      <c r="U305" s="13">
        <f t="shared" si="124"/>
        <v>0.99939082701909576</v>
      </c>
      <c r="V305" s="6">
        <f t="shared" si="125"/>
        <v>360</v>
      </c>
      <c r="W305" s="6">
        <f t="shared" si="126"/>
        <v>88.000000000000057</v>
      </c>
      <c r="X305" s="34">
        <f t="shared" si="127"/>
        <v>180</v>
      </c>
      <c r="Y305" s="35">
        <f t="shared" si="128"/>
        <v>90</v>
      </c>
      <c r="Z305" s="36">
        <f t="shared" si="129"/>
        <v>1.9999999999999432</v>
      </c>
      <c r="AA305" s="15"/>
      <c r="AB305" s="22"/>
      <c r="AC305" s="25"/>
      <c r="AD305" s="25"/>
      <c r="AE305" s="25"/>
      <c r="AF305" s="40"/>
      <c r="AG305" s="41"/>
      <c r="AH305" s="55"/>
      <c r="AI305" s="11">
        <v>84.5</v>
      </c>
      <c r="AJ305" s="29">
        <v>90.5</v>
      </c>
      <c r="AK305" s="99"/>
      <c r="AL305" s="99"/>
      <c r="AM305" s="53">
        <f t="shared" si="131"/>
        <v>180</v>
      </c>
      <c r="AN305" s="50">
        <f t="shared" si="132"/>
        <v>90</v>
      </c>
      <c r="AO305" s="67">
        <f t="shared" si="130"/>
        <v>1.9999999999999432</v>
      </c>
      <c r="AP305" s="59"/>
      <c r="AQ305" s="52"/>
      <c r="AR305" s="52"/>
    </row>
    <row r="306" spans="1:44" x14ac:dyDescent="0.2">
      <c r="A306" s="11" t="s">
        <v>159</v>
      </c>
      <c r="B306" s="1" t="s">
        <v>147</v>
      </c>
      <c r="C306" s="1" t="s">
        <v>171</v>
      </c>
      <c r="D306" s="28" t="s">
        <v>137</v>
      </c>
      <c r="E306" s="2" t="s">
        <v>144</v>
      </c>
      <c r="F306" s="4">
        <v>59</v>
      </c>
      <c r="G306" s="4">
        <v>59</v>
      </c>
      <c r="H306" s="4">
        <f t="shared" si="121"/>
        <v>59</v>
      </c>
      <c r="I306" s="89">
        <v>428.51499999999999</v>
      </c>
      <c r="J306" s="90">
        <v>429.10499999999996</v>
      </c>
      <c r="K306" s="92"/>
      <c r="L306" s="76">
        <v>90</v>
      </c>
      <c r="M306" s="74">
        <v>5</v>
      </c>
      <c r="N306" s="74">
        <v>180</v>
      </c>
      <c r="O306" s="74">
        <v>4</v>
      </c>
      <c r="P306" s="74"/>
      <c r="Q306" s="74"/>
      <c r="R306" s="75"/>
      <c r="S306" s="13">
        <f t="shared" si="122"/>
        <v>6.9491029301473661E-2</v>
      </c>
      <c r="T306" s="13">
        <f t="shared" si="123"/>
        <v>-8.694343573875718E-2</v>
      </c>
      <c r="U306" s="13">
        <f t="shared" si="124"/>
        <v>0.99376801787576441</v>
      </c>
      <c r="V306" s="6">
        <f t="shared" si="125"/>
        <v>308.63419479866786</v>
      </c>
      <c r="W306" s="6">
        <f t="shared" si="126"/>
        <v>83.609498300707472</v>
      </c>
      <c r="X306" s="34">
        <f t="shared" si="127"/>
        <v>128.63419479866786</v>
      </c>
      <c r="Y306" s="35">
        <f t="shared" si="128"/>
        <v>38.634194798667863</v>
      </c>
      <c r="Z306" s="36">
        <f t="shared" si="129"/>
        <v>6.3905016992925283</v>
      </c>
      <c r="AA306" s="15"/>
      <c r="AB306" s="22"/>
      <c r="AC306" s="25"/>
      <c r="AD306" s="25"/>
      <c r="AE306" s="25"/>
      <c r="AF306" s="40"/>
      <c r="AG306" s="41"/>
      <c r="AH306" s="55"/>
      <c r="AI306" s="11">
        <v>55</v>
      </c>
      <c r="AJ306" s="29">
        <v>62</v>
      </c>
      <c r="AK306" s="99"/>
      <c r="AL306" s="99"/>
      <c r="AM306" s="53">
        <f t="shared" si="131"/>
        <v>128.63419479866786</v>
      </c>
      <c r="AN306" s="50">
        <f t="shared" si="132"/>
        <v>38.634194798667863</v>
      </c>
      <c r="AO306" s="67">
        <f t="shared" si="130"/>
        <v>6.3905016992925283</v>
      </c>
      <c r="AP306" s="59"/>
      <c r="AQ306" s="52"/>
      <c r="AR306" s="52"/>
    </row>
    <row r="307" spans="1:44" x14ac:dyDescent="0.2">
      <c r="A307" s="11" t="s">
        <v>159</v>
      </c>
      <c r="B307" s="1" t="s">
        <v>147</v>
      </c>
      <c r="C307" s="1" t="s">
        <v>173</v>
      </c>
      <c r="D307" s="28">
        <v>1</v>
      </c>
      <c r="E307" s="2" t="s">
        <v>144</v>
      </c>
      <c r="F307" s="4">
        <v>105</v>
      </c>
      <c r="G307" s="4">
        <v>105</v>
      </c>
      <c r="H307" s="4">
        <f t="shared" si="121"/>
        <v>105</v>
      </c>
      <c r="I307" s="89">
        <v>429</v>
      </c>
      <c r="J307" s="90">
        <v>429.565</v>
      </c>
      <c r="K307" s="92"/>
      <c r="L307" s="76">
        <v>270</v>
      </c>
      <c r="M307" s="74">
        <v>2</v>
      </c>
      <c r="N307" s="74">
        <v>180</v>
      </c>
      <c r="O307" s="74">
        <v>4</v>
      </c>
      <c r="P307" s="74"/>
      <c r="Q307" s="74"/>
      <c r="R307" s="75"/>
      <c r="S307" s="13">
        <f t="shared" si="122"/>
        <v>-6.9713979985077223E-2</v>
      </c>
      <c r="T307" s="13">
        <f t="shared" si="123"/>
        <v>-3.4814483282576233E-2</v>
      </c>
      <c r="U307" s="13">
        <f t="shared" si="124"/>
        <v>-0.99695636119368447</v>
      </c>
      <c r="V307" s="6">
        <f t="shared" si="125"/>
        <v>206.53709639358078</v>
      </c>
      <c r="W307" s="6">
        <f t="shared" si="126"/>
        <v>-85.530762667528776</v>
      </c>
      <c r="X307" s="34">
        <f t="shared" si="127"/>
        <v>206.53709639358078</v>
      </c>
      <c r="Y307" s="35">
        <f t="shared" si="128"/>
        <v>116.53709639358078</v>
      </c>
      <c r="Z307" s="36">
        <f t="shared" si="129"/>
        <v>4.4692373324712236</v>
      </c>
      <c r="AA307" s="15"/>
      <c r="AB307" s="22"/>
      <c r="AC307" s="25"/>
      <c r="AD307" s="25"/>
      <c r="AE307" s="25"/>
      <c r="AF307" s="40"/>
      <c r="AG307" s="41"/>
      <c r="AH307" s="55"/>
      <c r="AI307" s="11">
        <v>102</v>
      </c>
      <c r="AJ307" s="29">
        <v>110</v>
      </c>
      <c r="AK307" s="99"/>
      <c r="AL307" s="99"/>
      <c r="AM307" s="53">
        <f t="shared" si="131"/>
        <v>206.53709639358078</v>
      </c>
      <c r="AN307" s="50">
        <f t="shared" si="132"/>
        <v>116.53709639358078</v>
      </c>
      <c r="AO307" s="67">
        <f t="shared" si="130"/>
        <v>4.4692373324712236</v>
      </c>
      <c r="AP307" s="59"/>
      <c r="AQ307" s="52"/>
      <c r="AR307" s="52"/>
    </row>
    <row r="308" spans="1:44" x14ac:dyDescent="0.2">
      <c r="A308" s="11" t="s">
        <v>159</v>
      </c>
      <c r="B308" s="1" t="s">
        <v>147</v>
      </c>
      <c r="C308" s="1" t="s">
        <v>173</v>
      </c>
      <c r="D308" s="28">
        <v>5</v>
      </c>
      <c r="E308" s="2" t="s">
        <v>144</v>
      </c>
      <c r="F308" s="4">
        <v>106</v>
      </c>
      <c r="G308" s="4">
        <v>106</v>
      </c>
      <c r="H308" s="4">
        <f t="shared" si="121"/>
        <v>106</v>
      </c>
      <c r="I308" s="89">
        <v>432.255</v>
      </c>
      <c r="J308" s="90">
        <v>433.315</v>
      </c>
      <c r="K308" s="92"/>
      <c r="L308" s="76">
        <v>90</v>
      </c>
      <c r="M308" s="74">
        <v>3</v>
      </c>
      <c r="N308" s="74">
        <v>0</v>
      </c>
      <c r="O308" s="74">
        <v>2</v>
      </c>
      <c r="P308" s="74"/>
      <c r="Q308" s="74"/>
      <c r="R308" s="75"/>
      <c r="S308" s="13">
        <f t="shared" si="122"/>
        <v>3.4851668155187324E-2</v>
      </c>
      <c r="T308" s="13">
        <f t="shared" si="123"/>
        <v>5.2304074592470842E-2</v>
      </c>
      <c r="U308" s="13">
        <f t="shared" si="124"/>
        <v>-0.99802119662406841</v>
      </c>
      <c r="V308" s="6">
        <f t="shared" si="125"/>
        <v>56.323369186251561</v>
      </c>
      <c r="W308" s="6">
        <f t="shared" si="126"/>
        <v>-86.39647307521291</v>
      </c>
      <c r="X308" s="34">
        <f t="shared" si="127"/>
        <v>56.323369186251561</v>
      </c>
      <c r="Y308" s="35">
        <f t="shared" si="128"/>
        <v>326.32336918625157</v>
      </c>
      <c r="Z308" s="36">
        <f t="shared" si="129"/>
        <v>3.60352692478709</v>
      </c>
      <c r="AA308" s="15"/>
      <c r="AB308" s="22"/>
      <c r="AC308" s="25"/>
      <c r="AD308" s="25"/>
      <c r="AE308" s="25"/>
      <c r="AF308" s="40"/>
      <c r="AG308" s="41"/>
      <c r="AH308" s="55"/>
      <c r="AI308" s="11">
        <v>104</v>
      </c>
      <c r="AJ308" s="29">
        <v>110</v>
      </c>
      <c r="AK308" s="99"/>
      <c r="AL308" s="99"/>
      <c r="AM308" s="53">
        <f t="shared" si="131"/>
        <v>56.323369186251561</v>
      </c>
      <c r="AN308" s="50">
        <f t="shared" si="132"/>
        <v>326.32336918625157</v>
      </c>
      <c r="AO308" s="67">
        <f t="shared" si="130"/>
        <v>3.60352692478709</v>
      </c>
      <c r="AP308" s="59"/>
      <c r="AQ308" s="52"/>
      <c r="AR308" s="52"/>
    </row>
    <row r="309" spans="1:44" x14ac:dyDescent="0.2">
      <c r="A309" s="11" t="s">
        <v>159</v>
      </c>
      <c r="B309" s="1" t="s">
        <v>147</v>
      </c>
      <c r="C309" s="1" t="s">
        <v>173</v>
      </c>
      <c r="D309" s="28">
        <v>6</v>
      </c>
      <c r="E309" s="2" t="s">
        <v>144</v>
      </c>
      <c r="F309" s="4">
        <v>28</v>
      </c>
      <c r="G309" s="4">
        <v>28</v>
      </c>
      <c r="H309" s="4">
        <f t="shared" si="121"/>
        <v>28</v>
      </c>
      <c r="I309" s="89">
        <v>433.52499999999998</v>
      </c>
      <c r="J309" s="90">
        <v>433.80499999999995</v>
      </c>
      <c r="K309" s="92"/>
      <c r="L309" s="76">
        <v>270</v>
      </c>
      <c r="M309" s="74">
        <v>3</v>
      </c>
      <c r="N309" s="74">
        <v>180</v>
      </c>
      <c r="O309" s="74">
        <v>3</v>
      </c>
      <c r="P309" s="74"/>
      <c r="Q309" s="74"/>
      <c r="R309" s="75"/>
      <c r="S309" s="13">
        <f t="shared" si="122"/>
        <v>-5.2264231633826735E-2</v>
      </c>
      <c r="T309" s="13">
        <f t="shared" si="123"/>
        <v>-5.2264231633826722E-2</v>
      </c>
      <c r="U309" s="13">
        <f t="shared" si="124"/>
        <v>-0.99726094768413653</v>
      </c>
      <c r="V309" s="6">
        <f t="shared" si="125"/>
        <v>225</v>
      </c>
      <c r="W309" s="6">
        <f t="shared" si="126"/>
        <v>-85.761227977435539</v>
      </c>
      <c r="X309" s="34">
        <f t="shared" si="127"/>
        <v>225</v>
      </c>
      <c r="Y309" s="35">
        <f t="shared" si="128"/>
        <v>135</v>
      </c>
      <c r="Z309" s="36">
        <f t="shared" si="129"/>
        <v>4.2387720225644614</v>
      </c>
      <c r="AA309" s="15"/>
      <c r="AB309" s="22"/>
      <c r="AC309" s="25"/>
      <c r="AD309" s="25"/>
      <c r="AE309" s="25"/>
      <c r="AF309" s="40"/>
      <c r="AG309" s="41"/>
      <c r="AH309" s="55"/>
      <c r="AI309" s="11">
        <v>22</v>
      </c>
      <c r="AJ309" s="29">
        <v>30</v>
      </c>
      <c r="AK309" s="99"/>
      <c r="AL309" s="99"/>
      <c r="AM309" s="53">
        <f t="shared" si="131"/>
        <v>225</v>
      </c>
      <c r="AN309" s="50">
        <f t="shared" si="132"/>
        <v>135</v>
      </c>
      <c r="AO309" s="67">
        <f t="shared" si="130"/>
        <v>4.2387720225644614</v>
      </c>
      <c r="AP309" s="59"/>
      <c r="AQ309" s="52"/>
      <c r="AR309" s="52"/>
    </row>
    <row r="310" spans="1:44" x14ac:dyDescent="0.2">
      <c r="A310" s="11" t="s">
        <v>159</v>
      </c>
      <c r="B310" s="1" t="s">
        <v>147</v>
      </c>
      <c r="C310" s="1" t="s">
        <v>173</v>
      </c>
      <c r="D310" s="28">
        <v>7</v>
      </c>
      <c r="E310" s="2" t="s">
        <v>144</v>
      </c>
      <c r="F310" s="4">
        <v>23</v>
      </c>
      <c r="G310" s="4">
        <v>23</v>
      </c>
      <c r="H310" s="4">
        <f t="shared" si="121"/>
        <v>23</v>
      </c>
      <c r="I310" s="89">
        <v>434.90499999999997</v>
      </c>
      <c r="J310" s="90">
        <v>435.13499999999999</v>
      </c>
      <c r="K310" s="92"/>
      <c r="L310" s="76">
        <v>90</v>
      </c>
      <c r="M310" s="74">
        <v>10</v>
      </c>
      <c r="N310" s="74">
        <v>180</v>
      </c>
      <c r="O310" s="74">
        <v>12</v>
      </c>
      <c r="P310" s="74"/>
      <c r="Q310" s="74"/>
      <c r="R310" s="75"/>
      <c r="S310" s="13">
        <f t="shared" si="122"/>
        <v>0.20475304505920644</v>
      </c>
      <c r="T310" s="13">
        <f t="shared" si="123"/>
        <v>-0.16985354835670552</v>
      </c>
      <c r="U310" s="13">
        <f t="shared" si="124"/>
        <v>0.96328734079294154</v>
      </c>
      <c r="V310" s="6">
        <f t="shared" si="125"/>
        <v>320.32248706201585</v>
      </c>
      <c r="W310" s="6">
        <f t="shared" si="126"/>
        <v>74.561287694282512</v>
      </c>
      <c r="X310" s="34">
        <f t="shared" si="127"/>
        <v>140.32248706201585</v>
      </c>
      <c r="Y310" s="35">
        <f t="shared" si="128"/>
        <v>50.322487062015853</v>
      </c>
      <c r="Z310" s="36">
        <f t="shared" si="129"/>
        <v>15.438712305717488</v>
      </c>
      <c r="AA310" s="15"/>
      <c r="AB310" s="22"/>
      <c r="AC310" s="25"/>
      <c r="AD310" s="25"/>
      <c r="AE310" s="25"/>
      <c r="AF310" s="40"/>
      <c r="AG310" s="41"/>
      <c r="AH310" s="55"/>
      <c r="AI310" s="11">
        <v>20</v>
      </c>
      <c r="AJ310" s="29">
        <v>26</v>
      </c>
      <c r="AK310" s="99"/>
      <c r="AL310" s="99"/>
      <c r="AM310" s="53">
        <f t="shared" si="131"/>
        <v>140.32248706201585</v>
      </c>
      <c r="AN310" s="50">
        <f t="shared" si="132"/>
        <v>50.322487062015853</v>
      </c>
      <c r="AO310" s="67">
        <f t="shared" si="130"/>
        <v>15.438712305717488</v>
      </c>
      <c r="AP310" s="59"/>
      <c r="AQ310" s="52"/>
      <c r="AR310" s="52"/>
    </row>
    <row r="311" spans="1:44" x14ac:dyDescent="0.2">
      <c r="A311" s="11" t="s">
        <v>159</v>
      </c>
      <c r="B311" s="1" t="s">
        <v>147</v>
      </c>
      <c r="C311" s="1" t="s">
        <v>173</v>
      </c>
      <c r="D311" s="28">
        <v>7</v>
      </c>
      <c r="E311" s="2" t="s">
        <v>144</v>
      </c>
      <c r="F311" s="4">
        <v>27.5</v>
      </c>
      <c r="G311" s="4">
        <v>27.5</v>
      </c>
      <c r="H311" s="4">
        <f t="shared" si="121"/>
        <v>27.5</v>
      </c>
      <c r="I311" s="89">
        <v>434.90499999999997</v>
      </c>
      <c r="J311" s="90">
        <v>435.17999999999995</v>
      </c>
      <c r="K311" s="92"/>
      <c r="L311" s="76">
        <v>270</v>
      </c>
      <c r="M311" s="74">
        <v>3</v>
      </c>
      <c r="N311" s="74">
        <v>0</v>
      </c>
      <c r="O311" s="74">
        <v>10</v>
      </c>
      <c r="P311" s="74"/>
      <c r="Q311" s="74"/>
      <c r="R311" s="75"/>
      <c r="S311" s="13">
        <f t="shared" si="122"/>
        <v>-0.17341019887450621</v>
      </c>
      <c r="T311" s="13">
        <f t="shared" si="123"/>
        <v>5.1540855469358784E-2</v>
      </c>
      <c r="U311" s="13">
        <f t="shared" si="124"/>
        <v>0.9834581082132785</v>
      </c>
      <c r="V311" s="6">
        <f t="shared" si="125"/>
        <v>163.44703546051466</v>
      </c>
      <c r="W311" s="6">
        <f t="shared" si="126"/>
        <v>79.576935817123754</v>
      </c>
      <c r="X311" s="34">
        <f t="shared" si="127"/>
        <v>343.44703546051466</v>
      </c>
      <c r="Y311" s="35">
        <f t="shared" si="128"/>
        <v>253.44703546051466</v>
      </c>
      <c r="Z311" s="36">
        <f t="shared" si="129"/>
        <v>10.423064182876246</v>
      </c>
      <c r="AA311" s="15"/>
      <c r="AB311" s="22"/>
      <c r="AC311" s="25"/>
      <c r="AD311" s="25"/>
      <c r="AE311" s="25"/>
      <c r="AF311" s="40"/>
      <c r="AG311" s="41"/>
      <c r="AH311" s="55"/>
      <c r="AI311" s="11">
        <v>26</v>
      </c>
      <c r="AJ311" s="29">
        <v>31</v>
      </c>
      <c r="AK311" s="99"/>
      <c r="AL311" s="99"/>
      <c r="AM311" s="53">
        <f t="shared" si="131"/>
        <v>343.44703546051466</v>
      </c>
      <c r="AN311" s="50">
        <f t="shared" si="132"/>
        <v>253.44703546051466</v>
      </c>
      <c r="AO311" s="67">
        <f t="shared" si="130"/>
        <v>10.423064182876246</v>
      </c>
      <c r="AP311" s="59"/>
      <c r="AQ311" s="52"/>
      <c r="AR311" s="52"/>
    </row>
    <row r="312" spans="1:44" x14ac:dyDescent="0.2">
      <c r="A312" s="11" t="s">
        <v>159</v>
      </c>
      <c r="B312" s="1" t="s">
        <v>147</v>
      </c>
      <c r="C312" s="1" t="s">
        <v>173</v>
      </c>
      <c r="D312" s="28">
        <v>8</v>
      </c>
      <c r="E312" s="2" t="s">
        <v>144</v>
      </c>
      <c r="F312" s="4">
        <v>32.5</v>
      </c>
      <c r="G312" s="4">
        <v>32.5</v>
      </c>
      <c r="H312" s="4">
        <f t="shared" si="121"/>
        <v>32.5</v>
      </c>
      <c r="I312" s="89">
        <v>435.815</v>
      </c>
      <c r="J312" s="90">
        <v>436.14</v>
      </c>
      <c r="K312" s="92"/>
      <c r="L312" s="76">
        <v>90</v>
      </c>
      <c r="M312" s="74">
        <v>7</v>
      </c>
      <c r="N312" s="74">
        <v>0</v>
      </c>
      <c r="O312" s="74">
        <v>7</v>
      </c>
      <c r="P312" s="74"/>
      <c r="Q312" s="74"/>
      <c r="R312" s="75"/>
      <c r="S312" s="13">
        <f t="shared" si="122"/>
        <v>0.12096094779983385</v>
      </c>
      <c r="T312" s="13">
        <f t="shared" si="123"/>
        <v>0.12096094779983384</v>
      </c>
      <c r="U312" s="13">
        <f t="shared" si="124"/>
        <v>-0.98514786313799818</v>
      </c>
      <c r="V312" s="6">
        <f t="shared" si="125"/>
        <v>45</v>
      </c>
      <c r="W312" s="6">
        <f t="shared" si="126"/>
        <v>-80.149178972421197</v>
      </c>
      <c r="X312" s="34">
        <f t="shared" si="127"/>
        <v>45</v>
      </c>
      <c r="Y312" s="35">
        <f t="shared" si="128"/>
        <v>315</v>
      </c>
      <c r="Z312" s="36">
        <f t="shared" si="129"/>
        <v>9.8508210275788031</v>
      </c>
      <c r="AA312" s="15"/>
      <c r="AB312" s="22"/>
      <c r="AC312" s="25"/>
      <c r="AD312" s="25"/>
      <c r="AE312" s="25"/>
      <c r="AF312" s="40"/>
      <c r="AG312" s="41"/>
      <c r="AH312" s="55"/>
      <c r="AI312" s="11">
        <v>32</v>
      </c>
      <c r="AJ312" s="29">
        <v>36.5</v>
      </c>
      <c r="AK312" s="99"/>
      <c r="AL312" s="99"/>
      <c r="AM312" s="53">
        <f t="shared" si="131"/>
        <v>45</v>
      </c>
      <c r="AN312" s="50">
        <f t="shared" si="132"/>
        <v>315</v>
      </c>
      <c r="AO312" s="67">
        <f t="shared" si="130"/>
        <v>9.8508210275788031</v>
      </c>
      <c r="AP312" s="59"/>
      <c r="AQ312" s="52"/>
      <c r="AR312" s="52"/>
    </row>
    <row r="313" spans="1:44" x14ac:dyDescent="0.2">
      <c r="A313" s="11" t="s">
        <v>159</v>
      </c>
      <c r="B313" s="1" t="s">
        <v>147</v>
      </c>
      <c r="C313" s="1" t="s">
        <v>173</v>
      </c>
      <c r="D313" s="28">
        <v>8</v>
      </c>
      <c r="E313" s="2" t="s">
        <v>144</v>
      </c>
      <c r="F313" s="4">
        <v>56</v>
      </c>
      <c r="G313" s="4">
        <v>56</v>
      </c>
      <c r="H313" s="4">
        <f t="shared" si="121"/>
        <v>56</v>
      </c>
      <c r="I313" s="89">
        <v>435.815</v>
      </c>
      <c r="J313" s="90">
        <v>436.375</v>
      </c>
      <c r="K313" s="92"/>
      <c r="L313" s="84">
        <v>270</v>
      </c>
      <c r="M313" s="74">
        <v>4</v>
      </c>
      <c r="N313" s="74">
        <v>0</v>
      </c>
      <c r="O313" s="74">
        <v>6</v>
      </c>
      <c r="P313" s="74"/>
      <c r="Q313" s="74"/>
      <c r="R313" s="75"/>
      <c r="S313" s="13">
        <f t="shared" si="122"/>
        <v>-0.10427383718471564</v>
      </c>
      <c r="T313" s="13">
        <f t="shared" si="123"/>
        <v>6.9374340482214705E-2</v>
      </c>
      <c r="U313" s="13">
        <f t="shared" si="124"/>
        <v>0.99209929001565178</v>
      </c>
      <c r="V313" s="6">
        <f t="shared" si="125"/>
        <v>146.36381294147463</v>
      </c>
      <c r="W313" s="6">
        <f t="shared" si="126"/>
        <v>82.805013436612782</v>
      </c>
      <c r="X313" s="34">
        <f t="shared" si="127"/>
        <v>326.36381294147463</v>
      </c>
      <c r="Y313" s="35">
        <f t="shared" si="128"/>
        <v>236.36381294147463</v>
      </c>
      <c r="Z313" s="36">
        <f t="shared" si="129"/>
        <v>7.1949865633872179</v>
      </c>
      <c r="AA313" s="15"/>
      <c r="AB313" s="22"/>
      <c r="AC313" s="25"/>
      <c r="AD313" s="25"/>
      <c r="AE313" s="25"/>
      <c r="AF313" s="40"/>
      <c r="AG313" s="41"/>
      <c r="AH313" s="55"/>
      <c r="AI313" s="11">
        <v>56</v>
      </c>
      <c r="AJ313" s="29">
        <v>63</v>
      </c>
      <c r="AK313" s="99"/>
      <c r="AL313" s="99"/>
      <c r="AM313" s="53">
        <f t="shared" si="131"/>
        <v>326.36381294147463</v>
      </c>
      <c r="AN313" s="50">
        <f t="shared" si="132"/>
        <v>236.36381294147463</v>
      </c>
      <c r="AO313" s="67">
        <f t="shared" si="130"/>
        <v>7.1949865633872179</v>
      </c>
      <c r="AP313" s="59"/>
      <c r="AQ313" s="52"/>
      <c r="AR313" s="52"/>
    </row>
    <row r="314" spans="1:44" x14ac:dyDescent="0.2">
      <c r="A314" s="11" t="s">
        <v>159</v>
      </c>
      <c r="B314" s="1" t="s">
        <v>147</v>
      </c>
      <c r="C314" s="1" t="s">
        <v>173</v>
      </c>
      <c r="D314" s="28">
        <v>9</v>
      </c>
      <c r="E314" s="2" t="s">
        <v>144</v>
      </c>
      <c r="F314" s="4">
        <v>2</v>
      </c>
      <c r="G314" s="4">
        <v>2</v>
      </c>
      <c r="H314" s="4">
        <f t="shared" si="121"/>
        <v>2</v>
      </c>
      <c r="I314" s="89">
        <v>437.005</v>
      </c>
      <c r="J314" s="90">
        <v>437.02499999999998</v>
      </c>
      <c r="K314" s="92"/>
      <c r="L314" s="84">
        <v>270</v>
      </c>
      <c r="M314" s="74">
        <v>8</v>
      </c>
      <c r="N314" s="74">
        <v>0</v>
      </c>
      <c r="O314" s="74">
        <v>0</v>
      </c>
      <c r="P314" s="74"/>
      <c r="Q314" s="74"/>
      <c r="R314" s="75"/>
      <c r="S314" s="13">
        <f t="shared" si="122"/>
        <v>0</v>
      </c>
      <c r="T314" s="13">
        <f t="shared" si="123"/>
        <v>0.13917310096006544</v>
      </c>
      <c r="U314" s="13">
        <f t="shared" si="124"/>
        <v>0.99026806874157036</v>
      </c>
      <c r="V314" s="6">
        <f t="shared" si="125"/>
        <v>90</v>
      </c>
      <c r="W314" s="6">
        <f t="shared" si="126"/>
        <v>82.000000000000028</v>
      </c>
      <c r="X314" s="34">
        <f t="shared" si="127"/>
        <v>270</v>
      </c>
      <c r="Y314" s="35">
        <f t="shared" si="128"/>
        <v>180</v>
      </c>
      <c r="Z314" s="36">
        <f t="shared" si="129"/>
        <v>7.9999999999999716</v>
      </c>
      <c r="AA314" s="15"/>
      <c r="AB314" s="22"/>
      <c r="AC314" s="25"/>
      <c r="AD314" s="25"/>
      <c r="AE314" s="25"/>
      <c r="AF314" s="40"/>
      <c r="AG314" s="41"/>
      <c r="AH314" s="55"/>
      <c r="AI314" s="11">
        <v>0</v>
      </c>
      <c r="AJ314" s="29">
        <v>4</v>
      </c>
      <c r="AK314" s="99"/>
      <c r="AL314" s="99"/>
      <c r="AM314" s="53">
        <f t="shared" si="131"/>
        <v>270</v>
      </c>
      <c r="AN314" s="50">
        <f t="shared" si="132"/>
        <v>180</v>
      </c>
      <c r="AO314" s="67">
        <f t="shared" si="130"/>
        <v>7.9999999999999716</v>
      </c>
      <c r="AP314" s="59"/>
      <c r="AQ314" s="52"/>
      <c r="AR314" s="52"/>
    </row>
    <row r="315" spans="1:44" x14ac:dyDescent="0.2">
      <c r="A315" s="11" t="s">
        <v>159</v>
      </c>
      <c r="B315" s="1" t="s">
        <v>147</v>
      </c>
      <c r="C315" s="1" t="s">
        <v>173</v>
      </c>
      <c r="D315" s="28">
        <v>9</v>
      </c>
      <c r="E315" s="2" t="s">
        <v>144</v>
      </c>
      <c r="F315" s="4">
        <v>44</v>
      </c>
      <c r="G315" s="4">
        <v>44</v>
      </c>
      <c r="H315" s="4">
        <f t="shared" si="121"/>
        <v>44</v>
      </c>
      <c r="I315" s="89">
        <v>437.005</v>
      </c>
      <c r="J315" s="90">
        <v>437.44499999999999</v>
      </c>
      <c r="K315" s="92"/>
      <c r="L315" s="76">
        <v>90</v>
      </c>
      <c r="M315" s="74">
        <v>3</v>
      </c>
      <c r="N315" s="74">
        <v>0</v>
      </c>
      <c r="O315" s="74">
        <v>7</v>
      </c>
      <c r="P315" s="74"/>
      <c r="Q315" s="74"/>
      <c r="R315" s="75"/>
      <c r="S315" s="13">
        <f t="shared" si="122"/>
        <v>0.12170232570552782</v>
      </c>
      <c r="T315" s="13">
        <f t="shared" si="123"/>
        <v>5.1945851961402507E-2</v>
      </c>
      <c r="U315" s="13">
        <f t="shared" si="124"/>
        <v>-0.99118590163601605</v>
      </c>
      <c r="V315" s="6">
        <f t="shared" si="125"/>
        <v>23.114103379365581</v>
      </c>
      <c r="W315" s="6">
        <f t="shared" si="126"/>
        <v>-82.395895546307358</v>
      </c>
      <c r="X315" s="34">
        <f t="shared" si="127"/>
        <v>23.114103379365581</v>
      </c>
      <c r="Y315" s="35">
        <f t="shared" si="128"/>
        <v>293.11410337936559</v>
      </c>
      <c r="Z315" s="36">
        <f t="shared" si="129"/>
        <v>7.6041044536926421</v>
      </c>
      <c r="AA315" s="15"/>
      <c r="AB315" s="22"/>
      <c r="AC315" s="25"/>
      <c r="AD315" s="25"/>
      <c r="AE315" s="25"/>
      <c r="AF315" s="40"/>
      <c r="AG315" s="41"/>
      <c r="AH315" s="55"/>
      <c r="AI315" s="11">
        <v>42</v>
      </c>
      <c r="AJ315" s="29">
        <v>49</v>
      </c>
      <c r="AK315" s="99"/>
      <c r="AL315" s="99"/>
      <c r="AM315" s="53">
        <f t="shared" si="131"/>
        <v>23.114103379365581</v>
      </c>
      <c r="AN315" s="50">
        <f t="shared" si="132"/>
        <v>293.11410337936559</v>
      </c>
      <c r="AO315" s="67">
        <f t="shared" si="130"/>
        <v>7.6041044536926421</v>
      </c>
      <c r="AP315" s="59"/>
      <c r="AQ315" s="52"/>
      <c r="AR315" s="52"/>
    </row>
    <row r="316" spans="1:44" x14ac:dyDescent="0.2">
      <c r="A316" s="11" t="s">
        <v>159</v>
      </c>
      <c r="B316" s="1" t="s">
        <v>147</v>
      </c>
      <c r="C316" s="1" t="s">
        <v>174</v>
      </c>
      <c r="D316" s="28">
        <v>1</v>
      </c>
      <c r="E316" s="11" t="s">
        <v>53</v>
      </c>
      <c r="F316" s="4">
        <v>47</v>
      </c>
      <c r="G316" s="4">
        <v>47</v>
      </c>
      <c r="H316" s="4">
        <f t="shared" si="121"/>
        <v>47</v>
      </c>
      <c r="I316" s="89">
        <v>438.5</v>
      </c>
      <c r="J316" s="90">
        <v>438.97</v>
      </c>
      <c r="K316" s="92"/>
      <c r="L316" s="76">
        <v>90</v>
      </c>
      <c r="M316" s="74">
        <v>2</v>
      </c>
      <c r="N316" s="74">
        <v>0</v>
      </c>
      <c r="O316" s="74">
        <v>1</v>
      </c>
      <c r="P316" s="74"/>
      <c r="Q316" s="74"/>
      <c r="R316" s="75"/>
      <c r="S316" s="13">
        <f t="shared" si="122"/>
        <v>1.7441774902830158E-2</v>
      </c>
      <c r="T316" s="13">
        <f t="shared" si="123"/>
        <v>3.489418134011367E-2</v>
      </c>
      <c r="U316" s="13">
        <f t="shared" si="124"/>
        <v>-0.99923861495548261</v>
      </c>
      <c r="V316" s="6">
        <f t="shared" si="125"/>
        <v>63.441931983418904</v>
      </c>
      <c r="W316" s="6">
        <f t="shared" si="126"/>
        <v>-87.764295062177368</v>
      </c>
      <c r="X316" s="34">
        <f t="shared" si="127"/>
        <v>63.441931983418904</v>
      </c>
      <c r="Y316" s="35">
        <f t="shared" si="128"/>
        <v>333.4419319834189</v>
      </c>
      <c r="Z316" s="36">
        <f t="shared" si="129"/>
        <v>2.2357049378226321</v>
      </c>
      <c r="AA316" s="15"/>
      <c r="AB316" s="22"/>
      <c r="AC316" s="25"/>
      <c r="AD316" s="25"/>
      <c r="AE316" s="25"/>
      <c r="AF316" s="40"/>
      <c r="AG316" s="41"/>
      <c r="AH316" s="55"/>
      <c r="AI316" s="11">
        <v>43</v>
      </c>
      <c r="AJ316" s="29">
        <v>50</v>
      </c>
      <c r="AK316" s="99"/>
      <c r="AL316" s="99"/>
      <c r="AM316" s="53">
        <f t="shared" si="131"/>
        <v>63.441931983418904</v>
      </c>
      <c r="AN316" s="50">
        <f t="shared" si="132"/>
        <v>333.4419319834189</v>
      </c>
      <c r="AO316" s="67">
        <f t="shared" si="130"/>
        <v>2.2357049378226321</v>
      </c>
      <c r="AP316" s="59"/>
      <c r="AQ316" s="52"/>
      <c r="AR316" s="52"/>
    </row>
    <row r="317" spans="1:44" x14ac:dyDescent="0.2">
      <c r="A317" s="11" t="s">
        <v>159</v>
      </c>
      <c r="B317" s="1" t="s">
        <v>147</v>
      </c>
      <c r="C317" s="1" t="s">
        <v>174</v>
      </c>
      <c r="D317" s="28">
        <v>1</v>
      </c>
      <c r="E317" s="11" t="s">
        <v>53</v>
      </c>
      <c r="F317" s="4">
        <v>81</v>
      </c>
      <c r="G317" s="4">
        <v>81</v>
      </c>
      <c r="H317" s="4">
        <f t="shared" si="121"/>
        <v>81</v>
      </c>
      <c r="I317" s="89">
        <v>438.5</v>
      </c>
      <c r="J317" s="90">
        <v>439.31</v>
      </c>
      <c r="K317" s="92"/>
      <c r="L317" s="76">
        <v>90</v>
      </c>
      <c r="M317" s="74">
        <v>4</v>
      </c>
      <c r="N317" s="74">
        <v>0</v>
      </c>
      <c r="O317" s="74">
        <v>1</v>
      </c>
      <c r="P317" s="74"/>
      <c r="Q317" s="74"/>
      <c r="R317" s="75"/>
      <c r="S317" s="13">
        <f t="shared" si="122"/>
        <v>1.7409893252357169E-2</v>
      </c>
      <c r="T317" s="13">
        <f t="shared" si="123"/>
        <v>6.9745849495301007E-2</v>
      </c>
      <c r="U317" s="13">
        <f t="shared" si="124"/>
        <v>-0.99741211642315963</v>
      </c>
      <c r="V317" s="6">
        <f t="shared" si="125"/>
        <v>75.98430083594647</v>
      </c>
      <c r="W317" s="6">
        <f t="shared" si="126"/>
        <v>-85.877680539184936</v>
      </c>
      <c r="X317" s="34">
        <f t="shared" si="127"/>
        <v>75.98430083594647</v>
      </c>
      <c r="Y317" s="35">
        <f t="shared" si="128"/>
        <v>345.98430083594644</v>
      </c>
      <c r="Z317" s="36">
        <f t="shared" si="129"/>
        <v>4.1223194608150635</v>
      </c>
      <c r="AA317" s="15"/>
      <c r="AB317" s="22"/>
      <c r="AC317" s="25"/>
      <c r="AD317" s="25"/>
      <c r="AE317" s="25"/>
      <c r="AF317" s="40"/>
      <c r="AG317" s="41"/>
      <c r="AH317" s="55"/>
      <c r="AI317" s="11">
        <v>80</v>
      </c>
      <c r="AJ317" s="29">
        <v>83</v>
      </c>
      <c r="AK317" s="99"/>
      <c r="AL317" s="99"/>
      <c r="AM317" s="53">
        <f t="shared" si="131"/>
        <v>75.98430083594647</v>
      </c>
      <c r="AN317" s="50">
        <f t="shared" si="132"/>
        <v>345.98430083594644</v>
      </c>
      <c r="AO317" s="67">
        <f t="shared" si="130"/>
        <v>4.1223194608150635</v>
      </c>
      <c r="AP317" s="59"/>
      <c r="AQ317" s="52"/>
      <c r="AR317" s="52"/>
    </row>
    <row r="318" spans="1:44" x14ac:dyDescent="0.2">
      <c r="A318" s="11" t="s">
        <v>159</v>
      </c>
      <c r="B318" s="1" t="s">
        <v>147</v>
      </c>
      <c r="C318" s="1" t="s">
        <v>174</v>
      </c>
      <c r="D318" s="28">
        <v>4</v>
      </c>
      <c r="E318" s="11" t="s">
        <v>53</v>
      </c>
      <c r="F318" s="4">
        <v>73</v>
      </c>
      <c r="G318" s="4">
        <v>73</v>
      </c>
      <c r="H318" s="4">
        <f t="shared" si="121"/>
        <v>73</v>
      </c>
      <c r="I318" s="89">
        <v>440.7</v>
      </c>
      <c r="J318" s="90">
        <v>441.43</v>
      </c>
      <c r="K318" s="92"/>
      <c r="L318" s="76">
        <v>90</v>
      </c>
      <c r="M318" s="74">
        <v>2</v>
      </c>
      <c r="N318" s="74">
        <v>0</v>
      </c>
      <c r="O318" s="74">
        <v>1</v>
      </c>
      <c r="P318" s="74"/>
      <c r="Q318" s="74"/>
      <c r="R318" s="75"/>
      <c r="S318" s="13">
        <f t="shared" si="122"/>
        <v>1.7441774902830158E-2</v>
      </c>
      <c r="T318" s="13">
        <f t="shared" si="123"/>
        <v>3.489418134011367E-2</v>
      </c>
      <c r="U318" s="13">
        <f t="shared" si="124"/>
        <v>-0.99923861495548261</v>
      </c>
      <c r="V318" s="6">
        <f t="shared" si="125"/>
        <v>63.441931983418904</v>
      </c>
      <c r="W318" s="6">
        <f t="shared" si="126"/>
        <v>-87.764295062177368</v>
      </c>
      <c r="X318" s="34">
        <f t="shared" si="127"/>
        <v>63.441931983418904</v>
      </c>
      <c r="Y318" s="35">
        <f t="shared" si="128"/>
        <v>333.4419319834189</v>
      </c>
      <c r="Z318" s="36">
        <f t="shared" si="129"/>
        <v>2.2357049378226321</v>
      </c>
      <c r="AA318" s="15"/>
      <c r="AB318" s="22"/>
      <c r="AC318" s="25"/>
      <c r="AD318" s="25"/>
      <c r="AE318" s="25"/>
      <c r="AF318" s="40"/>
      <c r="AG318" s="41"/>
      <c r="AH318" s="55"/>
      <c r="AI318" s="11">
        <v>71.5</v>
      </c>
      <c r="AJ318" s="29">
        <v>75.5</v>
      </c>
      <c r="AK318" s="99"/>
      <c r="AL318" s="99"/>
      <c r="AM318" s="53">
        <f t="shared" si="131"/>
        <v>63.441931983418904</v>
      </c>
      <c r="AN318" s="50">
        <f t="shared" si="132"/>
        <v>333.4419319834189</v>
      </c>
      <c r="AO318" s="67">
        <f t="shared" si="130"/>
        <v>2.2357049378226321</v>
      </c>
      <c r="AP318" s="59"/>
      <c r="AQ318" s="52"/>
      <c r="AR318" s="52"/>
    </row>
    <row r="319" spans="1:44" x14ac:dyDescent="0.2">
      <c r="A319" s="11" t="s">
        <v>159</v>
      </c>
      <c r="B319" s="1" t="s">
        <v>147</v>
      </c>
      <c r="C319" s="1" t="s">
        <v>174</v>
      </c>
      <c r="D319" s="28">
        <v>4</v>
      </c>
      <c r="E319" s="11" t="s">
        <v>53</v>
      </c>
      <c r="F319" s="4">
        <v>110</v>
      </c>
      <c r="G319" s="4">
        <v>110</v>
      </c>
      <c r="H319" s="4">
        <f t="shared" ref="H319:H352" si="133">AVERAGE(F319:G319)</f>
        <v>110</v>
      </c>
      <c r="I319" s="89">
        <v>440.7</v>
      </c>
      <c r="J319" s="90">
        <v>441.8</v>
      </c>
      <c r="K319" s="92"/>
      <c r="L319" s="76">
        <v>90</v>
      </c>
      <c r="M319" s="74">
        <v>7</v>
      </c>
      <c r="N319" s="74">
        <v>180</v>
      </c>
      <c r="O319" s="74">
        <v>9</v>
      </c>
      <c r="P319" s="74"/>
      <c r="Q319" s="74"/>
      <c r="R319" s="75"/>
      <c r="S319" s="13">
        <f t="shared" si="122"/>
        <v>0.15526842625975004</v>
      </c>
      <c r="T319" s="13">
        <f t="shared" si="123"/>
        <v>-0.12036892955724912</v>
      </c>
      <c r="U319" s="13">
        <f t="shared" si="124"/>
        <v>0.98032626147870727</v>
      </c>
      <c r="V319" s="6">
        <f t="shared" si="125"/>
        <v>322.2160403490285</v>
      </c>
      <c r="W319" s="6">
        <f t="shared" si="126"/>
        <v>78.667823577665175</v>
      </c>
      <c r="X319" s="34">
        <f t="shared" si="127"/>
        <v>142.2160403490285</v>
      </c>
      <c r="Y319" s="35">
        <f t="shared" si="128"/>
        <v>52.216040349028503</v>
      </c>
      <c r="Z319" s="36">
        <f t="shared" si="129"/>
        <v>11.332176422334825</v>
      </c>
      <c r="AA319" s="15"/>
      <c r="AB319" s="22"/>
      <c r="AC319" s="25"/>
      <c r="AD319" s="25"/>
      <c r="AE319" s="25"/>
      <c r="AF319" s="40"/>
      <c r="AG319" s="41"/>
      <c r="AH319" s="55"/>
      <c r="AI319" s="11">
        <v>105</v>
      </c>
      <c r="AJ319" s="29">
        <v>112.5</v>
      </c>
      <c r="AK319" s="99"/>
      <c r="AL319" s="99"/>
      <c r="AM319" s="53">
        <f t="shared" si="131"/>
        <v>142.2160403490285</v>
      </c>
      <c r="AN319" s="50">
        <f t="shared" si="132"/>
        <v>52.216040349028503</v>
      </c>
      <c r="AO319" s="67">
        <f t="shared" si="130"/>
        <v>11.332176422334825</v>
      </c>
      <c r="AP319" s="59"/>
      <c r="AQ319" s="52"/>
      <c r="AR319" s="52"/>
    </row>
    <row r="320" spans="1:44" x14ac:dyDescent="0.2">
      <c r="A320" s="11" t="s">
        <v>159</v>
      </c>
      <c r="B320" s="1" t="s">
        <v>147</v>
      </c>
      <c r="C320" s="1" t="s">
        <v>174</v>
      </c>
      <c r="D320" s="28">
        <v>5</v>
      </c>
      <c r="E320" s="11" t="s">
        <v>53</v>
      </c>
      <c r="F320" s="4">
        <v>33</v>
      </c>
      <c r="G320" s="4">
        <v>33</v>
      </c>
      <c r="H320" s="4">
        <f t="shared" si="133"/>
        <v>33</v>
      </c>
      <c r="I320" s="89">
        <v>442.1</v>
      </c>
      <c r="J320" s="90">
        <v>442.43</v>
      </c>
      <c r="K320" s="92"/>
      <c r="L320" s="76">
        <v>90</v>
      </c>
      <c r="M320" s="74">
        <v>0</v>
      </c>
      <c r="N320" s="74">
        <v>0</v>
      </c>
      <c r="O320" s="74">
        <v>2</v>
      </c>
      <c r="P320" s="74"/>
      <c r="Q320" s="74"/>
      <c r="R320" s="75"/>
      <c r="S320" s="13">
        <f t="shared" ref="S320:S352" si="134">COS(M320*PI()/180)*SIN(L320*PI()/180)*(SIN(O320*PI()/180))-(COS(O320*PI()/180)*SIN(N320*PI()/180))*(SIN(M320*PI()/180))</f>
        <v>3.4899496702500969E-2</v>
      </c>
      <c r="T320" s="13">
        <f t="shared" ref="T320:T352" si="135">(SIN(M320*PI()/180))*(COS(O320*PI()/180)*COS(N320*PI()/180))-(SIN(O320*PI()/180))*(COS(M320*PI()/180)*COS(L320*PI()/180))</f>
        <v>-2.1378532231078771E-18</v>
      </c>
      <c r="U320" s="13">
        <f t="shared" ref="U320:U352" si="136">(COS(M320*PI()/180)*COS(L320*PI()/180))*(COS(O320*PI()/180)*SIN(N320*PI()/180))-(COS(M320*PI()/180)*SIN(L320*PI()/180))*(COS(O320*PI()/180)*COS(N320*PI()/180))</f>
        <v>-0.99939082701909576</v>
      </c>
      <c r="V320" s="6">
        <f t="shared" ref="V320:V352" si="137">IF(S320=0,IF(T320&gt;=0,90,270),IF(S320&gt;0,IF(T320&gt;=0,ATAN(T320/S320)*180/PI(),ATAN(T320/S320)*180/PI()+360),ATAN(T320/S320)*180/PI()+180))</f>
        <v>360</v>
      </c>
      <c r="W320" s="6">
        <f t="shared" ref="W320:W352" si="138">ASIN(U320/SQRT(S320^2+T320^2+U320^2))*180/PI()</f>
        <v>-88.000000000000242</v>
      </c>
      <c r="X320" s="34">
        <f t="shared" ref="X320:X352" si="139">IF(U320&lt;0,V320,IF(V320+180&gt;=360,V320-180,V320+180))</f>
        <v>360</v>
      </c>
      <c r="Y320" s="35">
        <f t="shared" ref="Y320:Y352" si="140">IF(X320-90&lt;0,X320+270,X320-90)</f>
        <v>270</v>
      </c>
      <c r="Z320" s="36">
        <f t="shared" ref="Z320:Z352" si="141">IF(U320&lt;0,90+W320,90-W320)</f>
        <v>1.9999999999997584</v>
      </c>
      <c r="AA320" s="15"/>
      <c r="AB320" s="22"/>
      <c r="AC320" s="25"/>
      <c r="AD320" s="25"/>
      <c r="AE320" s="25"/>
      <c r="AF320" s="40"/>
      <c r="AG320" s="41"/>
      <c r="AH320" s="55"/>
      <c r="AI320" s="11">
        <v>29</v>
      </c>
      <c r="AJ320" s="29">
        <v>36</v>
      </c>
      <c r="AK320" s="99"/>
      <c r="AL320" s="99"/>
      <c r="AM320" s="53">
        <f t="shared" si="131"/>
        <v>360</v>
      </c>
      <c r="AN320" s="50">
        <f t="shared" si="132"/>
        <v>270</v>
      </c>
      <c r="AO320" s="67">
        <f t="shared" ref="AO320:AO352" si="142">Z320</f>
        <v>1.9999999999997584</v>
      </c>
      <c r="AP320" s="59"/>
      <c r="AQ320" s="52"/>
      <c r="AR320" s="52"/>
    </row>
    <row r="321" spans="1:44" x14ac:dyDescent="0.2">
      <c r="A321" s="11" t="s">
        <v>159</v>
      </c>
      <c r="B321" s="1" t="s">
        <v>147</v>
      </c>
      <c r="C321" s="1" t="s">
        <v>174</v>
      </c>
      <c r="D321" s="28">
        <v>5</v>
      </c>
      <c r="E321" s="11" t="s">
        <v>53</v>
      </c>
      <c r="F321" s="4">
        <v>120</v>
      </c>
      <c r="G321" s="4">
        <v>120</v>
      </c>
      <c r="H321" s="4">
        <f t="shared" si="133"/>
        <v>120</v>
      </c>
      <c r="I321" s="89">
        <v>442.1</v>
      </c>
      <c r="J321" s="90">
        <v>443.3</v>
      </c>
      <c r="K321" s="92"/>
      <c r="L321" s="76">
        <v>90</v>
      </c>
      <c r="M321" s="74">
        <v>0</v>
      </c>
      <c r="N321" s="74">
        <v>180</v>
      </c>
      <c r="O321" s="74">
        <v>6</v>
      </c>
      <c r="P321" s="74"/>
      <c r="Q321" s="74"/>
      <c r="R321" s="75"/>
      <c r="S321" s="13">
        <f t="shared" si="134"/>
        <v>0.10452846326765346</v>
      </c>
      <c r="T321" s="13">
        <f t="shared" si="135"/>
        <v>-6.403144263316904E-18</v>
      </c>
      <c r="U321" s="13">
        <f t="shared" si="136"/>
        <v>0.99452189536827329</v>
      </c>
      <c r="V321" s="6">
        <f t="shared" si="137"/>
        <v>360</v>
      </c>
      <c r="W321" s="6">
        <f t="shared" si="138"/>
        <v>83.999999999999986</v>
      </c>
      <c r="X321" s="34">
        <f t="shared" si="139"/>
        <v>180</v>
      </c>
      <c r="Y321" s="35">
        <f t="shared" si="140"/>
        <v>90</v>
      </c>
      <c r="Z321" s="36">
        <f t="shared" si="141"/>
        <v>6.0000000000000142</v>
      </c>
      <c r="AA321" s="15"/>
      <c r="AB321" s="22"/>
      <c r="AC321" s="25"/>
      <c r="AD321" s="25"/>
      <c r="AE321" s="25"/>
      <c r="AF321" s="40"/>
      <c r="AG321" s="41"/>
      <c r="AH321" s="55"/>
      <c r="AI321" s="11">
        <v>116</v>
      </c>
      <c r="AJ321" s="29">
        <v>127</v>
      </c>
      <c r="AK321" s="99"/>
      <c r="AL321" s="99"/>
      <c r="AM321" s="53">
        <f t="shared" si="131"/>
        <v>180</v>
      </c>
      <c r="AN321" s="50">
        <f t="shared" si="132"/>
        <v>90</v>
      </c>
      <c r="AO321" s="67">
        <f t="shared" si="142"/>
        <v>6.0000000000000142</v>
      </c>
      <c r="AP321" s="59"/>
      <c r="AQ321" s="52"/>
      <c r="AR321" s="52"/>
    </row>
    <row r="322" spans="1:44" x14ac:dyDescent="0.2">
      <c r="A322" s="11" t="s">
        <v>159</v>
      </c>
      <c r="B322" s="1" t="s">
        <v>147</v>
      </c>
      <c r="C322" s="1" t="s">
        <v>174</v>
      </c>
      <c r="D322" s="28">
        <v>6</v>
      </c>
      <c r="E322" s="11" t="s">
        <v>53</v>
      </c>
      <c r="F322" s="4">
        <v>79</v>
      </c>
      <c r="G322" s="4">
        <v>79</v>
      </c>
      <c r="H322" s="4">
        <f t="shared" si="133"/>
        <v>79</v>
      </c>
      <c r="I322" s="89">
        <v>443.505</v>
      </c>
      <c r="J322" s="90">
        <v>444.29500000000002</v>
      </c>
      <c r="K322" s="92"/>
      <c r="L322" s="76">
        <v>90</v>
      </c>
      <c r="M322" s="74">
        <v>1</v>
      </c>
      <c r="N322" s="74">
        <v>0</v>
      </c>
      <c r="O322" s="74">
        <v>0</v>
      </c>
      <c r="P322" s="74"/>
      <c r="Q322" s="74"/>
      <c r="R322" s="75"/>
      <c r="S322" s="13">
        <f t="shared" si="134"/>
        <v>0</v>
      </c>
      <c r="T322" s="13">
        <f t="shared" si="135"/>
        <v>1.7452406437283512E-2</v>
      </c>
      <c r="U322" s="13">
        <f t="shared" si="136"/>
        <v>-0.99984769515639127</v>
      </c>
      <c r="V322" s="6">
        <f t="shared" si="137"/>
        <v>90</v>
      </c>
      <c r="W322" s="6">
        <f t="shared" si="138"/>
        <v>-89.000000000000099</v>
      </c>
      <c r="X322" s="34">
        <f t="shared" si="139"/>
        <v>90</v>
      </c>
      <c r="Y322" s="35">
        <f t="shared" si="140"/>
        <v>0</v>
      </c>
      <c r="Z322" s="36">
        <f t="shared" si="141"/>
        <v>0.99999999999990052</v>
      </c>
      <c r="AA322" s="15"/>
      <c r="AB322" s="22"/>
      <c r="AC322" s="25"/>
      <c r="AD322" s="25"/>
      <c r="AE322" s="25"/>
      <c r="AF322" s="40"/>
      <c r="AG322" s="41"/>
      <c r="AH322" s="55"/>
      <c r="AI322" s="11">
        <v>77.5</v>
      </c>
      <c r="AJ322" s="29">
        <v>96</v>
      </c>
      <c r="AK322" s="99"/>
      <c r="AL322" s="99"/>
      <c r="AM322" s="53">
        <f t="shared" si="131"/>
        <v>90</v>
      </c>
      <c r="AN322" s="50">
        <f t="shared" si="132"/>
        <v>0</v>
      </c>
      <c r="AO322" s="67">
        <f t="shared" si="142"/>
        <v>0.99999999999990052</v>
      </c>
      <c r="AP322" s="59"/>
      <c r="AQ322" s="52"/>
      <c r="AR322" s="52"/>
    </row>
    <row r="323" spans="1:44" x14ac:dyDescent="0.2">
      <c r="A323" s="11" t="s">
        <v>159</v>
      </c>
      <c r="B323" s="1" t="s">
        <v>147</v>
      </c>
      <c r="C323" s="1" t="s">
        <v>174</v>
      </c>
      <c r="D323" s="28">
        <v>6</v>
      </c>
      <c r="E323" s="11" t="s">
        <v>53</v>
      </c>
      <c r="F323" s="4">
        <v>120</v>
      </c>
      <c r="G323" s="4">
        <v>120</v>
      </c>
      <c r="H323" s="4">
        <f t="shared" si="133"/>
        <v>120</v>
      </c>
      <c r="I323" s="89">
        <v>443.505</v>
      </c>
      <c r="J323" s="90">
        <v>444.70499999999998</v>
      </c>
      <c r="K323" s="92"/>
      <c r="L323" s="76">
        <v>270</v>
      </c>
      <c r="M323" s="74">
        <v>3</v>
      </c>
      <c r="N323" s="74">
        <v>180</v>
      </c>
      <c r="O323" s="74">
        <v>1</v>
      </c>
      <c r="P323" s="74"/>
      <c r="Q323" s="74"/>
      <c r="R323" s="75"/>
      <c r="S323" s="13">
        <f t="shared" si="134"/>
        <v>-1.742848852081217E-2</v>
      </c>
      <c r="T323" s="13">
        <f t="shared" si="135"/>
        <v>-5.2327985223313132E-2</v>
      </c>
      <c r="U323" s="13">
        <f t="shared" si="136"/>
        <v>-0.99847743863945992</v>
      </c>
      <c r="V323" s="6">
        <f t="shared" si="137"/>
        <v>251.57901920027496</v>
      </c>
      <c r="W323" s="6">
        <f t="shared" si="138"/>
        <v>-86.838299513294743</v>
      </c>
      <c r="X323" s="34">
        <f t="shared" si="139"/>
        <v>251.57901920027496</v>
      </c>
      <c r="Y323" s="35">
        <f t="shared" si="140"/>
        <v>161.57901920027496</v>
      </c>
      <c r="Z323" s="36">
        <f t="shared" si="141"/>
        <v>3.1617004867052572</v>
      </c>
      <c r="AA323" s="15"/>
      <c r="AB323" s="22"/>
      <c r="AC323" s="25"/>
      <c r="AD323" s="25"/>
      <c r="AE323" s="25"/>
      <c r="AF323" s="40"/>
      <c r="AG323" s="41"/>
      <c r="AH323" s="55"/>
      <c r="AI323" s="11">
        <v>118</v>
      </c>
      <c r="AJ323" s="29">
        <v>123</v>
      </c>
      <c r="AK323" s="99"/>
      <c r="AL323" s="99"/>
      <c r="AM323" s="53">
        <f t="shared" si="131"/>
        <v>251.57901920027496</v>
      </c>
      <c r="AN323" s="50">
        <f t="shared" si="132"/>
        <v>161.57901920027496</v>
      </c>
      <c r="AO323" s="67">
        <f t="shared" si="142"/>
        <v>3.1617004867052572</v>
      </c>
      <c r="AP323" s="59"/>
      <c r="AQ323" s="52"/>
      <c r="AR323" s="52"/>
    </row>
    <row r="324" spans="1:44" x14ac:dyDescent="0.2">
      <c r="A324" s="11" t="s">
        <v>159</v>
      </c>
      <c r="B324" s="1" t="s">
        <v>147</v>
      </c>
      <c r="C324" s="1" t="s">
        <v>174</v>
      </c>
      <c r="D324" s="28">
        <v>7</v>
      </c>
      <c r="E324" s="11" t="s">
        <v>53</v>
      </c>
      <c r="F324" s="4">
        <v>21</v>
      </c>
      <c r="G324" s="4">
        <v>21</v>
      </c>
      <c r="H324" s="4">
        <f t="shared" si="133"/>
        <v>21</v>
      </c>
      <c r="I324" s="89">
        <v>444.91500000000002</v>
      </c>
      <c r="J324" s="90">
        <v>445.125</v>
      </c>
      <c r="K324" s="92"/>
      <c r="L324" s="84">
        <v>90</v>
      </c>
      <c r="M324" s="74">
        <v>0</v>
      </c>
      <c r="N324" s="74">
        <v>0</v>
      </c>
      <c r="O324" s="74">
        <v>4</v>
      </c>
      <c r="P324" s="74"/>
      <c r="Q324" s="74"/>
      <c r="R324" s="75"/>
      <c r="S324" s="13">
        <f t="shared" si="134"/>
        <v>6.9756473744125302E-2</v>
      </c>
      <c r="T324" s="13">
        <f t="shared" si="135"/>
        <v>-4.273101801374442E-18</v>
      </c>
      <c r="U324" s="13">
        <f t="shared" si="136"/>
        <v>-0.9975640502598242</v>
      </c>
      <c r="V324" s="6">
        <f t="shared" si="137"/>
        <v>360</v>
      </c>
      <c r="W324" s="6">
        <f t="shared" si="138"/>
        <v>-85.999999999999957</v>
      </c>
      <c r="X324" s="34">
        <f t="shared" si="139"/>
        <v>360</v>
      </c>
      <c r="Y324" s="35">
        <f t="shared" si="140"/>
        <v>270</v>
      </c>
      <c r="Z324" s="36">
        <f t="shared" si="141"/>
        <v>4.0000000000000426</v>
      </c>
      <c r="AA324" s="15"/>
      <c r="AB324" s="22"/>
      <c r="AC324" s="25"/>
      <c r="AD324" s="25"/>
      <c r="AE324" s="25"/>
      <c r="AF324" s="40"/>
      <c r="AG324" s="41"/>
      <c r="AH324" s="55"/>
      <c r="AI324" s="11">
        <v>19</v>
      </c>
      <c r="AJ324" s="29">
        <v>28</v>
      </c>
      <c r="AK324" s="99"/>
      <c r="AL324" s="99"/>
      <c r="AM324" s="53">
        <f t="shared" si="131"/>
        <v>360</v>
      </c>
      <c r="AN324" s="50">
        <f t="shared" si="132"/>
        <v>270</v>
      </c>
      <c r="AO324" s="67">
        <f t="shared" si="142"/>
        <v>4.0000000000000426</v>
      </c>
      <c r="AP324" s="59"/>
      <c r="AQ324" s="52"/>
      <c r="AR324" s="52"/>
    </row>
    <row r="325" spans="1:44" x14ac:dyDescent="0.2">
      <c r="A325" s="11" t="s">
        <v>159</v>
      </c>
      <c r="B325" s="1" t="s">
        <v>147</v>
      </c>
      <c r="C325" s="1" t="s">
        <v>174</v>
      </c>
      <c r="D325" s="28">
        <v>7</v>
      </c>
      <c r="E325" s="11" t="s">
        <v>53</v>
      </c>
      <c r="F325" s="4">
        <v>102</v>
      </c>
      <c r="G325" s="4">
        <v>102</v>
      </c>
      <c r="H325" s="4">
        <f t="shared" si="133"/>
        <v>102</v>
      </c>
      <c r="I325" s="89">
        <v>444.91500000000002</v>
      </c>
      <c r="J325" s="90">
        <v>445.935</v>
      </c>
      <c r="K325" s="92"/>
      <c r="L325" s="84">
        <v>90</v>
      </c>
      <c r="M325" s="74">
        <v>6</v>
      </c>
      <c r="N325" s="83">
        <v>0</v>
      </c>
      <c r="O325" s="74">
        <v>5</v>
      </c>
      <c r="P325" s="74"/>
      <c r="Q325" s="74"/>
      <c r="R325" s="75"/>
      <c r="S325" s="13">
        <f t="shared" si="134"/>
        <v>8.6678294469630643E-2</v>
      </c>
      <c r="T325" s="13">
        <f t="shared" si="135"/>
        <v>0.10413070090691415</v>
      </c>
      <c r="U325" s="13">
        <f t="shared" si="136"/>
        <v>-0.99073743930202751</v>
      </c>
      <c r="V325" s="6">
        <f t="shared" si="137"/>
        <v>50.226035856206451</v>
      </c>
      <c r="W325" s="6">
        <f t="shared" si="138"/>
        <v>-82.212978012717613</v>
      </c>
      <c r="X325" s="34">
        <f t="shared" si="139"/>
        <v>50.226035856206451</v>
      </c>
      <c r="Y325" s="35">
        <f t="shared" si="140"/>
        <v>320.22603585620647</v>
      </c>
      <c r="Z325" s="36">
        <f t="shared" si="141"/>
        <v>7.7870219872823867</v>
      </c>
      <c r="AA325" s="15"/>
      <c r="AB325" s="22"/>
      <c r="AC325" s="25"/>
      <c r="AD325" s="25"/>
      <c r="AE325" s="25"/>
      <c r="AF325" s="40"/>
      <c r="AG325" s="41"/>
      <c r="AH325" s="55"/>
      <c r="AI325" s="11">
        <v>101</v>
      </c>
      <c r="AJ325" s="29">
        <v>104.5</v>
      </c>
      <c r="AK325" s="99"/>
      <c r="AL325" s="99"/>
      <c r="AM325" s="53">
        <f t="shared" si="131"/>
        <v>50.226035856206451</v>
      </c>
      <c r="AN325" s="50">
        <f t="shared" si="132"/>
        <v>320.22603585620647</v>
      </c>
      <c r="AO325" s="67">
        <f t="shared" si="142"/>
        <v>7.7870219872823867</v>
      </c>
      <c r="AP325" s="59"/>
      <c r="AQ325" s="52"/>
      <c r="AR325" s="52"/>
    </row>
    <row r="326" spans="1:44" x14ac:dyDescent="0.2">
      <c r="A326" s="11" t="s">
        <v>159</v>
      </c>
      <c r="B326" s="1" t="s">
        <v>147</v>
      </c>
      <c r="C326" s="1" t="s">
        <v>174</v>
      </c>
      <c r="D326" s="28">
        <v>8</v>
      </c>
      <c r="E326" s="11" t="s">
        <v>53</v>
      </c>
      <c r="F326" s="4">
        <v>19</v>
      </c>
      <c r="G326" s="4">
        <v>19</v>
      </c>
      <c r="H326" s="4">
        <f t="shared" si="133"/>
        <v>19</v>
      </c>
      <c r="I326" s="89">
        <v>446.32499999999999</v>
      </c>
      <c r="J326" s="90">
        <v>446.51499999999999</v>
      </c>
      <c r="K326" s="92"/>
      <c r="L326" s="84">
        <v>90</v>
      </c>
      <c r="M326" s="74">
        <v>0</v>
      </c>
      <c r="N326" s="83">
        <v>180</v>
      </c>
      <c r="O326" s="74">
        <v>4</v>
      </c>
      <c r="P326" s="74"/>
      <c r="Q326" s="74"/>
      <c r="R326" s="75"/>
      <c r="S326" s="13">
        <f t="shared" si="134"/>
        <v>6.9756473744125302E-2</v>
      </c>
      <c r="T326" s="13">
        <f t="shared" si="135"/>
        <v>-4.273101801374442E-18</v>
      </c>
      <c r="U326" s="13">
        <f t="shared" si="136"/>
        <v>0.9975640502598242</v>
      </c>
      <c r="V326" s="6">
        <f t="shared" si="137"/>
        <v>360</v>
      </c>
      <c r="W326" s="6">
        <f t="shared" si="138"/>
        <v>85.999999999999957</v>
      </c>
      <c r="X326" s="34">
        <f t="shared" si="139"/>
        <v>180</v>
      </c>
      <c r="Y326" s="35">
        <f t="shared" si="140"/>
        <v>90</v>
      </c>
      <c r="Z326" s="36">
        <f t="shared" si="141"/>
        <v>4.0000000000000426</v>
      </c>
      <c r="AA326" s="15"/>
      <c r="AB326" s="22"/>
      <c r="AC326" s="25"/>
      <c r="AD326" s="25"/>
      <c r="AE326" s="25"/>
      <c r="AF326" s="40"/>
      <c r="AG326" s="41"/>
      <c r="AH326" s="55"/>
      <c r="AI326" s="11">
        <v>17</v>
      </c>
      <c r="AJ326" s="29">
        <v>20.5</v>
      </c>
      <c r="AK326" s="99"/>
      <c r="AL326" s="99"/>
      <c r="AM326" s="53">
        <f t="shared" si="131"/>
        <v>180</v>
      </c>
      <c r="AN326" s="50">
        <f t="shared" si="132"/>
        <v>90</v>
      </c>
      <c r="AO326" s="67">
        <f t="shared" si="142"/>
        <v>4.0000000000000426</v>
      </c>
      <c r="AP326" s="59"/>
      <c r="AQ326" s="52"/>
      <c r="AR326" s="52"/>
    </row>
    <row r="327" spans="1:44" x14ac:dyDescent="0.2">
      <c r="A327" s="11" t="s">
        <v>159</v>
      </c>
      <c r="B327" s="1" t="s">
        <v>147</v>
      </c>
      <c r="C327" s="1" t="s">
        <v>175</v>
      </c>
      <c r="D327" s="28">
        <v>1</v>
      </c>
      <c r="E327" s="11" t="s">
        <v>53</v>
      </c>
      <c r="F327" s="4">
        <v>71</v>
      </c>
      <c r="G327" s="4">
        <v>71</v>
      </c>
      <c r="H327" s="4">
        <f t="shared" si="133"/>
        <v>71</v>
      </c>
      <c r="I327" s="89">
        <v>448</v>
      </c>
      <c r="J327" s="90">
        <v>448.71</v>
      </c>
      <c r="K327" s="92"/>
      <c r="L327" s="76">
        <v>90</v>
      </c>
      <c r="M327" s="74">
        <v>5</v>
      </c>
      <c r="N327" s="74">
        <v>0</v>
      </c>
      <c r="O327" s="74">
        <v>11</v>
      </c>
      <c r="P327" s="74"/>
      <c r="Q327" s="74"/>
      <c r="R327" s="75"/>
      <c r="S327" s="13">
        <f t="shared" si="134"/>
        <v>0.19008290954232632</v>
      </c>
      <c r="T327" s="13">
        <f t="shared" si="135"/>
        <v>8.5554446274672832E-2</v>
      </c>
      <c r="U327" s="13">
        <f t="shared" si="136"/>
        <v>-0.97789179565329609</v>
      </c>
      <c r="V327" s="6">
        <f t="shared" si="137"/>
        <v>24.23204082196979</v>
      </c>
      <c r="W327" s="6">
        <f t="shared" si="138"/>
        <v>-77.966823208955546</v>
      </c>
      <c r="X327" s="34">
        <f t="shared" si="139"/>
        <v>24.23204082196979</v>
      </c>
      <c r="Y327" s="35">
        <f t="shared" si="140"/>
        <v>294.2320408219698</v>
      </c>
      <c r="Z327" s="36">
        <f t="shared" si="141"/>
        <v>12.033176791044454</v>
      </c>
      <c r="AA327" s="15"/>
      <c r="AB327" s="22"/>
      <c r="AC327" s="25"/>
      <c r="AD327" s="25"/>
      <c r="AE327" s="25"/>
      <c r="AF327" s="40"/>
      <c r="AG327" s="41"/>
      <c r="AH327" s="55"/>
      <c r="AI327" s="11">
        <v>69</v>
      </c>
      <c r="AJ327" s="29">
        <v>76</v>
      </c>
      <c r="AK327" s="99"/>
      <c r="AL327" s="99"/>
      <c r="AM327" s="53">
        <f t="shared" si="131"/>
        <v>24.23204082196979</v>
      </c>
      <c r="AN327" s="50">
        <f t="shared" si="132"/>
        <v>294.2320408219698</v>
      </c>
      <c r="AO327" s="67">
        <f t="shared" si="142"/>
        <v>12.033176791044454</v>
      </c>
      <c r="AP327" s="59"/>
      <c r="AQ327" s="52"/>
      <c r="AR327" s="52"/>
    </row>
    <row r="328" spans="1:44" x14ac:dyDescent="0.2">
      <c r="A328" s="11" t="s">
        <v>159</v>
      </c>
      <c r="B328" s="1" t="s">
        <v>147</v>
      </c>
      <c r="C328" s="1" t="s">
        <v>175</v>
      </c>
      <c r="D328" s="28">
        <v>2</v>
      </c>
      <c r="E328" s="11" t="s">
        <v>53</v>
      </c>
      <c r="F328" s="4">
        <v>82</v>
      </c>
      <c r="G328" s="4">
        <v>82</v>
      </c>
      <c r="H328" s="4">
        <f t="shared" si="133"/>
        <v>82</v>
      </c>
      <c r="I328" s="89">
        <v>449.21499999999997</v>
      </c>
      <c r="J328" s="90">
        <v>450.03499999999997</v>
      </c>
      <c r="K328" s="92"/>
      <c r="L328" s="76">
        <v>90</v>
      </c>
      <c r="M328" s="74">
        <v>0</v>
      </c>
      <c r="N328" s="74">
        <v>0</v>
      </c>
      <c r="O328" s="74">
        <v>0</v>
      </c>
      <c r="P328" s="74"/>
      <c r="Q328" s="74"/>
      <c r="R328" s="75"/>
      <c r="S328" s="13">
        <f t="shared" si="134"/>
        <v>0</v>
      </c>
      <c r="T328" s="13">
        <f t="shared" si="135"/>
        <v>0</v>
      </c>
      <c r="U328" s="13">
        <f t="shared" si="136"/>
        <v>-1</v>
      </c>
      <c r="V328" s="6">
        <f t="shared" si="137"/>
        <v>90</v>
      </c>
      <c r="W328" s="6">
        <f t="shared" si="138"/>
        <v>-90</v>
      </c>
      <c r="X328" s="34">
        <f t="shared" si="139"/>
        <v>90</v>
      </c>
      <c r="Y328" s="35">
        <f t="shared" si="140"/>
        <v>0</v>
      </c>
      <c r="Z328" s="36">
        <f t="shared" si="141"/>
        <v>0</v>
      </c>
      <c r="AA328" s="15"/>
      <c r="AB328" s="22"/>
      <c r="AC328" s="25"/>
      <c r="AD328" s="25"/>
      <c r="AE328" s="25"/>
      <c r="AF328" s="40"/>
      <c r="AG328" s="41"/>
      <c r="AH328" s="55"/>
      <c r="AI328" s="11">
        <v>79</v>
      </c>
      <c r="AJ328" s="29">
        <v>88</v>
      </c>
      <c r="AK328" s="99"/>
      <c r="AL328" s="99"/>
      <c r="AM328" s="53">
        <f t="shared" si="131"/>
        <v>90</v>
      </c>
      <c r="AN328" s="50">
        <f t="shared" si="132"/>
        <v>0</v>
      </c>
      <c r="AO328" s="67">
        <f t="shared" si="142"/>
        <v>0</v>
      </c>
      <c r="AP328" s="59"/>
      <c r="AQ328" s="52"/>
      <c r="AR328" s="52"/>
    </row>
    <row r="329" spans="1:44" x14ac:dyDescent="0.2">
      <c r="A329" s="11" t="s">
        <v>159</v>
      </c>
      <c r="B329" s="1" t="s">
        <v>147</v>
      </c>
      <c r="C329" s="1" t="s">
        <v>175</v>
      </c>
      <c r="D329" s="28">
        <v>5</v>
      </c>
      <c r="E329" s="11" t="s">
        <v>53</v>
      </c>
      <c r="F329" s="4">
        <v>18.5</v>
      </c>
      <c r="G329" s="4">
        <v>18.5</v>
      </c>
      <c r="H329" s="4">
        <f t="shared" si="133"/>
        <v>18.5</v>
      </c>
      <c r="I329" s="89">
        <v>452.16500000000002</v>
      </c>
      <c r="J329" s="90">
        <v>452.35</v>
      </c>
      <c r="K329" s="92"/>
      <c r="L329" s="76">
        <v>270</v>
      </c>
      <c r="M329" s="74">
        <v>10</v>
      </c>
      <c r="N329" s="74">
        <v>0</v>
      </c>
      <c r="O329" s="74">
        <v>15</v>
      </c>
      <c r="P329" s="74"/>
      <c r="Q329" s="74"/>
      <c r="R329" s="75"/>
      <c r="S329" s="13">
        <f t="shared" si="134"/>
        <v>-0.25488700224417876</v>
      </c>
      <c r="T329" s="13">
        <f t="shared" si="135"/>
        <v>0.16773125949652068</v>
      </c>
      <c r="U329" s="13">
        <f t="shared" si="136"/>
        <v>0.95125124256419769</v>
      </c>
      <c r="V329" s="6">
        <f t="shared" si="137"/>
        <v>146.65263460982806</v>
      </c>
      <c r="W329" s="6">
        <f t="shared" si="138"/>
        <v>72.215756423426498</v>
      </c>
      <c r="X329" s="34">
        <f t="shared" si="139"/>
        <v>326.65263460982806</v>
      </c>
      <c r="Y329" s="35">
        <f t="shared" si="140"/>
        <v>236.65263460982806</v>
      </c>
      <c r="Z329" s="36">
        <f t="shared" si="141"/>
        <v>17.784243576573502</v>
      </c>
      <c r="AA329" s="15"/>
      <c r="AB329" s="22"/>
      <c r="AC329" s="25"/>
      <c r="AD329" s="25"/>
      <c r="AE329" s="25"/>
      <c r="AF329" s="40"/>
      <c r="AG329" s="41"/>
      <c r="AH329" s="55"/>
      <c r="AI329" s="11">
        <v>16</v>
      </c>
      <c r="AJ329" s="29">
        <v>20</v>
      </c>
      <c r="AK329" s="99"/>
      <c r="AL329" s="99"/>
      <c r="AM329" s="53">
        <f t="shared" si="131"/>
        <v>326.65263460982806</v>
      </c>
      <c r="AN329" s="50">
        <f t="shared" si="132"/>
        <v>236.65263460982806</v>
      </c>
      <c r="AO329" s="67">
        <f t="shared" si="142"/>
        <v>17.784243576573502</v>
      </c>
      <c r="AP329" s="59"/>
      <c r="AQ329" s="52"/>
      <c r="AR329" s="52"/>
    </row>
    <row r="330" spans="1:44" x14ac:dyDescent="0.2">
      <c r="A330" s="11" t="s">
        <v>159</v>
      </c>
      <c r="B330" s="1" t="s">
        <v>147</v>
      </c>
      <c r="C330" s="1" t="s">
        <v>175</v>
      </c>
      <c r="D330" s="28">
        <v>5</v>
      </c>
      <c r="E330" s="11" t="s">
        <v>53</v>
      </c>
      <c r="F330" s="4">
        <v>102</v>
      </c>
      <c r="G330" s="4">
        <v>102</v>
      </c>
      <c r="H330" s="4">
        <f t="shared" si="133"/>
        <v>102</v>
      </c>
      <c r="I330" s="89">
        <v>452.16500000000002</v>
      </c>
      <c r="J330" s="90">
        <v>453.185</v>
      </c>
      <c r="K330" s="92"/>
      <c r="L330" s="76">
        <v>270</v>
      </c>
      <c r="M330" s="74">
        <v>2</v>
      </c>
      <c r="N330" s="74">
        <v>0</v>
      </c>
      <c r="O330" s="74">
        <v>0</v>
      </c>
      <c r="P330" s="74"/>
      <c r="Q330" s="74"/>
      <c r="R330" s="75"/>
      <c r="S330" s="13">
        <f t="shared" si="134"/>
        <v>0</v>
      </c>
      <c r="T330" s="13">
        <f t="shared" si="135"/>
        <v>3.4899496702500969E-2</v>
      </c>
      <c r="U330" s="13">
        <f t="shared" si="136"/>
        <v>0.99939082701909576</v>
      </c>
      <c r="V330" s="6">
        <f t="shared" si="137"/>
        <v>90</v>
      </c>
      <c r="W330" s="6">
        <f t="shared" si="138"/>
        <v>88.000000000000057</v>
      </c>
      <c r="X330" s="34">
        <f t="shared" si="139"/>
        <v>270</v>
      </c>
      <c r="Y330" s="35">
        <f t="shared" si="140"/>
        <v>180</v>
      </c>
      <c r="Z330" s="36">
        <f t="shared" si="141"/>
        <v>1.9999999999999432</v>
      </c>
      <c r="AA330" s="15"/>
      <c r="AB330" s="22"/>
      <c r="AC330" s="25"/>
      <c r="AD330" s="25"/>
      <c r="AE330" s="25"/>
      <c r="AF330" s="40"/>
      <c r="AG330" s="41"/>
      <c r="AH330" s="55"/>
      <c r="AI330" s="11">
        <v>97.5</v>
      </c>
      <c r="AJ330" s="29">
        <v>103</v>
      </c>
      <c r="AK330" s="99"/>
      <c r="AL330" s="99"/>
      <c r="AM330" s="53">
        <f t="shared" si="131"/>
        <v>270</v>
      </c>
      <c r="AN330" s="50">
        <f t="shared" si="132"/>
        <v>180</v>
      </c>
      <c r="AO330" s="67">
        <f t="shared" si="142"/>
        <v>1.9999999999999432</v>
      </c>
      <c r="AP330" s="59"/>
      <c r="AQ330" s="52"/>
      <c r="AR330" s="52"/>
    </row>
    <row r="331" spans="1:44" x14ac:dyDescent="0.2">
      <c r="A331" s="11" t="s">
        <v>159</v>
      </c>
      <c r="B331" s="1" t="s">
        <v>147</v>
      </c>
      <c r="C331" t="s">
        <v>176</v>
      </c>
      <c r="D331" s="28">
        <v>1</v>
      </c>
      <c r="E331" s="11" t="s">
        <v>53</v>
      </c>
      <c r="F331" s="4">
        <v>32.5</v>
      </c>
      <c r="G331" s="5">
        <v>35</v>
      </c>
      <c r="H331" s="4">
        <f t="shared" si="133"/>
        <v>33.75</v>
      </c>
      <c r="I331" s="4">
        <v>457.5</v>
      </c>
      <c r="J331" s="79">
        <f>I331+(H331/100)</f>
        <v>457.83749999999998</v>
      </c>
      <c r="K331" s="92"/>
      <c r="L331" s="11">
        <v>270</v>
      </c>
      <c r="M331" s="74">
        <v>2</v>
      </c>
      <c r="N331" s="74">
        <v>0</v>
      </c>
      <c r="O331" s="74">
        <v>1</v>
      </c>
      <c r="P331" s="74"/>
      <c r="Q331" s="74"/>
      <c r="R331" s="75"/>
      <c r="S331" s="13">
        <f t="shared" si="134"/>
        <v>-1.7441774902830158E-2</v>
      </c>
      <c r="T331" s="13">
        <f t="shared" si="135"/>
        <v>3.489418134011367E-2</v>
      </c>
      <c r="U331" s="13">
        <f t="shared" si="136"/>
        <v>0.99923861495548261</v>
      </c>
      <c r="V331" s="6">
        <f t="shared" si="137"/>
        <v>116.5580680165811</v>
      </c>
      <c r="W331" s="6">
        <f t="shared" si="138"/>
        <v>87.764295062177368</v>
      </c>
      <c r="X331" s="34">
        <f t="shared" si="139"/>
        <v>296.5580680165811</v>
      </c>
      <c r="Y331" s="35">
        <f>IF(X331-90&lt;0,X331+270,X331-90)</f>
        <v>206.5580680165811</v>
      </c>
      <c r="Z331" s="36">
        <f t="shared" si="141"/>
        <v>2.2357049378226321</v>
      </c>
      <c r="AA331" s="15"/>
      <c r="AB331" s="22"/>
      <c r="AC331" s="25"/>
      <c r="AD331" s="25"/>
      <c r="AE331" s="25"/>
      <c r="AF331" s="40"/>
      <c r="AG331" s="41"/>
      <c r="AH331" s="55"/>
      <c r="AI331" s="11">
        <v>30.5</v>
      </c>
      <c r="AJ331" s="29">
        <v>35</v>
      </c>
      <c r="AK331" s="99"/>
      <c r="AL331" s="99"/>
      <c r="AM331" s="53">
        <f t="shared" si="131"/>
        <v>296.5580680165811</v>
      </c>
      <c r="AN331" s="50">
        <f t="shared" si="132"/>
        <v>206.5580680165811</v>
      </c>
      <c r="AO331" s="67">
        <f t="shared" si="142"/>
        <v>2.2357049378226321</v>
      </c>
      <c r="AP331" s="59"/>
      <c r="AQ331" s="52"/>
      <c r="AR331" s="52"/>
    </row>
    <row r="332" spans="1:44" x14ac:dyDescent="0.2">
      <c r="A332" s="11" t="s">
        <v>159</v>
      </c>
      <c r="B332" s="1" t="s">
        <v>147</v>
      </c>
      <c r="C332" t="s">
        <v>176</v>
      </c>
      <c r="D332" s="28">
        <v>3</v>
      </c>
      <c r="E332" s="11" t="s">
        <v>53</v>
      </c>
      <c r="F332" s="4">
        <v>45.5</v>
      </c>
      <c r="G332" s="5">
        <v>51</v>
      </c>
      <c r="H332" s="4">
        <f t="shared" si="133"/>
        <v>48.25</v>
      </c>
      <c r="I332" s="4">
        <v>459.04500000000002</v>
      </c>
      <c r="J332" s="79">
        <f t="shared" ref="J332:J352" si="143">I332+(H332/100)</f>
        <v>459.52750000000003</v>
      </c>
      <c r="K332" s="92"/>
      <c r="L332" s="11">
        <v>270</v>
      </c>
      <c r="M332" s="74">
        <v>1</v>
      </c>
      <c r="N332" s="74">
        <v>0</v>
      </c>
      <c r="O332" s="74">
        <v>7</v>
      </c>
      <c r="P332" s="74"/>
      <c r="Q332" s="74"/>
      <c r="R332" s="75"/>
      <c r="S332" s="13">
        <f t="shared" si="134"/>
        <v>-0.12185078211385945</v>
      </c>
      <c r="T332" s="13">
        <f t="shared" si="135"/>
        <v>1.7322318846206004E-2</v>
      </c>
      <c r="U332" s="13">
        <f t="shared" si="136"/>
        <v>0.99239498205492183</v>
      </c>
      <c r="V332" s="6">
        <f t="shared" si="137"/>
        <v>171.90904056270199</v>
      </c>
      <c r="W332" s="6">
        <f t="shared" si="138"/>
        <v>82.930329264025218</v>
      </c>
      <c r="X332" s="34">
        <f t="shared" si="139"/>
        <v>351.90904056270199</v>
      </c>
      <c r="Y332" s="35">
        <f t="shared" si="140"/>
        <v>261.90904056270199</v>
      </c>
      <c r="Z332" s="36">
        <f t="shared" si="141"/>
        <v>7.0696707359747819</v>
      </c>
      <c r="AA332" s="15"/>
      <c r="AB332" s="22"/>
      <c r="AC332" s="25"/>
      <c r="AD332" s="25"/>
      <c r="AE332" s="25"/>
      <c r="AF332" s="40"/>
      <c r="AG332" s="41"/>
      <c r="AH332" s="55"/>
      <c r="AI332" s="11">
        <v>42.5</v>
      </c>
      <c r="AJ332" s="29">
        <v>51</v>
      </c>
      <c r="AK332" s="99"/>
      <c r="AL332" s="99"/>
      <c r="AM332" s="53">
        <f t="shared" ref="AM332:AM352" si="144">IF(AL332&gt;=0,IF(X332&gt;=AK332,X332-AK332,X332-AK332+360),IF((X332-AK332-180)&lt;0,IF(X332-AK332+180&lt;0,X332-AK332+540,X332-AK332+180),X332-AK332-180))</f>
        <v>351.90904056270199</v>
      </c>
      <c r="AN332" s="50">
        <f t="shared" ref="AN332:AN352" si="145">IF(AM332-90&lt;0,AM332+270,AM332-90)</f>
        <v>261.90904056270199</v>
      </c>
      <c r="AO332" s="67">
        <f t="shared" si="142"/>
        <v>7.0696707359747819</v>
      </c>
      <c r="AP332" s="59"/>
      <c r="AQ332" s="52"/>
      <c r="AR332" s="52"/>
    </row>
    <row r="333" spans="1:44" x14ac:dyDescent="0.2">
      <c r="A333" s="11" t="s">
        <v>159</v>
      </c>
      <c r="B333" s="1" t="s">
        <v>147</v>
      </c>
      <c r="C333" t="s">
        <v>176</v>
      </c>
      <c r="D333" s="28">
        <v>5</v>
      </c>
      <c r="E333" s="11" t="s">
        <v>53</v>
      </c>
      <c r="F333" s="4">
        <v>3.5</v>
      </c>
      <c r="G333" s="5">
        <v>5.5</v>
      </c>
      <c r="H333" s="4">
        <f t="shared" si="133"/>
        <v>4.5</v>
      </c>
      <c r="I333" s="89">
        <v>461.86500000000001</v>
      </c>
      <c r="J333" s="79">
        <f t="shared" si="143"/>
        <v>461.91</v>
      </c>
      <c r="K333" s="92"/>
      <c r="L333" s="11">
        <v>270</v>
      </c>
      <c r="M333" s="74">
        <v>2</v>
      </c>
      <c r="N333" s="74">
        <v>0</v>
      </c>
      <c r="O333" s="74">
        <v>4</v>
      </c>
      <c r="P333" s="74"/>
      <c r="Q333" s="74"/>
      <c r="R333" s="75"/>
      <c r="S333" s="13">
        <f t="shared" si="134"/>
        <v>-6.9713979985077223E-2</v>
      </c>
      <c r="T333" s="13">
        <f t="shared" si="135"/>
        <v>3.4814483282576261E-2</v>
      </c>
      <c r="U333" s="13">
        <f t="shared" si="136"/>
        <v>0.99695636119368447</v>
      </c>
      <c r="V333" s="6">
        <f t="shared" si="137"/>
        <v>153.46290360641922</v>
      </c>
      <c r="W333" s="6">
        <f t="shared" si="138"/>
        <v>85.530762667528776</v>
      </c>
      <c r="X333" s="34">
        <f t="shared" si="139"/>
        <v>333.46290360641922</v>
      </c>
      <c r="Y333" s="35">
        <f t="shared" si="140"/>
        <v>243.46290360641922</v>
      </c>
      <c r="Z333" s="36">
        <f t="shared" si="141"/>
        <v>4.4692373324712236</v>
      </c>
      <c r="AA333" s="15"/>
      <c r="AB333" s="22"/>
      <c r="AC333" s="25"/>
      <c r="AD333" s="25"/>
      <c r="AE333" s="25"/>
      <c r="AF333" s="40"/>
      <c r="AG333" s="41"/>
      <c r="AH333" s="55"/>
      <c r="AI333" s="11">
        <v>0</v>
      </c>
      <c r="AJ333" s="29">
        <v>9</v>
      </c>
      <c r="AK333" s="99"/>
      <c r="AL333" s="99"/>
      <c r="AM333" s="53">
        <f t="shared" si="144"/>
        <v>333.46290360641922</v>
      </c>
      <c r="AN333" s="50">
        <f t="shared" si="145"/>
        <v>243.46290360641922</v>
      </c>
      <c r="AO333" s="67">
        <f t="shared" si="142"/>
        <v>4.4692373324712236</v>
      </c>
      <c r="AP333" s="59"/>
      <c r="AQ333" s="52"/>
      <c r="AR333" s="52"/>
    </row>
    <row r="334" spans="1:44" x14ac:dyDescent="0.2">
      <c r="A334" s="11" t="s">
        <v>159</v>
      </c>
      <c r="B334" s="1" t="s">
        <v>147</v>
      </c>
      <c r="C334" t="s">
        <v>176</v>
      </c>
      <c r="D334" s="28">
        <v>6</v>
      </c>
      <c r="E334" s="11" t="s">
        <v>53</v>
      </c>
      <c r="F334" s="4">
        <v>43</v>
      </c>
      <c r="G334" s="5">
        <v>51.5</v>
      </c>
      <c r="H334" s="4">
        <f t="shared" si="133"/>
        <v>47.25</v>
      </c>
      <c r="I334" s="89">
        <v>463.27499999999998</v>
      </c>
      <c r="J334" s="79">
        <f t="shared" si="143"/>
        <v>463.7475</v>
      </c>
      <c r="K334" s="92"/>
      <c r="L334" s="11">
        <v>90</v>
      </c>
      <c r="M334" s="74">
        <v>0</v>
      </c>
      <c r="N334" s="74">
        <v>0</v>
      </c>
      <c r="O334" s="74">
        <v>0</v>
      </c>
      <c r="P334" s="74"/>
      <c r="Q334" s="74"/>
      <c r="R334" s="75"/>
      <c r="S334" s="13">
        <f t="shared" si="134"/>
        <v>0</v>
      </c>
      <c r="T334" s="13">
        <f t="shared" si="135"/>
        <v>0</v>
      </c>
      <c r="U334" s="13">
        <f t="shared" si="136"/>
        <v>-1</v>
      </c>
      <c r="V334" s="6">
        <f t="shared" si="137"/>
        <v>90</v>
      </c>
      <c r="W334" s="6">
        <f t="shared" si="138"/>
        <v>-90</v>
      </c>
      <c r="X334" s="34">
        <f t="shared" si="139"/>
        <v>90</v>
      </c>
      <c r="Y334" s="35">
        <f t="shared" si="140"/>
        <v>0</v>
      </c>
      <c r="Z334" s="36">
        <f t="shared" si="141"/>
        <v>0</v>
      </c>
      <c r="AA334" s="15"/>
      <c r="AB334" s="22"/>
      <c r="AC334" s="25"/>
      <c r="AD334" s="25"/>
      <c r="AE334" s="25"/>
      <c r="AF334" s="40"/>
      <c r="AG334" s="41"/>
      <c r="AH334" s="55"/>
      <c r="AI334" s="11">
        <v>41</v>
      </c>
      <c r="AJ334" s="29">
        <v>51.5</v>
      </c>
      <c r="AK334" s="99"/>
      <c r="AL334" s="99"/>
      <c r="AM334" s="53">
        <f t="shared" si="144"/>
        <v>90</v>
      </c>
      <c r="AN334" s="50">
        <f t="shared" si="145"/>
        <v>0</v>
      </c>
      <c r="AO334" s="67">
        <f t="shared" si="142"/>
        <v>0</v>
      </c>
      <c r="AP334" s="59"/>
      <c r="AQ334" s="52"/>
      <c r="AR334" s="52"/>
    </row>
    <row r="335" spans="1:44" x14ac:dyDescent="0.2">
      <c r="A335" s="11" t="s">
        <v>159</v>
      </c>
      <c r="B335" s="1" t="s">
        <v>147</v>
      </c>
      <c r="C335" t="s">
        <v>176</v>
      </c>
      <c r="D335" s="28">
        <v>7</v>
      </c>
      <c r="E335" s="11" t="s">
        <v>53</v>
      </c>
      <c r="F335" s="4">
        <v>10.5</v>
      </c>
      <c r="G335" s="5">
        <v>13.5</v>
      </c>
      <c r="H335" s="4">
        <f t="shared" si="133"/>
        <v>12</v>
      </c>
      <c r="I335" s="89">
        <v>464.52499999999998</v>
      </c>
      <c r="J335" s="79">
        <f t="shared" si="143"/>
        <v>464.64499999999998</v>
      </c>
      <c r="K335" s="92"/>
      <c r="L335" s="11">
        <v>270</v>
      </c>
      <c r="M335" s="74">
        <v>4</v>
      </c>
      <c r="N335" s="74">
        <v>0</v>
      </c>
      <c r="O335" s="74">
        <v>2</v>
      </c>
      <c r="P335" s="74"/>
      <c r="Q335" s="74"/>
      <c r="R335" s="75"/>
      <c r="S335" s="13">
        <f t="shared" si="134"/>
        <v>-3.4814483282576247E-2</v>
      </c>
      <c r="T335" s="13">
        <f t="shared" si="135"/>
        <v>6.9713979985077223E-2</v>
      </c>
      <c r="U335" s="13">
        <f t="shared" si="136"/>
        <v>0.99695636119368447</v>
      </c>
      <c r="V335" s="6">
        <f t="shared" si="137"/>
        <v>116.53709639358078</v>
      </c>
      <c r="W335" s="6">
        <f t="shared" si="138"/>
        <v>85.530762667528776</v>
      </c>
      <c r="X335" s="34">
        <f t="shared" si="139"/>
        <v>296.53709639358078</v>
      </c>
      <c r="Y335" s="35">
        <f t="shared" si="140"/>
        <v>206.53709639358078</v>
      </c>
      <c r="Z335" s="36">
        <f t="shared" si="141"/>
        <v>4.4692373324712236</v>
      </c>
      <c r="AA335" s="15"/>
      <c r="AB335" s="22"/>
      <c r="AC335" s="25"/>
      <c r="AD335" s="25"/>
      <c r="AE335" s="25"/>
      <c r="AF335" s="40"/>
      <c r="AG335" s="41"/>
      <c r="AH335" s="55"/>
      <c r="AI335" s="11">
        <v>9</v>
      </c>
      <c r="AJ335" s="29">
        <v>13.5</v>
      </c>
      <c r="AK335" s="99"/>
      <c r="AL335" s="99"/>
      <c r="AM335" s="53">
        <f t="shared" si="144"/>
        <v>296.53709639358078</v>
      </c>
      <c r="AN335" s="50">
        <f t="shared" si="145"/>
        <v>206.53709639358078</v>
      </c>
      <c r="AO335" s="67">
        <f t="shared" si="142"/>
        <v>4.4692373324712236</v>
      </c>
      <c r="AP335" s="59"/>
      <c r="AQ335" s="52"/>
      <c r="AR335" s="52"/>
    </row>
    <row r="336" spans="1:44" x14ac:dyDescent="0.2">
      <c r="A336" s="11" t="s">
        <v>159</v>
      </c>
      <c r="B336" s="1" t="s">
        <v>147</v>
      </c>
      <c r="C336" t="s">
        <v>176</v>
      </c>
      <c r="D336" s="29">
        <v>7</v>
      </c>
      <c r="E336" s="11" t="s">
        <v>53</v>
      </c>
      <c r="F336" s="4">
        <v>104</v>
      </c>
      <c r="G336" s="5">
        <v>106</v>
      </c>
      <c r="H336" s="4">
        <f t="shared" si="133"/>
        <v>105</v>
      </c>
      <c r="I336" s="89">
        <v>464.52499999999998</v>
      </c>
      <c r="J336" s="79">
        <f t="shared" si="143"/>
        <v>465.57499999999999</v>
      </c>
      <c r="K336" s="92"/>
      <c r="L336" s="11">
        <v>270</v>
      </c>
      <c r="M336" s="74">
        <v>5</v>
      </c>
      <c r="N336" s="74">
        <v>0</v>
      </c>
      <c r="O336" s="74">
        <v>1</v>
      </c>
      <c r="P336" s="74"/>
      <c r="Q336" s="74"/>
      <c r="R336" s="75"/>
      <c r="S336" s="13">
        <f t="shared" si="134"/>
        <v>-1.7385994761764084E-2</v>
      </c>
      <c r="T336" s="13">
        <f t="shared" si="135"/>
        <v>8.7142468505889387E-2</v>
      </c>
      <c r="U336" s="13">
        <f t="shared" si="136"/>
        <v>0.99604297281404885</v>
      </c>
      <c r="V336" s="6">
        <f t="shared" si="137"/>
        <v>101.28306182052997</v>
      </c>
      <c r="W336" s="6">
        <f t="shared" si="138"/>
        <v>84.901972452320067</v>
      </c>
      <c r="X336" s="34">
        <f t="shared" si="139"/>
        <v>281.28306182052995</v>
      </c>
      <c r="Y336" s="35">
        <f t="shared" si="140"/>
        <v>191.28306182052995</v>
      </c>
      <c r="Z336" s="36">
        <f t="shared" si="141"/>
        <v>5.0980275476799335</v>
      </c>
      <c r="AA336" s="15"/>
      <c r="AB336" s="22"/>
      <c r="AC336" s="25"/>
      <c r="AD336" s="25"/>
      <c r="AE336" s="25"/>
      <c r="AF336" s="40"/>
      <c r="AG336" s="41"/>
      <c r="AH336" s="55"/>
      <c r="AI336" s="11">
        <v>112</v>
      </c>
      <c r="AJ336" s="29">
        <v>117</v>
      </c>
      <c r="AK336" s="99"/>
      <c r="AL336" s="99"/>
      <c r="AM336" s="53">
        <f t="shared" si="144"/>
        <v>281.28306182052995</v>
      </c>
      <c r="AN336" s="50">
        <f t="shared" si="145"/>
        <v>191.28306182052995</v>
      </c>
      <c r="AO336" s="67">
        <f t="shared" si="142"/>
        <v>5.0980275476799335</v>
      </c>
      <c r="AP336" s="59"/>
      <c r="AQ336" s="52"/>
      <c r="AR336" s="52"/>
    </row>
    <row r="337" spans="1:46" x14ac:dyDescent="0.2">
      <c r="A337" s="11" t="s">
        <v>159</v>
      </c>
      <c r="B337" s="1" t="s">
        <v>147</v>
      </c>
      <c r="C337" t="s">
        <v>176</v>
      </c>
      <c r="D337">
        <v>8</v>
      </c>
      <c r="E337" s="11" t="s">
        <v>53</v>
      </c>
      <c r="F337" s="4">
        <v>82</v>
      </c>
      <c r="G337" s="5">
        <v>84</v>
      </c>
      <c r="H337" s="4">
        <f t="shared" si="133"/>
        <v>83</v>
      </c>
      <c r="I337" s="89">
        <v>465.85</v>
      </c>
      <c r="J337" s="79">
        <f t="shared" si="143"/>
        <v>466.68</v>
      </c>
      <c r="K337" s="92"/>
      <c r="L337" s="11">
        <v>90</v>
      </c>
      <c r="M337" s="74">
        <v>2</v>
      </c>
      <c r="N337" s="74">
        <v>0</v>
      </c>
      <c r="O337" s="74">
        <v>0</v>
      </c>
      <c r="P337" s="74"/>
      <c r="Q337" s="74"/>
      <c r="R337" s="75"/>
      <c r="S337" s="13">
        <f t="shared" si="134"/>
        <v>0</v>
      </c>
      <c r="T337" s="13">
        <f t="shared" si="135"/>
        <v>3.4899496702500969E-2</v>
      </c>
      <c r="U337" s="13">
        <f t="shared" si="136"/>
        <v>-0.99939082701909576</v>
      </c>
      <c r="V337" s="6">
        <f t="shared" si="137"/>
        <v>90</v>
      </c>
      <c r="W337" s="6">
        <f t="shared" si="138"/>
        <v>-88.000000000000242</v>
      </c>
      <c r="X337" s="34">
        <f t="shared" si="139"/>
        <v>90</v>
      </c>
      <c r="Y337" s="35">
        <f t="shared" si="140"/>
        <v>0</v>
      </c>
      <c r="Z337" s="36">
        <f t="shared" si="141"/>
        <v>1.9999999999997584</v>
      </c>
      <c r="AA337" s="15"/>
      <c r="AB337" s="22"/>
      <c r="AC337" s="25"/>
      <c r="AD337" s="25"/>
      <c r="AE337" s="25"/>
      <c r="AF337" s="40"/>
      <c r="AG337" s="41"/>
      <c r="AH337" s="55"/>
      <c r="AI337" s="11">
        <v>73</v>
      </c>
      <c r="AJ337" s="29">
        <v>86</v>
      </c>
      <c r="AK337" s="99"/>
      <c r="AL337" s="99"/>
      <c r="AM337" s="53">
        <f t="shared" si="144"/>
        <v>90</v>
      </c>
      <c r="AN337" s="50">
        <f t="shared" si="145"/>
        <v>0</v>
      </c>
      <c r="AO337" s="67">
        <f t="shared" si="142"/>
        <v>1.9999999999997584</v>
      </c>
      <c r="AP337" s="59"/>
      <c r="AQ337" s="52"/>
      <c r="AR337" s="52"/>
    </row>
    <row r="338" spans="1:46" x14ac:dyDescent="0.2">
      <c r="A338" s="11" t="s">
        <v>159</v>
      </c>
      <c r="B338" s="1" t="s">
        <v>147</v>
      </c>
      <c r="C338" t="s">
        <v>176</v>
      </c>
      <c r="D338" t="s">
        <v>137</v>
      </c>
      <c r="E338" s="11" t="s">
        <v>53</v>
      </c>
      <c r="F338" s="4">
        <v>43.5</v>
      </c>
      <c r="G338" s="5">
        <v>47</v>
      </c>
      <c r="H338" s="4">
        <f t="shared" si="133"/>
        <v>45.25</v>
      </c>
      <c r="I338" s="89">
        <v>466.71</v>
      </c>
      <c r="J338" s="79">
        <f t="shared" si="143"/>
        <v>467.16249999999997</v>
      </c>
      <c r="K338" s="92"/>
      <c r="L338" s="11">
        <v>270</v>
      </c>
      <c r="M338" s="74">
        <v>4</v>
      </c>
      <c r="N338" s="74">
        <v>0</v>
      </c>
      <c r="O338" s="74">
        <v>2</v>
      </c>
      <c r="P338" s="74"/>
      <c r="Q338" s="74"/>
      <c r="R338" s="75"/>
      <c r="S338" s="13">
        <f t="shared" si="134"/>
        <v>-3.4814483282576247E-2</v>
      </c>
      <c r="T338" s="13">
        <f t="shared" si="135"/>
        <v>6.9713979985077223E-2</v>
      </c>
      <c r="U338" s="13">
        <f t="shared" si="136"/>
        <v>0.99695636119368447</v>
      </c>
      <c r="V338" s="6">
        <f t="shared" si="137"/>
        <v>116.53709639358078</v>
      </c>
      <c r="W338" s="6">
        <f t="shared" si="138"/>
        <v>85.530762667528776</v>
      </c>
      <c r="X338" s="34">
        <f t="shared" si="139"/>
        <v>296.53709639358078</v>
      </c>
      <c r="Y338" s="35">
        <f t="shared" si="140"/>
        <v>206.53709639358078</v>
      </c>
      <c r="Z338" s="36">
        <f t="shared" si="141"/>
        <v>4.4692373324712236</v>
      </c>
      <c r="AA338" s="15"/>
      <c r="AB338" s="22"/>
      <c r="AC338" s="25"/>
      <c r="AD338" s="25"/>
      <c r="AE338" s="25"/>
      <c r="AF338" s="40"/>
      <c r="AG338" s="41"/>
      <c r="AH338" s="55"/>
      <c r="AI338" s="11">
        <v>40</v>
      </c>
      <c r="AJ338" s="29">
        <v>47</v>
      </c>
      <c r="AK338" s="99"/>
      <c r="AL338" s="99"/>
      <c r="AM338" s="53">
        <f t="shared" si="144"/>
        <v>296.53709639358078</v>
      </c>
      <c r="AN338" s="50">
        <f t="shared" si="145"/>
        <v>206.53709639358078</v>
      </c>
      <c r="AO338" s="67">
        <f t="shared" si="142"/>
        <v>4.4692373324712236</v>
      </c>
      <c r="AP338" s="59"/>
      <c r="AQ338" s="52"/>
      <c r="AR338" s="52"/>
    </row>
    <row r="339" spans="1:46" x14ac:dyDescent="0.2">
      <c r="A339" s="11" t="s">
        <v>159</v>
      </c>
      <c r="B339" s="1" t="s">
        <v>147</v>
      </c>
      <c r="C339" t="s">
        <v>177</v>
      </c>
      <c r="D339">
        <v>1</v>
      </c>
      <c r="E339" s="11" t="s">
        <v>53</v>
      </c>
      <c r="F339" s="4">
        <v>55</v>
      </c>
      <c r="G339" s="4">
        <v>55</v>
      </c>
      <c r="H339" s="4">
        <f t="shared" si="133"/>
        <v>55</v>
      </c>
      <c r="I339" s="89">
        <v>467</v>
      </c>
      <c r="J339" s="79">
        <f t="shared" si="143"/>
        <v>467.55</v>
      </c>
      <c r="K339" s="92"/>
      <c r="L339" s="76">
        <v>270</v>
      </c>
      <c r="M339" s="74">
        <v>6</v>
      </c>
      <c r="N339" s="74">
        <v>180</v>
      </c>
      <c r="O339" s="74">
        <v>7</v>
      </c>
      <c r="P339" s="74"/>
      <c r="Q339" s="74"/>
      <c r="R339" s="75"/>
      <c r="S339" s="13">
        <f t="shared" si="134"/>
        <v>-0.12120173039057426</v>
      </c>
      <c r="T339" s="13">
        <f t="shared" si="135"/>
        <v>-0.1037493239532907</v>
      </c>
      <c r="U339" s="13">
        <f t="shared" si="136"/>
        <v>-0.98710887997081309</v>
      </c>
      <c r="V339" s="6">
        <f t="shared" si="137"/>
        <v>220.56370086802929</v>
      </c>
      <c r="W339" s="6">
        <f t="shared" si="138"/>
        <v>-80.818911321384945</v>
      </c>
      <c r="X339" s="34">
        <f t="shared" si="139"/>
        <v>220.56370086802929</v>
      </c>
      <c r="Y339" s="35">
        <f t="shared" si="140"/>
        <v>130.56370086802929</v>
      </c>
      <c r="Z339" s="36">
        <f t="shared" si="141"/>
        <v>9.1810886786150547</v>
      </c>
      <c r="AA339" s="15"/>
      <c r="AB339" s="22"/>
      <c r="AC339" s="25"/>
      <c r="AD339" s="25"/>
      <c r="AE339" s="25"/>
      <c r="AF339" s="40"/>
      <c r="AG339" s="41"/>
      <c r="AH339" s="55"/>
      <c r="AI339" s="11">
        <v>53</v>
      </c>
      <c r="AJ339" s="29">
        <v>64</v>
      </c>
      <c r="AK339" s="99"/>
      <c r="AL339" s="99"/>
      <c r="AM339" s="53">
        <f t="shared" si="144"/>
        <v>220.56370086802929</v>
      </c>
      <c r="AN339" s="50">
        <f t="shared" si="145"/>
        <v>130.56370086802929</v>
      </c>
      <c r="AO339" s="67">
        <f t="shared" si="142"/>
        <v>9.1810886786150547</v>
      </c>
      <c r="AP339" s="59"/>
      <c r="AQ339" s="52"/>
      <c r="AR339" s="52"/>
      <c r="AT339" s="73" t="s">
        <v>293</v>
      </c>
    </row>
    <row r="340" spans="1:46" x14ac:dyDescent="0.2">
      <c r="A340" s="11" t="s">
        <v>159</v>
      </c>
      <c r="B340" s="1" t="s">
        <v>147</v>
      </c>
      <c r="C340" t="s">
        <v>177</v>
      </c>
      <c r="D340" s="28">
        <v>2</v>
      </c>
      <c r="E340" s="11" t="s">
        <v>53</v>
      </c>
      <c r="F340" s="4">
        <v>13</v>
      </c>
      <c r="G340" s="4">
        <v>13</v>
      </c>
      <c r="H340" s="4">
        <f t="shared" si="133"/>
        <v>13</v>
      </c>
      <c r="I340" s="89">
        <v>468.41500000000002</v>
      </c>
      <c r="J340" s="79">
        <f t="shared" si="143"/>
        <v>468.54500000000002</v>
      </c>
      <c r="K340" s="92"/>
      <c r="L340" s="76">
        <v>270</v>
      </c>
      <c r="M340" s="74">
        <v>8</v>
      </c>
      <c r="N340" s="74">
        <v>0</v>
      </c>
      <c r="O340" s="74">
        <v>4</v>
      </c>
      <c r="P340" s="74"/>
      <c r="Q340" s="74"/>
      <c r="R340" s="75"/>
      <c r="S340" s="13">
        <f t="shared" si="134"/>
        <v>-6.907760853681702E-2</v>
      </c>
      <c r="T340" s="13">
        <f t="shared" si="135"/>
        <v>0.13883408228094229</v>
      </c>
      <c r="U340" s="13">
        <f t="shared" si="136"/>
        <v>0.98785582549681494</v>
      </c>
      <c r="V340" s="6">
        <f t="shared" si="137"/>
        <v>116.45287659685857</v>
      </c>
      <c r="W340" s="6">
        <f t="shared" si="138"/>
        <v>81.078736277080409</v>
      </c>
      <c r="X340" s="34">
        <f t="shared" si="139"/>
        <v>296.45287659685857</v>
      </c>
      <c r="Y340" s="35">
        <f t="shared" si="140"/>
        <v>206.45287659685857</v>
      </c>
      <c r="Z340" s="36">
        <f t="shared" si="141"/>
        <v>8.9212637229195906</v>
      </c>
      <c r="AA340" s="15"/>
      <c r="AB340" s="22"/>
      <c r="AC340" s="25"/>
      <c r="AD340" s="25"/>
      <c r="AE340" s="25"/>
      <c r="AF340" s="40"/>
      <c r="AG340" s="41"/>
      <c r="AH340" s="55"/>
      <c r="AI340" s="11">
        <v>4</v>
      </c>
      <c r="AJ340" s="29">
        <v>13</v>
      </c>
      <c r="AK340" s="99"/>
      <c r="AL340" s="99"/>
      <c r="AM340" s="53">
        <f t="shared" si="144"/>
        <v>296.45287659685857</v>
      </c>
      <c r="AN340" s="50">
        <f t="shared" si="145"/>
        <v>206.45287659685857</v>
      </c>
      <c r="AO340" s="67">
        <f t="shared" si="142"/>
        <v>8.9212637229195906</v>
      </c>
      <c r="AP340" s="59"/>
      <c r="AQ340" s="52"/>
      <c r="AR340" s="52"/>
    </row>
    <row r="341" spans="1:46" x14ac:dyDescent="0.2">
      <c r="A341" s="11" t="s">
        <v>159</v>
      </c>
      <c r="B341" s="1" t="s">
        <v>147</v>
      </c>
      <c r="C341" t="s">
        <v>177</v>
      </c>
      <c r="D341" s="28">
        <v>7</v>
      </c>
      <c r="E341" s="11" t="s">
        <v>53</v>
      </c>
      <c r="F341" s="4">
        <v>30</v>
      </c>
      <c r="G341" s="4">
        <v>30</v>
      </c>
      <c r="H341" s="4">
        <f t="shared" si="133"/>
        <v>30</v>
      </c>
      <c r="I341" s="89">
        <v>473.78500000000003</v>
      </c>
      <c r="J341" s="79">
        <f t="shared" si="143"/>
        <v>474.08500000000004</v>
      </c>
      <c r="K341" s="92"/>
      <c r="L341" s="76">
        <v>270</v>
      </c>
      <c r="M341" s="74">
        <v>3</v>
      </c>
      <c r="N341" s="74">
        <v>0</v>
      </c>
      <c r="O341" s="74">
        <v>2</v>
      </c>
      <c r="P341" s="74"/>
      <c r="Q341" s="74"/>
      <c r="R341" s="75"/>
      <c r="S341" s="13">
        <f t="shared" si="134"/>
        <v>-3.4851668155187324E-2</v>
      </c>
      <c r="T341" s="13">
        <f t="shared" si="135"/>
        <v>5.2304074592470849E-2</v>
      </c>
      <c r="U341" s="13">
        <f t="shared" si="136"/>
        <v>0.99802119662406841</v>
      </c>
      <c r="V341" s="6">
        <f t="shared" si="137"/>
        <v>123.67663081374843</v>
      </c>
      <c r="W341" s="6">
        <f t="shared" si="138"/>
        <v>86.39647307521291</v>
      </c>
      <c r="X341" s="34">
        <f t="shared" si="139"/>
        <v>303.67663081374843</v>
      </c>
      <c r="Y341" s="35">
        <f t="shared" si="140"/>
        <v>213.67663081374843</v>
      </c>
      <c r="Z341" s="36">
        <f t="shared" si="141"/>
        <v>3.60352692478709</v>
      </c>
      <c r="AA341" s="15"/>
      <c r="AB341" s="22"/>
      <c r="AC341" s="25"/>
      <c r="AD341" s="25"/>
      <c r="AE341" s="25"/>
      <c r="AF341" s="40"/>
      <c r="AG341" s="41"/>
      <c r="AH341" s="55"/>
      <c r="AI341" s="11">
        <v>25</v>
      </c>
      <c r="AJ341" s="29">
        <v>38</v>
      </c>
      <c r="AK341" s="99"/>
      <c r="AL341" s="99"/>
      <c r="AM341" s="53">
        <f t="shared" si="144"/>
        <v>303.67663081374843</v>
      </c>
      <c r="AN341" s="50">
        <f t="shared" si="145"/>
        <v>213.67663081374843</v>
      </c>
      <c r="AO341" s="67">
        <f t="shared" si="142"/>
        <v>3.60352692478709</v>
      </c>
      <c r="AP341" s="59"/>
      <c r="AQ341" s="52"/>
      <c r="AR341" s="52"/>
    </row>
    <row r="342" spans="1:46" x14ac:dyDescent="0.2">
      <c r="A342" s="11" t="s">
        <v>159</v>
      </c>
      <c r="B342" s="1" t="s">
        <v>147</v>
      </c>
      <c r="C342" t="s">
        <v>182</v>
      </c>
      <c r="D342" s="28">
        <v>1</v>
      </c>
      <c r="E342" s="11" t="s">
        <v>53</v>
      </c>
      <c r="F342" s="4">
        <v>52</v>
      </c>
      <c r="G342" s="4">
        <v>52</v>
      </c>
      <c r="H342" s="4">
        <f t="shared" si="133"/>
        <v>52</v>
      </c>
      <c r="I342" s="89">
        <v>476.5</v>
      </c>
      <c r="J342" s="79">
        <f t="shared" si="143"/>
        <v>477.02</v>
      </c>
      <c r="K342" s="92"/>
      <c r="L342" s="76">
        <v>270</v>
      </c>
      <c r="M342" s="74">
        <v>2</v>
      </c>
      <c r="N342" s="74">
        <v>0</v>
      </c>
      <c r="O342" s="74">
        <v>7</v>
      </c>
      <c r="P342" s="74"/>
      <c r="Q342" s="74"/>
      <c r="R342" s="75"/>
      <c r="S342" s="13">
        <f t="shared" si="134"/>
        <v>-0.12179510389394452</v>
      </c>
      <c r="T342" s="13">
        <f t="shared" si="135"/>
        <v>3.4639361146286365E-2</v>
      </c>
      <c r="U342" s="13">
        <f t="shared" si="136"/>
        <v>0.99194151934344166</v>
      </c>
      <c r="V342" s="6">
        <f t="shared" si="137"/>
        <v>164.1238852179074</v>
      </c>
      <c r="W342" s="6">
        <f t="shared" si="138"/>
        <v>82.725317082150838</v>
      </c>
      <c r="X342" s="34">
        <f t="shared" si="139"/>
        <v>344.1238852179074</v>
      </c>
      <c r="Y342" s="35">
        <f t="shared" si="140"/>
        <v>254.1238852179074</v>
      </c>
      <c r="Z342" s="36">
        <f t="shared" si="141"/>
        <v>7.2746829178491623</v>
      </c>
      <c r="AA342" s="15"/>
      <c r="AB342" s="22"/>
      <c r="AC342" s="25"/>
      <c r="AD342" s="25"/>
      <c r="AE342" s="25"/>
      <c r="AF342" s="40"/>
      <c r="AG342" s="41"/>
      <c r="AH342" s="55"/>
      <c r="AI342" s="11">
        <v>52</v>
      </c>
      <c r="AJ342" s="29">
        <v>57</v>
      </c>
      <c r="AK342" s="99"/>
      <c r="AL342" s="99"/>
      <c r="AM342" s="53">
        <f t="shared" si="144"/>
        <v>344.1238852179074</v>
      </c>
      <c r="AN342" s="50">
        <f t="shared" si="145"/>
        <v>254.1238852179074</v>
      </c>
      <c r="AO342" s="67">
        <f t="shared" si="142"/>
        <v>7.2746829178491623</v>
      </c>
      <c r="AP342" s="59"/>
      <c r="AQ342" s="52"/>
      <c r="AR342" s="52"/>
    </row>
    <row r="343" spans="1:46" x14ac:dyDescent="0.2">
      <c r="A343" s="11" t="s">
        <v>159</v>
      </c>
      <c r="B343" s="1" t="s">
        <v>147</v>
      </c>
      <c r="C343" t="s">
        <v>182</v>
      </c>
      <c r="D343" s="28">
        <v>2</v>
      </c>
      <c r="E343" s="11" t="s">
        <v>53</v>
      </c>
      <c r="F343" s="4">
        <v>23</v>
      </c>
      <c r="G343" s="4">
        <v>23</v>
      </c>
      <c r="H343" s="4">
        <f t="shared" si="133"/>
        <v>23</v>
      </c>
      <c r="I343" s="89">
        <v>477.16</v>
      </c>
      <c r="J343" s="79">
        <f t="shared" si="143"/>
        <v>477.39000000000004</v>
      </c>
      <c r="K343" s="92"/>
      <c r="L343" s="76">
        <v>270</v>
      </c>
      <c r="M343" s="74">
        <v>6</v>
      </c>
      <c r="N343" s="74">
        <v>0</v>
      </c>
      <c r="O343" s="74">
        <v>11</v>
      </c>
      <c r="P343" s="74"/>
      <c r="Q343" s="74"/>
      <c r="R343" s="75"/>
      <c r="S343" s="13">
        <f t="shared" si="134"/>
        <v>-0.18976372373519743</v>
      </c>
      <c r="T343" s="13">
        <f t="shared" si="135"/>
        <v>0.1026079809875393</v>
      </c>
      <c r="U343" s="13">
        <f t="shared" si="136"/>
        <v>0.97624972702739043</v>
      </c>
      <c r="V343" s="6">
        <f t="shared" si="137"/>
        <v>151.59927147242325</v>
      </c>
      <c r="W343" s="6">
        <f t="shared" si="138"/>
        <v>77.539227101540504</v>
      </c>
      <c r="X343" s="34">
        <f t="shared" si="139"/>
        <v>331.59927147242325</v>
      </c>
      <c r="Y343" s="35">
        <f t="shared" si="140"/>
        <v>241.59927147242325</v>
      </c>
      <c r="Z343" s="36">
        <f t="shared" si="141"/>
        <v>12.460772898459496</v>
      </c>
      <c r="AA343" s="15"/>
      <c r="AB343" s="22"/>
      <c r="AC343" s="25"/>
      <c r="AD343" s="25"/>
      <c r="AE343" s="25"/>
      <c r="AF343" s="40"/>
      <c r="AG343" s="41"/>
      <c r="AH343" s="55"/>
      <c r="AI343" s="11">
        <v>22</v>
      </c>
      <c r="AJ343" s="29">
        <v>26</v>
      </c>
      <c r="AK343" s="99"/>
      <c r="AL343" s="99"/>
      <c r="AM343" s="53">
        <f t="shared" si="144"/>
        <v>331.59927147242325</v>
      </c>
      <c r="AN343" s="50">
        <f t="shared" si="145"/>
        <v>241.59927147242325</v>
      </c>
      <c r="AO343" s="67">
        <f t="shared" si="142"/>
        <v>12.460772898459496</v>
      </c>
      <c r="AP343" s="59"/>
      <c r="AQ343" s="52"/>
      <c r="AR343" s="52"/>
    </row>
    <row r="344" spans="1:46" x14ac:dyDescent="0.2">
      <c r="A344" s="11" t="s">
        <v>159</v>
      </c>
      <c r="B344" s="1" t="s">
        <v>147</v>
      </c>
      <c r="C344" t="s">
        <v>182</v>
      </c>
      <c r="D344" s="28">
        <v>4</v>
      </c>
      <c r="E344" s="11" t="s">
        <v>53</v>
      </c>
      <c r="F344" s="4">
        <v>65</v>
      </c>
      <c r="G344" s="4">
        <v>65</v>
      </c>
      <c r="H344" s="4">
        <f t="shared" si="133"/>
        <v>65</v>
      </c>
      <c r="I344" s="89">
        <v>477.99</v>
      </c>
      <c r="J344" s="79">
        <f t="shared" si="143"/>
        <v>478.64</v>
      </c>
      <c r="K344" s="92"/>
      <c r="L344" s="76">
        <v>90</v>
      </c>
      <c r="M344" s="74">
        <v>1</v>
      </c>
      <c r="N344" s="74">
        <v>0</v>
      </c>
      <c r="O344" s="74">
        <v>4</v>
      </c>
      <c r="P344" s="74"/>
      <c r="Q344" s="74"/>
      <c r="R344" s="75"/>
      <c r="S344" s="13">
        <f t="shared" si="134"/>
        <v>6.9745849495301007E-2</v>
      </c>
      <c r="T344" s="13">
        <f t="shared" si="135"/>
        <v>1.7409893252357166E-2</v>
      </c>
      <c r="U344" s="13">
        <f t="shared" si="136"/>
        <v>-0.99741211642315963</v>
      </c>
      <c r="V344" s="6">
        <f t="shared" si="137"/>
        <v>14.01569916405353</v>
      </c>
      <c r="W344" s="6">
        <f t="shared" si="138"/>
        <v>-85.877680539184936</v>
      </c>
      <c r="X344" s="34">
        <f t="shared" si="139"/>
        <v>14.01569916405353</v>
      </c>
      <c r="Y344" s="35">
        <f t="shared" si="140"/>
        <v>284.01569916405356</v>
      </c>
      <c r="Z344" s="36">
        <f t="shared" si="141"/>
        <v>4.1223194608150635</v>
      </c>
      <c r="AA344" s="15"/>
      <c r="AB344" s="22"/>
      <c r="AC344" s="25"/>
      <c r="AD344" s="25"/>
      <c r="AE344" s="25"/>
      <c r="AF344" s="40"/>
      <c r="AG344" s="41"/>
      <c r="AH344" s="55"/>
      <c r="AI344" s="11">
        <v>65</v>
      </c>
      <c r="AJ344" s="29">
        <v>73</v>
      </c>
      <c r="AK344" s="99"/>
      <c r="AL344" s="99"/>
      <c r="AM344" s="53">
        <f t="shared" si="144"/>
        <v>14.01569916405353</v>
      </c>
      <c r="AN344" s="50">
        <f t="shared" si="145"/>
        <v>284.01569916405356</v>
      </c>
      <c r="AO344" s="67">
        <f t="shared" si="142"/>
        <v>4.1223194608150635</v>
      </c>
      <c r="AP344" s="59"/>
      <c r="AQ344" s="52"/>
      <c r="AR344" s="52"/>
    </row>
    <row r="345" spans="1:46" x14ac:dyDescent="0.2">
      <c r="A345" s="11" t="s">
        <v>159</v>
      </c>
      <c r="B345" s="1" t="s">
        <v>147</v>
      </c>
      <c r="C345" t="s">
        <v>182</v>
      </c>
      <c r="D345" s="28">
        <v>6</v>
      </c>
      <c r="E345" s="11" t="s">
        <v>53</v>
      </c>
      <c r="F345" s="4">
        <v>12</v>
      </c>
      <c r="G345" s="4">
        <v>12</v>
      </c>
      <c r="H345" s="4">
        <f t="shared" si="133"/>
        <v>12</v>
      </c>
      <c r="I345" s="89">
        <v>480.51</v>
      </c>
      <c r="J345" s="79">
        <f t="shared" si="143"/>
        <v>480.63</v>
      </c>
      <c r="K345" s="92"/>
      <c r="L345" s="76">
        <v>90</v>
      </c>
      <c r="M345" s="74">
        <v>3</v>
      </c>
      <c r="N345" s="74">
        <v>180</v>
      </c>
      <c r="O345" s="74">
        <v>2</v>
      </c>
      <c r="P345" s="74"/>
      <c r="Q345" s="74"/>
      <c r="R345" s="75"/>
      <c r="S345" s="13">
        <f t="shared" si="134"/>
        <v>3.4851668155187317E-2</v>
      </c>
      <c r="T345" s="13">
        <f t="shared" si="135"/>
        <v>-5.2304074592470842E-2</v>
      </c>
      <c r="U345" s="13">
        <f t="shared" si="136"/>
        <v>0.99802119662406841</v>
      </c>
      <c r="V345" s="6">
        <f t="shared" si="137"/>
        <v>303.67663081374843</v>
      </c>
      <c r="W345" s="6">
        <f t="shared" si="138"/>
        <v>86.39647307521291</v>
      </c>
      <c r="X345" s="34">
        <f t="shared" si="139"/>
        <v>123.67663081374843</v>
      </c>
      <c r="Y345" s="35">
        <f t="shared" si="140"/>
        <v>33.676630813748432</v>
      </c>
      <c r="Z345" s="36">
        <f t="shared" si="141"/>
        <v>3.60352692478709</v>
      </c>
      <c r="AA345" s="15"/>
      <c r="AB345" s="22"/>
      <c r="AC345" s="25"/>
      <c r="AD345" s="25"/>
      <c r="AE345" s="25"/>
      <c r="AF345" s="40"/>
      <c r="AG345" s="41"/>
      <c r="AH345" s="55"/>
      <c r="AI345" s="11">
        <v>12</v>
      </c>
      <c r="AJ345" s="29">
        <v>15</v>
      </c>
      <c r="AK345" s="99"/>
      <c r="AL345" s="99"/>
      <c r="AM345" s="53">
        <f t="shared" si="144"/>
        <v>123.67663081374843</v>
      </c>
      <c r="AN345" s="50">
        <f t="shared" si="145"/>
        <v>33.676630813748432</v>
      </c>
      <c r="AO345" s="67">
        <f t="shared" si="142"/>
        <v>3.60352692478709</v>
      </c>
      <c r="AP345" s="59"/>
      <c r="AQ345" s="52"/>
      <c r="AR345" s="52"/>
    </row>
    <row r="346" spans="1:46" x14ac:dyDescent="0.2">
      <c r="A346" s="11" t="s">
        <v>159</v>
      </c>
      <c r="B346" s="1" t="s">
        <v>147</v>
      </c>
      <c r="C346" t="s">
        <v>182</v>
      </c>
      <c r="D346" s="28">
        <v>8</v>
      </c>
      <c r="E346" s="11" t="s">
        <v>53</v>
      </c>
      <c r="F346" s="4">
        <v>13</v>
      </c>
      <c r="G346" s="4">
        <v>13</v>
      </c>
      <c r="H346" s="4">
        <f t="shared" si="133"/>
        <v>13</v>
      </c>
      <c r="I346" s="89">
        <v>481.23</v>
      </c>
      <c r="J346" s="79">
        <f t="shared" si="143"/>
        <v>481.36</v>
      </c>
      <c r="K346" s="92"/>
      <c r="L346" s="76">
        <v>90</v>
      </c>
      <c r="M346" s="74">
        <v>4</v>
      </c>
      <c r="N346" s="74">
        <v>0</v>
      </c>
      <c r="O346" s="74">
        <v>8</v>
      </c>
      <c r="P346" s="74"/>
      <c r="Q346" s="74"/>
      <c r="R346" s="75"/>
      <c r="S346" s="13">
        <f t="shared" si="134"/>
        <v>0.13883408228094229</v>
      </c>
      <c r="T346" s="13">
        <f t="shared" si="135"/>
        <v>6.9077608536817006E-2</v>
      </c>
      <c r="U346" s="13">
        <f t="shared" si="136"/>
        <v>-0.98785582549681494</v>
      </c>
      <c r="V346" s="6">
        <f t="shared" si="137"/>
        <v>26.452876596858559</v>
      </c>
      <c r="W346" s="6">
        <f t="shared" si="138"/>
        <v>-81.078736277080438</v>
      </c>
      <c r="X346" s="34">
        <f t="shared" si="139"/>
        <v>26.452876596858559</v>
      </c>
      <c r="Y346" s="35">
        <f t="shared" si="140"/>
        <v>296.45287659685857</v>
      </c>
      <c r="Z346" s="36">
        <f t="shared" si="141"/>
        <v>8.9212637229195622</v>
      </c>
      <c r="AA346" s="15"/>
      <c r="AB346" s="22"/>
      <c r="AC346" s="25"/>
      <c r="AD346" s="25"/>
      <c r="AE346" s="25"/>
      <c r="AF346" s="40"/>
      <c r="AG346" s="41"/>
      <c r="AH346" s="55"/>
      <c r="AI346" s="11">
        <v>7</v>
      </c>
      <c r="AJ346" s="29">
        <v>13</v>
      </c>
      <c r="AK346" s="99"/>
      <c r="AL346" s="99"/>
      <c r="AM346" s="53">
        <f t="shared" si="144"/>
        <v>26.452876596858559</v>
      </c>
      <c r="AN346" s="50">
        <f t="shared" si="145"/>
        <v>296.45287659685857</v>
      </c>
      <c r="AO346" s="67">
        <f t="shared" si="142"/>
        <v>8.9212637229195622</v>
      </c>
      <c r="AP346" s="59"/>
      <c r="AQ346" s="52"/>
      <c r="AR346" s="52"/>
    </row>
    <row r="347" spans="1:46" x14ac:dyDescent="0.2">
      <c r="A347" s="11" t="s">
        <v>159</v>
      </c>
      <c r="B347" s="1" t="s">
        <v>147</v>
      </c>
      <c r="C347" t="s">
        <v>182</v>
      </c>
      <c r="D347" s="28" t="s">
        <v>137</v>
      </c>
      <c r="E347" s="11" t="s">
        <v>53</v>
      </c>
      <c r="F347" s="4">
        <v>36</v>
      </c>
      <c r="G347" s="4">
        <v>36</v>
      </c>
      <c r="H347" s="4">
        <f t="shared" si="133"/>
        <v>36</v>
      </c>
      <c r="I347" s="89">
        <v>482.64</v>
      </c>
      <c r="J347" s="79">
        <f t="shared" si="143"/>
        <v>483</v>
      </c>
      <c r="K347" s="92"/>
      <c r="L347" s="76">
        <v>270</v>
      </c>
      <c r="M347" s="74">
        <v>2</v>
      </c>
      <c r="N347" s="74">
        <v>180</v>
      </c>
      <c r="O347" s="74">
        <v>9</v>
      </c>
      <c r="P347" s="74"/>
      <c r="Q347" s="74"/>
      <c r="R347" s="75"/>
      <c r="S347" s="13">
        <f t="shared" si="134"/>
        <v>-0.15633916939084616</v>
      </c>
      <c r="T347" s="13">
        <f t="shared" si="135"/>
        <v>-3.4469825985698636E-2</v>
      </c>
      <c r="U347" s="13">
        <f t="shared" si="136"/>
        <v>-0.98708666754449303</v>
      </c>
      <c r="V347" s="6">
        <f t="shared" si="137"/>
        <v>192.43370620055114</v>
      </c>
      <c r="W347" s="6">
        <f t="shared" si="138"/>
        <v>-80.787506260273275</v>
      </c>
      <c r="X347" s="34">
        <f t="shared" si="139"/>
        <v>192.43370620055114</v>
      </c>
      <c r="Y347" s="35">
        <f t="shared" si="140"/>
        <v>102.43370620055114</v>
      </c>
      <c r="Z347" s="36">
        <f t="shared" si="141"/>
        <v>9.2124937397267246</v>
      </c>
      <c r="AA347" s="15"/>
      <c r="AB347" s="22"/>
      <c r="AC347" s="25"/>
      <c r="AD347" s="25"/>
      <c r="AE347" s="25"/>
      <c r="AF347" s="40"/>
      <c r="AG347" s="41"/>
      <c r="AH347" s="55"/>
      <c r="AI347" s="11">
        <v>32</v>
      </c>
      <c r="AJ347" s="29">
        <v>36</v>
      </c>
      <c r="AK347" s="99"/>
      <c r="AL347" s="99"/>
      <c r="AM347" s="53">
        <f t="shared" si="144"/>
        <v>192.43370620055114</v>
      </c>
      <c r="AN347" s="50">
        <f t="shared" si="145"/>
        <v>102.43370620055114</v>
      </c>
      <c r="AO347" s="67">
        <f t="shared" si="142"/>
        <v>9.2124937397267246</v>
      </c>
      <c r="AP347" s="59"/>
      <c r="AQ347" s="52"/>
      <c r="AR347" s="52"/>
    </row>
    <row r="348" spans="1:46" x14ac:dyDescent="0.2">
      <c r="A348" s="11" t="s">
        <v>159</v>
      </c>
      <c r="B348" s="1" t="s">
        <v>147</v>
      </c>
      <c r="C348" s="1" t="s">
        <v>178</v>
      </c>
      <c r="D348" s="28" t="s">
        <v>137</v>
      </c>
      <c r="E348" s="11" t="s">
        <v>53</v>
      </c>
      <c r="F348" s="4">
        <v>25</v>
      </c>
      <c r="G348" s="4">
        <v>25</v>
      </c>
      <c r="H348" s="4">
        <f t="shared" si="133"/>
        <v>25</v>
      </c>
      <c r="I348" s="89">
        <v>486</v>
      </c>
      <c r="J348" s="79">
        <f t="shared" si="143"/>
        <v>486.25</v>
      </c>
      <c r="K348" s="92"/>
      <c r="L348" s="76">
        <v>90</v>
      </c>
      <c r="M348" s="74">
        <v>0</v>
      </c>
      <c r="N348" s="74">
        <v>180</v>
      </c>
      <c r="O348" s="74">
        <v>2</v>
      </c>
      <c r="P348" s="74"/>
      <c r="Q348" s="74"/>
      <c r="R348" s="75"/>
      <c r="S348" s="13">
        <f t="shared" si="134"/>
        <v>3.4899496702500969E-2</v>
      </c>
      <c r="T348" s="13">
        <f t="shared" si="135"/>
        <v>-2.1378532231078771E-18</v>
      </c>
      <c r="U348" s="13">
        <f t="shared" si="136"/>
        <v>0.99939082701909576</v>
      </c>
      <c r="V348" s="6">
        <f t="shared" si="137"/>
        <v>360</v>
      </c>
      <c r="W348" s="6">
        <f t="shared" si="138"/>
        <v>88.000000000000057</v>
      </c>
      <c r="X348" s="34">
        <f t="shared" si="139"/>
        <v>180</v>
      </c>
      <c r="Y348" s="35">
        <f t="shared" si="140"/>
        <v>90</v>
      </c>
      <c r="Z348" s="36">
        <f t="shared" si="141"/>
        <v>1.9999999999999432</v>
      </c>
      <c r="AA348" s="15"/>
      <c r="AB348" s="22"/>
      <c r="AC348" s="25"/>
      <c r="AD348" s="25"/>
      <c r="AE348" s="25"/>
      <c r="AF348" s="40"/>
      <c r="AG348" s="41"/>
      <c r="AH348" s="55"/>
      <c r="AI348" s="11">
        <v>20</v>
      </c>
      <c r="AJ348" s="29">
        <v>29</v>
      </c>
      <c r="AK348" s="99"/>
      <c r="AL348" s="99"/>
      <c r="AM348" s="53">
        <f t="shared" si="144"/>
        <v>180</v>
      </c>
      <c r="AN348" s="50">
        <f t="shared" si="145"/>
        <v>90</v>
      </c>
      <c r="AO348" s="67">
        <f t="shared" si="142"/>
        <v>1.9999999999999432</v>
      </c>
      <c r="AP348" s="59"/>
      <c r="AQ348" s="52"/>
      <c r="AR348" s="52"/>
    </row>
    <row r="349" spans="1:46" x14ac:dyDescent="0.2">
      <c r="A349" s="11" t="s">
        <v>159</v>
      </c>
      <c r="B349" s="1" t="s">
        <v>147</v>
      </c>
      <c r="C349" s="1" t="s">
        <v>179</v>
      </c>
      <c r="D349" s="28">
        <v>1</v>
      </c>
      <c r="E349" s="11" t="s">
        <v>53</v>
      </c>
      <c r="F349" s="4">
        <v>14</v>
      </c>
      <c r="G349" s="4">
        <v>14</v>
      </c>
      <c r="H349" s="4">
        <f t="shared" si="133"/>
        <v>14</v>
      </c>
      <c r="I349" s="89">
        <v>495.5</v>
      </c>
      <c r="J349" s="79">
        <f t="shared" si="143"/>
        <v>495.64</v>
      </c>
      <c r="K349" s="92"/>
      <c r="L349" s="76">
        <v>270</v>
      </c>
      <c r="M349" s="74">
        <v>1</v>
      </c>
      <c r="N349" s="74">
        <v>180</v>
      </c>
      <c r="O349" s="74">
        <v>6</v>
      </c>
      <c r="P349" s="74"/>
      <c r="Q349" s="74"/>
      <c r="R349" s="75"/>
      <c r="S349" s="13">
        <f t="shared" si="134"/>
        <v>-0.10451254307640281</v>
      </c>
      <c r="T349" s="13">
        <f t="shared" si="135"/>
        <v>-1.7356800328744631E-2</v>
      </c>
      <c r="U349" s="13">
        <f t="shared" si="136"/>
        <v>-0.99437042486653382</v>
      </c>
      <c r="V349" s="6">
        <f t="shared" si="137"/>
        <v>189.42927109941905</v>
      </c>
      <c r="W349" s="6">
        <f t="shared" si="138"/>
        <v>-83.918432948729773</v>
      </c>
      <c r="X349" s="34">
        <f t="shared" si="139"/>
        <v>189.42927109941905</v>
      </c>
      <c r="Y349" s="35">
        <f t="shared" si="140"/>
        <v>99.429271099419054</v>
      </c>
      <c r="Z349" s="36">
        <f t="shared" si="141"/>
        <v>6.0815670512702269</v>
      </c>
      <c r="AA349" s="15"/>
      <c r="AB349" s="22"/>
      <c r="AC349" s="25"/>
      <c r="AD349" s="25"/>
      <c r="AE349" s="25"/>
      <c r="AF349" s="40"/>
      <c r="AG349" s="41"/>
      <c r="AH349" s="55"/>
      <c r="AI349" s="11">
        <v>14</v>
      </c>
      <c r="AJ349" s="29">
        <v>17</v>
      </c>
      <c r="AK349" s="99"/>
      <c r="AL349" s="99"/>
      <c r="AM349" s="53">
        <f t="shared" si="144"/>
        <v>189.42927109941905</v>
      </c>
      <c r="AN349" s="50">
        <f t="shared" si="145"/>
        <v>99.429271099419054</v>
      </c>
      <c r="AO349" s="67">
        <f t="shared" si="142"/>
        <v>6.0815670512702269</v>
      </c>
      <c r="AP349" s="59"/>
      <c r="AQ349" s="52"/>
      <c r="AR349" s="52"/>
    </row>
    <row r="350" spans="1:46" x14ac:dyDescent="0.2">
      <c r="A350" s="11" t="s">
        <v>159</v>
      </c>
      <c r="B350" s="1" t="s">
        <v>147</v>
      </c>
      <c r="C350" s="1" t="s">
        <v>179</v>
      </c>
      <c r="D350" s="28">
        <v>1</v>
      </c>
      <c r="E350" s="11" t="s">
        <v>53</v>
      </c>
      <c r="F350" s="4">
        <v>126.5</v>
      </c>
      <c r="G350" s="4">
        <v>126.5</v>
      </c>
      <c r="H350" s="4">
        <f t="shared" si="133"/>
        <v>126.5</v>
      </c>
      <c r="I350" s="89">
        <v>495.5</v>
      </c>
      <c r="J350" s="79">
        <f t="shared" si="143"/>
        <v>496.76499999999999</v>
      </c>
      <c r="K350" s="92"/>
      <c r="L350" s="76">
        <v>270</v>
      </c>
      <c r="M350" s="74">
        <v>2</v>
      </c>
      <c r="N350" s="74">
        <v>0</v>
      </c>
      <c r="O350" s="74">
        <v>8</v>
      </c>
      <c r="P350" s="74"/>
      <c r="Q350" s="74"/>
      <c r="R350" s="75"/>
      <c r="S350" s="13">
        <f t="shared" si="134"/>
        <v>-0.13908832046729191</v>
      </c>
      <c r="T350" s="13">
        <f t="shared" si="135"/>
        <v>3.4559857199638465E-2</v>
      </c>
      <c r="U350" s="13">
        <f t="shared" si="136"/>
        <v>0.98966482419024082</v>
      </c>
      <c r="V350" s="6">
        <f t="shared" si="137"/>
        <v>166.04606622060126</v>
      </c>
      <c r="W350" s="6">
        <f t="shared" si="138"/>
        <v>81.760032831371518</v>
      </c>
      <c r="X350" s="34">
        <f t="shared" si="139"/>
        <v>346.04606622060123</v>
      </c>
      <c r="Y350" s="35">
        <f t="shared" si="140"/>
        <v>256.04606622060123</v>
      </c>
      <c r="Z350" s="36">
        <f t="shared" si="141"/>
        <v>8.2399671686284819</v>
      </c>
      <c r="AA350" s="15"/>
      <c r="AB350" s="22"/>
      <c r="AC350" s="25"/>
      <c r="AD350" s="25"/>
      <c r="AE350" s="25"/>
      <c r="AF350" s="40"/>
      <c r="AG350" s="41"/>
      <c r="AH350" s="55"/>
      <c r="AI350" s="11">
        <v>126.5</v>
      </c>
      <c r="AJ350" s="29">
        <v>133.5</v>
      </c>
      <c r="AK350" s="99"/>
      <c r="AL350" s="99"/>
      <c r="AM350" s="53">
        <f t="shared" si="144"/>
        <v>346.04606622060123</v>
      </c>
      <c r="AN350" s="50">
        <f t="shared" si="145"/>
        <v>256.04606622060123</v>
      </c>
      <c r="AO350" s="67">
        <f t="shared" si="142"/>
        <v>8.2399671686284819</v>
      </c>
      <c r="AP350" s="59"/>
      <c r="AQ350" s="52"/>
      <c r="AR350" s="52"/>
    </row>
    <row r="351" spans="1:46" x14ac:dyDescent="0.2">
      <c r="A351" s="11" t="s">
        <v>159</v>
      </c>
      <c r="B351" s="1" t="s">
        <v>147</v>
      </c>
      <c r="C351" s="1" t="s">
        <v>179</v>
      </c>
      <c r="D351" s="28">
        <v>2</v>
      </c>
      <c r="E351" s="11" t="s">
        <v>53</v>
      </c>
      <c r="F351" s="4">
        <v>5</v>
      </c>
      <c r="G351" s="4">
        <v>5</v>
      </c>
      <c r="H351" s="4">
        <f t="shared" si="133"/>
        <v>5</v>
      </c>
      <c r="I351" s="89">
        <v>496.89499999999998</v>
      </c>
      <c r="J351" s="79">
        <f t="shared" si="143"/>
        <v>496.94499999999999</v>
      </c>
      <c r="K351" s="92"/>
      <c r="L351" s="76">
        <v>90</v>
      </c>
      <c r="M351" s="74">
        <v>12</v>
      </c>
      <c r="N351" s="74">
        <v>180</v>
      </c>
      <c r="O351" s="74">
        <v>2</v>
      </c>
      <c r="P351" s="74"/>
      <c r="Q351" s="74"/>
      <c r="R351" s="75"/>
      <c r="S351" s="13">
        <f t="shared" si="134"/>
        <v>3.4136858966368658E-2</v>
      </c>
      <c r="T351" s="13">
        <f t="shared" si="135"/>
        <v>-0.20778503663329903</v>
      </c>
      <c r="U351" s="13">
        <f t="shared" si="136"/>
        <v>0.97755173964410236</v>
      </c>
      <c r="V351" s="6">
        <f t="shared" si="137"/>
        <v>279.32973989032729</v>
      </c>
      <c r="W351" s="6">
        <f t="shared" si="138"/>
        <v>77.843886462714551</v>
      </c>
      <c r="X351" s="34">
        <f t="shared" si="139"/>
        <v>99.329739890327289</v>
      </c>
      <c r="Y351" s="35">
        <f t="shared" si="140"/>
        <v>9.3297398903272892</v>
      </c>
      <c r="Z351" s="36">
        <f t="shared" si="141"/>
        <v>12.156113537285449</v>
      </c>
      <c r="AA351" s="15"/>
      <c r="AB351" s="22"/>
      <c r="AC351" s="25"/>
      <c r="AD351" s="25"/>
      <c r="AE351" s="25"/>
      <c r="AF351" s="40"/>
      <c r="AG351" s="41"/>
      <c r="AH351" s="55"/>
      <c r="AI351" s="11">
        <v>4.5</v>
      </c>
      <c r="AJ351" s="29">
        <v>7</v>
      </c>
      <c r="AK351" s="99"/>
      <c r="AL351" s="99"/>
      <c r="AM351" s="53">
        <f t="shared" si="144"/>
        <v>99.329739890327289</v>
      </c>
      <c r="AN351" s="50">
        <f t="shared" si="145"/>
        <v>9.3297398903272892</v>
      </c>
      <c r="AO351" s="67">
        <f t="shared" si="142"/>
        <v>12.156113537285449</v>
      </c>
      <c r="AP351" s="59"/>
      <c r="AQ351" s="52"/>
      <c r="AR351" s="52"/>
    </row>
    <row r="352" spans="1:46" x14ac:dyDescent="0.2">
      <c r="A352" s="11" t="s">
        <v>159</v>
      </c>
      <c r="B352" s="1" t="s">
        <v>147</v>
      </c>
      <c r="C352" s="1" t="s">
        <v>179</v>
      </c>
      <c r="D352" s="28">
        <v>7</v>
      </c>
      <c r="E352" s="11" t="s">
        <v>53</v>
      </c>
      <c r="F352" s="4">
        <v>4</v>
      </c>
      <c r="G352" s="4">
        <v>4</v>
      </c>
      <c r="H352" s="4">
        <f t="shared" si="133"/>
        <v>4</v>
      </c>
      <c r="I352" s="89">
        <v>501.67500000000001</v>
      </c>
      <c r="J352" s="79">
        <f t="shared" si="143"/>
        <v>501.71500000000003</v>
      </c>
      <c r="K352" s="92"/>
      <c r="L352" s="76">
        <v>270</v>
      </c>
      <c r="M352" s="74">
        <v>2</v>
      </c>
      <c r="N352" s="74">
        <v>0</v>
      </c>
      <c r="O352" s="74">
        <v>1</v>
      </c>
      <c r="P352" s="74"/>
      <c r="Q352" s="74"/>
      <c r="R352" s="75"/>
      <c r="S352" s="13">
        <f t="shared" si="134"/>
        <v>-1.7441774902830158E-2</v>
      </c>
      <c r="T352" s="13">
        <f t="shared" si="135"/>
        <v>3.489418134011367E-2</v>
      </c>
      <c r="U352" s="13">
        <f t="shared" si="136"/>
        <v>0.99923861495548261</v>
      </c>
      <c r="V352" s="6">
        <f t="shared" si="137"/>
        <v>116.5580680165811</v>
      </c>
      <c r="W352" s="6">
        <f t="shared" si="138"/>
        <v>87.764295062177368</v>
      </c>
      <c r="X352" s="34">
        <f t="shared" si="139"/>
        <v>296.5580680165811</v>
      </c>
      <c r="Y352" s="35">
        <f t="shared" si="140"/>
        <v>206.5580680165811</v>
      </c>
      <c r="Z352" s="36">
        <f t="shared" si="141"/>
        <v>2.2357049378226321</v>
      </c>
      <c r="AA352" s="15"/>
      <c r="AB352" s="22"/>
      <c r="AC352" s="25"/>
      <c r="AD352" s="25"/>
      <c r="AE352" s="25"/>
      <c r="AF352" s="40"/>
      <c r="AG352" s="41"/>
      <c r="AH352" s="55"/>
      <c r="AI352" s="11">
        <v>4</v>
      </c>
      <c r="AJ352" s="29">
        <v>7.5</v>
      </c>
      <c r="AK352" s="99"/>
      <c r="AL352" s="99"/>
      <c r="AM352" s="53">
        <f t="shared" si="144"/>
        <v>296.5580680165811</v>
      </c>
      <c r="AN352" s="50">
        <f t="shared" si="145"/>
        <v>206.5580680165811</v>
      </c>
      <c r="AO352" s="67">
        <f t="shared" si="142"/>
        <v>2.2357049378226321</v>
      </c>
      <c r="AP352" s="59"/>
      <c r="AQ352" s="52"/>
      <c r="AR352" s="52"/>
    </row>
    <row r="353" spans="5:44" x14ac:dyDescent="0.2">
      <c r="E353" s="11"/>
      <c r="H353" s="4"/>
      <c r="I353" s="4"/>
      <c r="J353" s="4"/>
      <c r="K353" s="92"/>
      <c r="L353" s="11"/>
      <c r="M353" s="74"/>
      <c r="N353" s="74"/>
      <c r="O353" s="74"/>
      <c r="P353" s="74"/>
      <c r="Q353" s="74"/>
      <c r="R353" s="75"/>
      <c r="S353" s="13"/>
      <c r="T353" s="13"/>
      <c r="U353" s="13"/>
      <c r="V353" s="6"/>
      <c r="W353" s="6"/>
      <c r="X353" s="34"/>
      <c r="Y353" s="35"/>
      <c r="Z353" s="36"/>
      <c r="AA353" s="15"/>
      <c r="AB353" s="22"/>
      <c r="AC353" s="25"/>
      <c r="AD353" s="25"/>
      <c r="AE353" s="25"/>
      <c r="AF353" s="40"/>
      <c r="AG353" s="41"/>
      <c r="AH353" s="55"/>
      <c r="AI353" s="11"/>
      <c r="AJ353" s="29"/>
      <c r="AK353" s="99"/>
      <c r="AL353" s="99"/>
      <c r="AM353" s="53"/>
      <c r="AN353" s="50"/>
      <c r="AO353" s="67"/>
      <c r="AP353" s="59"/>
      <c r="AQ353" s="52"/>
      <c r="AR353" s="52"/>
    </row>
    <row r="354" spans="5:44" x14ac:dyDescent="0.2">
      <c r="P354" s="1" t="s">
        <v>70</v>
      </c>
      <c r="Q354" s="1" t="s">
        <v>15</v>
      </c>
      <c r="R354" s="28" t="s">
        <v>11</v>
      </c>
      <c r="S354" s="6"/>
      <c r="T354" s="6"/>
      <c r="U354" s="6"/>
      <c r="V354" s="6"/>
      <c r="W354" s="6"/>
      <c r="X354" s="34"/>
      <c r="Y354" s="35"/>
      <c r="Z354" s="36"/>
      <c r="AA354" s="6"/>
      <c r="AB354" s="9"/>
      <c r="AC354" s="9"/>
      <c r="AD354" s="9"/>
      <c r="AE354" s="9"/>
      <c r="AF354" s="44"/>
      <c r="AG354" s="44"/>
      <c r="AH354" s="55"/>
      <c r="AK354" s="100" t="s">
        <v>26</v>
      </c>
      <c r="AL354" s="63"/>
    </row>
    <row r="355" spans="5:44" x14ac:dyDescent="0.2">
      <c r="R355" s="28" t="s">
        <v>12</v>
      </c>
      <c r="S355" s="6"/>
      <c r="T355" s="6"/>
      <c r="U355" s="6"/>
      <c r="V355" s="6"/>
      <c r="W355" s="6"/>
      <c r="X355" s="34"/>
      <c r="Y355" s="35"/>
      <c r="Z355" s="36"/>
      <c r="AA355" s="6"/>
      <c r="AB355" s="6"/>
      <c r="AC355" s="6"/>
      <c r="AD355" s="6"/>
      <c r="AE355" s="6"/>
      <c r="AF355" s="35"/>
      <c r="AG355" s="35"/>
      <c r="AH355" s="55"/>
      <c r="AK355" s="101"/>
      <c r="AL355" s="63"/>
    </row>
    <row r="356" spans="5:44" x14ac:dyDescent="0.2">
      <c r="R356" s="28" t="s">
        <v>13</v>
      </c>
      <c r="AH356" s="114"/>
    </row>
    <row r="357" spans="5:44" x14ac:dyDescent="0.2">
      <c r="AH357" s="114"/>
    </row>
    <row r="358" spans="5:44" x14ac:dyDescent="0.2">
      <c r="AH358" s="114"/>
    </row>
    <row r="359" spans="5:44" x14ac:dyDescent="0.2">
      <c r="AH359" s="114"/>
    </row>
    <row r="360" spans="5:44" x14ac:dyDescent="0.2">
      <c r="AH360" s="114"/>
    </row>
    <row r="361" spans="5:44" x14ac:dyDescent="0.2">
      <c r="AH361" s="114"/>
    </row>
    <row r="362" spans="5:44" x14ac:dyDescent="0.2">
      <c r="AH362" s="114"/>
    </row>
    <row r="363" spans="5:44" x14ac:dyDescent="0.2">
      <c r="AH363" s="114"/>
    </row>
    <row r="364" spans="5:44" x14ac:dyDescent="0.2">
      <c r="AH364" s="114"/>
    </row>
    <row r="365" spans="5:44" x14ac:dyDescent="0.2">
      <c r="AH365" s="114"/>
    </row>
    <row r="366" spans="5:44" x14ac:dyDescent="0.2">
      <c r="AH366" s="114"/>
    </row>
    <row r="367" spans="5:44" x14ac:dyDescent="0.2">
      <c r="AH367" s="114"/>
    </row>
    <row r="368" spans="5:44" x14ac:dyDescent="0.2">
      <c r="AH368" s="114"/>
    </row>
    <row r="369" spans="34:34" x14ac:dyDescent="0.2">
      <c r="AH369" s="114"/>
    </row>
    <row r="370" spans="34:34" x14ac:dyDescent="0.2">
      <c r="AH370" s="114"/>
    </row>
    <row r="371" spans="34:34" x14ac:dyDescent="0.2">
      <c r="AH371" s="114"/>
    </row>
    <row r="372" spans="34:34" x14ac:dyDescent="0.2">
      <c r="AH372" s="114"/>
    </row>
    <row r="373" spans="34:34" x14ac:dyDescent="0.2">
      <c r="AH373" s="114"/>
    </row>
    <row r="374" spans="34:34" x14ac:dyDescent="0.2">
      <c r="AH374" s="114"/>
    </row>
    <row r="375" spans="34:34" x14ac:dyDescent="0.2">
      <c r="AH375" s="114"/>
    </row>
    <row r="376" spans="34:34" x14ac:dyDescent="0.2">
      <c r="AH376" s="114"/>
    </row>
    <row r="377" spans="34:34" x14ac:dyDescent="0.2">
      <c r="AH377" s="114"/>
    </row>
    <row r="378" spans="34:34" x14ac:dyDescent="0.2">
      <c r="AH378" s="114"/>
    </row>
    <row r="379" spans="34:34" x14ac:dyDescent="0.2">
      <c r="AH379" s="114"/>
    </row>
    <row r="380" spans="34:34" x14ac:dyDescent="0.2">
      <c r="AH380" s="114"/>
    </row>
    <row r="381" spans="34:34" x14ac:dyDescent="0.2">
      <c r="AH381" s="114"/>
    </row>
    <row r="382" spans="34:34" x14ac:dyDescent="0.2">
      <c r="AH382" s="114"/>
    </row>
    <row r="383" spans="34:34" x14ac:dyDescent="0.2">
      <c r="AH383" s="114"/>
    </row>
    <row r="384" spans="34:34" x14ac:dyDescent="0.2">
      <c r="AH384" s="114"/>
    </row>
    <row r="385" spans="34:34" x14ac:dyDescent="0.2">
      <c r="AH385" s="114"/>
    </row>
    <row r="386" spans="34:34" x14ac:dyDescent="0.2">
      <c r="AH386" s="114"/>
    </row>
    <row r="387" spans="34:34" x14ac:dyDescent="0.2">
      <c r="AH387" s="114"/>
    </row>
    <row r="388" spans="34:34" x14ac:dyDescent="0.2">
      <c r="AH388" s="114"/>
    </row>
    <row r="389" spans="34:34" x14ac:dyDescent="0.2">
      <c r="AH389" s="114"/>
    </row>
    <row r="390" spans="34:34" x14ac:dyDescent="0.2">
      <c r="AH390" s="114"/>
    </row>
    <row r="391" spans="34:34" x14ac:dyDescent="0.2">
      <c r="AH391" s="114"/>
    </row>
    <row r="392" spans="34:34" x14ac:dyDescent="0.2">
      <c r="AH392" s="114"/>
    </row>
    <row r="393" spans="34:34" x14ac:dyDescent="0.2">
      <c r="AH393" s="114"/>
    </row>
    <row r="394" spans="34:34" x14ac:dyDescent="0.2">
      <c r="AH394" s="114"/>
    </row>
    <row r="395" spans="34:34" x14ac:dyDescent="0.2">
      <c r="AH395" s="114"/>
    </row>
    <row r="643" spans="1:50" s="10" customFormat="1" x14ac:dyDescent="0.2">
      <c r="A643" s="2"/>
      <c r="B643" s="1"/>
      <c r="C643" s="1"/>
      <c r="D643" s="28"/>
      <c r="E643" s="2"/>
      <c r="F643" s="4"/>
      <c r="G643" s="5"/>
      <c r="H643" s="1"/>
      <c r="I643" s="1"/>
      <c r="J643" s="1"/>
      <c r="K643" s="60"/>
      <c r="L643" s="2"/>
      <c r="M643" s="1"/>
      <c r="N643" s="1"/>
      <c r="O643" s="1"/>
      <c r="P643" s="1"/>
      <c r="Q643" s="1"/>
      <c r="R643" s="105"/>
      <c r="S643" s="1"/>
      <c r="T643"/>
      <c r="U643"/>
      <c r="V643"/>
      <c r="W643"/>
      <c r="X643" s="62"/>
      <c r="Y643" s="63"/>
      <c r="Z643" s="64"/>
      <c r="AA643"/>
      <c r="AB643"/>
      <c r="AC643"/>
      <c r="AD643"/>
      <c r="AE643"/>
      <c r="AF643" s="37"/>
      <c r="AG643" s="37"/>
      <c r="AH643" s="115"/>
      <c r="AI643" s="2"/>
      <c r="AJ643" s="28"/>
      <c r="AK643" s="37"/>
      <c r="AL643" s="37"/>
      <c r="AM643" s="65"/>
      <c r="AN643" s="54"/>
      <c r="AO643" s="68"/>
      <c r="AP643" s="54"/>
      <c r="AQ643" s="54"/>
      <c r="AR643" s="54"/>
      <c r="AS643" s="117"/>
      <c r="AT643" s="73"/>
      <c r="AU643"/>
      <c r="AV643"/>
      <c r="AW643"/>
      <c r="AX643"/>
    </row>
  </sheetData>
  <sortState ref="A119:AU189">
    <sortCondition ref="J37:J117"/>
  </sortState>
  <mergeCells count="21">
    <mergeCell ref="N1:O1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M1"/>
    <mergeCell ref="AM1:AO1"/>
    <mergeCell ref="AP1:AS1"/>
    <mergeCell ref="AT1:AT2"/>
    <mergeCell ref="P1:R1"/>
    <mergeCell ref="S1:W1"/>
    <mergeCell ref="X1:Z1"/>
    <mergeCell ref="AA1:AH1"/>
    <mergeCell ref="AI1:AJ1"/>
    <mergeCell ref="AK1:AL1"/>
  </mergeCells>
  <phoneticPr fontId="2"/>
  <dataValidations count="2">
    <dataValidation type="list" allowBlank="1" showInputMessage="1" showErrorMessage="1" sqref="AS3:AS65 AH4:AH353">
      <formula1>"N,R,SS"</formula1>
    </dataValidation>
    <dataValidation type="list" allowBlank="1" showInputMessage="1" showErrorMessage="1" sqref="AH3">
      <formula1>"N,R,SS,"</formula1>
    </dataValidation>
  </dataValidations>
  <printOptions horizontalCentered="1" verticalCentered="1"/>
  <pageMargins left="0.51" right="0.51" top="0.51" bottom="0.51" header="0.51" footer="0.51"/>
  <pageSetup paperSize="9" scale="62" fitToWidth="2" fitToHeight="2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214"/>
  <sheetViews>
    <sheetView workbookViewId="0">
      <pane xSplit="5" ySplit="2" topLeftCell="F3" activePane="bottomRight" state="frozenSplit"/>
      <selection pane="topRight" activeCell="F1" sqref="F1"/>
      <selection pane="bottomLeft" activeCell="A3" sqref="A3:XFD3"/>
      <selection pane="bottomRight" activeCell="P2" sqref="P2"/>
    </sheetView>
  </sheetViews>
  <sheetFormatPr defaultColWidth="10.75" defaultRowHeight="12.75" x14ac:dyDescent="0.2"/>
  <cols>
    <col min="1" max="1" width="5.75" style="2" customWidth="1"/>
    <col min="2" max="2" width="2.25" style="1" customWidth="1"/>
    <col min="3" max="3" width="3.625" style="1" customWidth="1"/>
    <col min="4" max="4" width="2.75" style="28" customWidth="1"/>
    <col min="5" max="5" width="14.125" style="2" customWidth="1"/>
    <col min="6" max="6" width="5.625" style="4" customWidth="1"/>
    <col min="7" max="7" width="7.75" style="5" customWidth="1"/>
    <col min="8" max="8" width="7.875" style="1" customWidth="1"/>
    <col min="9" max="9" width="7.125" style="1" customWidth="1"/>
    <col min="10" max="10" width="7.875" style="1" customWidth="1"/>
    <col min="11" max="11" width="5.75" style="60" customWidth="1"/>
    <col min="12" max="12" width="6.375" style="2" customWidth="1"/>
    <col min="13" max="13" width="5" style="1" customWidth="1"/>
    <col min="14" max="14" width="5.625" style="1" customWidth="1"/>
    <col min="15" max="15" width="6" style="1" customWidth="1"/>
    <col min="16" max="16" width="5.625" style="1" customWidth="1"/>
    <col min="17" max="17" width="4.625" style="1" customWidth="1"/>
    <col min="18" max="18" width="5.875" style="105" customWidth="1"/>
    <col min="19" max="19" width="6" style="1" customWidth="1"/>
    <col min="20" max="21" width="6" customWidth="1"/>
    <col min="22" max="22" width="6.25" customWidth="1"/>
    <col min="23" max="23" width="6.625" customWidth="1"/>
    <col min="24" max="24" width="5.75" style="62" customWidth="1"/>
    <col min="25" max="25" width="5.75" style="63" customWidth="1"/>
    <col min="26" max="26" width="3.75" style="64" bestFit="1" customWidth="1"/>
    <col min="27" max="27" width="7.625" bestFit="1" customWidth="1"/>
    <col min="28" max="28" width="7.375" bestFit="1" customWidth="1"/>
    <col min="29" max="31" width="7.375" customWidth="1"/>
    <col min="32" max="33" width="7.375" style="37" customWidth="1"/>
    <col min="34" max="34" width="8.875" customWidth="1"/>
    <col min="35" max="35" width="7.25" style="2" customWidth="1"/>
    <col min="36" max="36" width="7.875" style="28" customWidth="1"/>
    <col min="37" max="37" width="7.875" style="37" customWidth="1"/>
    <col min="38" max="38" width="6.375" style="37" customWidth="1"/>
    <col min="39" max="39" width="8" style="65" customWidth="1"/>
    <col min="40" max="40" width="8" style="54" customWidth="1"/>
    <col min="41" max="41" width="6.125" style="68" customWidth="1"/>
    <col min="42" max="42" width="7.375" style="54" bestFit="1" customWidth="1"/>
    <col min="43" max="44" width="7.375" style="54" customWidth="1"/>
    <col min="45" max="45" width="8.875" style="28" customWidth="1"/>
    <col min="46" max="46" width="45.875" style="73" customWidth="1"/>
    <col min="50" max="241" width="10.75" style="1"/>
    <col min="16361" max="16384" width="10.75" style="1"/>
  </cols>
  <sheetData>
    <row r="1" spans="1:46" ht="27" customHeight="1" x14ac:dyDescent="0.2">
      <c r="A1" s="27"/>
      <c r="B1" s="145" t="s">
        <v>24</v>
      </c>
      <c r="C1" s="145" t="s">
        <v>25</v>
      </c>
      <c r="D1" s="147" t="s">
        <v>27</v>
      </c>
      <c r="E1" s="149" t="s">
        <v>71</v>
      </c>
      <c r="F1" s="151" t="s">
        <v>17</v>
      </c>
      <c r="G1" s="153" t="s">
        <v>18</v>
      </c>
      <c r="H1" s="136" t="s">
        <v>72</v>
      </c>
      <c r="I1" s="138" t="s">
        <v>241</v>
      </c>
      <c r="J1" s="138" t="s">
        <v>181</v>
      </c>
      <c r="K1" s="140" t="s">
        <v>180</v>
      </c>
      <c r="L1" s="142" t="s">
        <v>10</v>
      </c>
      <c r="M1" s="143"/>
      <c r="N1" s="126" t="s">
        <v>19</v>
      </c>
      <c r="O1" s="144"/>
      <c r="P1" s="126" t="s">
        <v>28</v>
      </c>
      <c r="Q1" s="122"/>
      <c r="R1" s="123"/>
      <c r="S1" s="122" t="s">
        <v>157</v>
      </c>
      <c r="T1" s="127"/>
      <c r="U1" s="127"/>
      <c r="V1" s="127"/>
      <c r="W1" s="127"/>
      <c r="X1" s="128" t="s">
        <v>29</v>
      </c>
      <c r="Y1" s="129"/>
      <c r="Z1" s="130"/>
      <c r="AA1" s="131" t="s">
        <v>3</v>
      </c>
      <c r="AB1" s="122"/>
      <c r="AC1" s="122"/>
      <c r="AD1" s="122"/>
      <c r="AE1" s="122"/>
      <c r="AF1" s="122"/>
      <c r="AG1" s="122"/>
      <c r="AH1" s="123"/>
      <c r="AI1" s="132" t="s">
        <v>56</v>
      </c>
      <c r="AJ1" s="133"/>
      <c r="AK1" s="134" t="s">
        <v>16</v>
      </c>
      <c r="AL1" s="135"/>
      <c r="AM1" s="118" t="s">
        <v>30</v>
      </c>
      <c r="AN1" s="119"/>
      <c r="AO1" s="120"/>
      <c r="AP1" s="121" t="s">
        <v>3</v>
      </c>
      <c r="AQ1" s="122"/>
      <c r="AR1" s="122"/>
      <c r="AS1" s="123"/>
      <c r="AT1" s="124" t="s">
        <v>14</v>
      </c>
    </row>
    <row r="2" spans="1:46" ht="18" customHeight="1" x14ac:dyDescent="0.2">
      <c r="A2" s="2" t="s">
        <v>9</v>
      </c>
      <c r="B2" s="146"/>
      <c r="C2" s="146"/>
      <c r="D2" s="148"/>
      <c r="E2" s="150"/>
      <c r="F2" s="152"/>
      <c r="G2" s="154"/>
      <c r="H2" s="137"/>
      <c r="I2" s="139"/>
      <c r="J2" s="139"/>
      <c r="K2" s="141"/>
      <c r="L2" s="106" t="s">
        <v>31</v>
      </c>
      <c r="M2" s="18" t="s">
        <v>45</v>
      </c>
      <c r="N2" s="18" t="s">
        <v>31</v>
      </c>
      <c r="O2" s="30" t="s">
        <v>44</v>
      </c>
      <c r="P2" s="30" t="s">
        <v>69</v>
      </c>
      <c r="Q2" s="21" t="s">
        <v>32</v>
      </c>
      <c r="R2" s="20" t="s">
        <v>33</v>
      </c>
      <c r="S2" s="21" t="s">
        <v>34</v>
      </c>
      <c r="T2" s="21" t="s">
        <v>35</v>
      </c>
      <c r="U2" s="18" t="s">
        <v>36</v>
      </c>
      <c r="V2" s="21" t="s">
        <v>37</v>
      </c>
      <c r="W2" s="19" t="s">
        <v>8</v>
      </c>
      <c r="X2" s="31" t="s">
        <v>7</v>
      </c>
      <c r="Y2" s="32" t="s">
        <v>38</v>
      </c>
      <c r="Z2" s="33" t="s">
        <v>8</v>
      </c>
      <c r="AA2" s="61" t="s">
        <v>39</v>
      </c>
      <c r="AB2" s="19" t="s">
        <v>40</v>
      </c>
      <c r="AC2" s="19" t="s">
        <v>0</v>
      </c>
      <c r="AD2" s="19" t="s">
        <v>1</v>
      </c>
      <c r="AE2" s="19" t="s">
        <v>2</v>
      </c>
      <c r="AF2" s="38" t="s">
        <v>5</v>
      </c>
      <c r="AG2" s="39" t="s">
        <v>6</v>
      </c>
      <c r="AH2" s="19" t="s">
        <v>41</v>
      </c>
      <c r="AI2" s="106" t="s">
        <v>22</v>
      </c>
      <c r="AJ2" s="20" t="s">
        <v>23</v>
      </c>
      <c r="AK2" s="93" t="s">
        <v>20</v>
      </c>
      <c r="AL2" s="38" t="s">
        <v>21</v>
      </c>
      <c r="AM2" s="45" t="s">
        <v>7</v>
      </c>
      <c r="AN2" s="46" t="s">
        <v>252</v>
      </c>
      <c r="AO2" s="46" t="s">
        <v>8</v>
      </c>
      <c r="AP2" s="66" t="s">
        <v>4</v>
      </c>
      <c r="AQ2" s="47" t="s">
        <v>5</v>
      </c>
      <c r="AR2" s="48" t="s">
        <v>6</v>
      </c>
      <c r="AS2" s="20" t="s">
        <v>41</v>
      </c>
      <c r="AT2" s="125"/>
    </row>
    <row r="3" spans="1:46" x14ac:dyDescent="0.2">
      <c r="A3" s="2" t="s">
        <v>319</v>
      </c>
      <c r="B3" s="1" t="s">
        <v>320</v>
      </c>
      <c r="C3" s="1" t="s">
        <v>321</v>
      </c>
      <c r="D3" s="28">
        <v>4</v>
      </c>
      <c r="E3" s="11" t="s">
        <v>322</v>
      </c>
      <c r="F3" s="4">
        <v>31.5</v>
      </c>
      <c r="G3" s="5">
        <v>34</v>
      </c>
      <c r="H3" s="4">
        <f t="shared" ref="H3:H34" si="0">AVERAGE(F3:G3)</f>
        <v>32.75</v>
      </c>
      <c r="I3" s="4">
        <v>81.84</v>
      </c>
      <c r="J3" s="79">
        <f t="shared" ref="J3:J34" si="1">I3+(H3/100)</f>
        <v>82.167500000000004</v>
      </c>
      <c r="K3" s="92">
        <v>2.5</v>
      </c>
      <c r="L3" s="11">
        <v>270</v>
      </c>
      <c r="M3" s="74">
        <v>5</v>
      </c>
      <c r="N3" s="74">
        <v>180</v>
      </c>
      <c r="O3" s="74">
        <v>10</v>
      </c>
      <c r="P3" s="74"/>
      <c r="Q3" s="74"/>
      <c r="R3" s="75"/>
      <c r="S3" s="13">
        <f>COS(M3*PI()/180)*SIN(L3*PI()/180)*(SIN(O3*PI()/180))-(COS(O3*PI()/180)*SIN(N3*PI()/180))*(SIN(M3*PI()/180))</f>
        <v>-0.17298739392508944</v>
      </c>
      <c r="T3" s="13">
        <f>(SIN(M3*PI()/180))*(COS(O3*PI()/180)*COS(N3*PI()/180))-(SIN(O3*PI()/180))*(COS(M3*PI()/180)*COS(L3*PI()/180))</f>
        <v>-8.5831651177431259E-2</v>
      </c>
      <c r="U3" s="13">
        <f>(COS(M3*PI()/180)*COS(L3*PI()/180))*(COS(O3*PI()/180)*SIN(N3*PI()/180))-(COS(M3*PI()/180)*SIN(L3*PI()/180))*(COS(O3*PI()/180)*COS(N3*PI()/180))</f>
        <v>-0.98106026219040687</v>
      </c>
      <c r="V3" s="6">
        <f>IF(S3=0,IF(T3&gt;=0,90,270),IF(S3&gt;0,IF(T3&gt;=0,ATAN(T3/S3)*180/PI(),ATAN(T3/S3)*180/PI()+360),ATAN(T3/S3)*180/PI()+180))</f>
        <v>206.38935990889311</v>
      </c>
      <c r="W3" s="6">
        <f>ASIN(U3/SQRT(S3^2+T3^2+U3^2))*180/PI()</f>
        <v>-78.864336058805264</v>
      </c>
      <c r="X3" s="34">
        <f>IF(U3&lt;0,V3,IF(V3+180&gt;=360,V3-180,V3+180))</f>
        <v>206.38935990889311</v>
      </c>
      <c r="Y3" s="35">
        <f>IF(X3-90&lt;0,X3+270,X3-90)</f>
        <v>116.38935990889311</v>
      </c>
      <c r="Z3" s="36">
        <f>IF(U3&lt;0,90+W3,90-W3)</f>
        <v>11.135663941194736</v>
      </c>
      <c r="AA3" s="15"/>
      <c r="AB3" s="22"/>
      <c r="AC3" s="25"/>
      <c r="AD3" s="25"/>
      <c r="AE3" s="25"/>
      <c r="AF3" s="40"/>
      <c r="AG3" s="41"/>
      <c r="AH3" s="55"/>
      <c r="AI3" s="11">
        <v>0</v>
      </c>
      <c r="AJ3" s="29">
        <v>140</v>
      </c>
      <c r="AK3" s="108">
        <v>66.86</v>
      </c>
      <c r="AL3" s="108">
        <v>51.17</v>
      </c>
      <c r="AM3" s="53">
        <f>IF(AL3&gt;=0,IF(X3&gt;=AK3,X3-AK3,X3-AK3+360),IF((X3-AK3-180)&lt;0,IF(X3-AK3+180&lt;0,X3-AK3+540,X3-AK3+180),X3-AK3-180))</f>
        <v>139.52935990889313</v>
      </c>
      <c r="AN3" s="50">
        <f>IF(AM3-90&lt;0,AM3+270,AM3-90)</f>
        <v>49.529359908893127</v>
      </c>
      <c r="AO3" s="67">
        <f>Z3</f>
        <v>11.135663941194736</v>
      </c>
      <c r="AP3" s="59"/>
      <c r="AQ3" s="52"/>
      <c r="AR3" s="52"/>
    </row>
    <row r="4" spans="1:46" x14ac:dyDescent="0.2">
      <c r="A4" s="2" t="s">
        <v>323</v>
      </c>
      <c r="B4" s="1" t="s">
        <v>306</v>
      </c>
      <c r="C4" s="1" t="s">
        <v>324</v>
      </c>
      <c r="D4" s="28">
        <v>4</v>
      </c>
      <c r="E4" s="11" t="s">
        <v>307</v>
      </c>
      <c r="F4" s="4">
        <v>95</v>
      </c>
      <c r="G4" s="5">
        <v>95</v>
      </c>
      <c r="H4" s="4">
        <f t="shared" si="0"/>
        <v>95</v>
      </c>
      <c r="I4" s="4">
        <v>81.84</v>
      </c>
      <c r="J4" s="79">
        <f t="shared" si="1"/>
        <v>82.79</v>
      </c>
      <c r="K4" s="92"/>
      <c r="L4" s="11">
        <v>270</v>
      </c>
      <c r="M4" s="74">
        <v>0</v>
      </c>
      <c r="N4" s="74">
        <v>180</v>
      </c>
      <c r="O4" s="74">
        <v>5</v>
      </c>
      <c r="P4" s="74"/>
      <c r="Q4" s="74"/>
      <c r="R4" s="75"/>
      <c r="S4" s="13">
        <f>COS(M4*PI()/180)*SIN(L4*PI()/180)*(SIN(O4*PI()/180))-(COS(O4*PI()/180)*SIN(N4*PI()/180))*(SIN(M4*PI()/180))</f>
        <v>-8.7155742747658166E-2</v>
      </c>
      <c r="T4" s="13">
        <f>(SIN(M4*PI()/180))*(COS(O4*PI()/180)*COS(N4*PI()/180))-(SIN(O4*PI()/180))*(COS(M4*PI()/180)*COS(L4*PI()/180))</f>
        <v>1.6016808534555986E-17</v>
      </c>
      <c r="U4" s="13">
        <f>(COS(M4*PI()/180)*COS(L4*PI()/180))*(COS(O4*PI()/180)*SIN(N4*PI()/180))-(COS(M4*PI()/180)*SIN(L4*PI()/180))*(COS(O4*PI()/180)*COS(N4*PI()/180))</f>
        <v>-0.99619469809174555</v>
      </c>
      <c r="V4" s="6">
        <f>IF(S4=0,IF(T4&gt;=0,90,270),IF(S4&gt;0,IF(T4&gt;=0,ATAN(T4/S4)*180/PI(),ATAN(T4/S4)*180/PI()+360),ATAN(T4/S4)*180/PI()+180))</f>
        <v>180</v>
      </c>
      <c r="W4" s="6">
        <f>ASIN(U4/SQRT(S4^2+T4^2+U4^2))*180/PI()</f>
        <v>-85</v>
      </c>
      <c r="X4" s="34">
        <f>IF(U4&lt;0,V4,IF(V4+180&gt;=360,V4-180,V4+180))</f>
        <v>180</v>
      </c>
      <c r="Y4" s="35">
        <f>IF(X4-90&lt;0,X4+270,X4-90)</f>
        <v>90</v>
      </c>
      <c r="Z4" s="36">
        <f>IF(U4&lt;0,90+W4,90-W4)</f>
        <v>5</v>
      </c>
      <c r="AA4" s="15"/>
      <c r="AB4" s="22"/>
      <c r="AC4" s="25"/>
      <c r="AD4" s="25"/>
      <c r="AE4" s="25"/>
      <c r="AF4" s="40"/>
      <c r="AG4" s="41"/>
      <c r="AH4" s="55"/>
      <c r="AI4" s="11">
        <v>0</v>
      </c>
      <c r="AJ4" s="29">
        <v>140</v>
      </c>
      <c r="AK4" s="108">
        <v>45.34</v>
      </c>
      <c r="AL4" s="108">
        <v>46.87</v>
      </c>
      <c r="AM4" s="53">
        <f>IF(AL4&gt;=0,IF(X4&gt;=AK4,X4-AK4,X4-AK4+360),IF((X4-AK4-180)&lt;0,IF(X4-AK4+180&lt;0,X4-AK4+540,X4-AK4+180),X4-AK4-180))</f>
        <v>134.66</v>
      </c>
      <c r="AN4" s="50">
        <f>IF(AM4-90&lt;0,AM4+270,AM4-90)</f>
        <v>44.66</v>
      </c>
      <c r="AO4" s="67">
        <f t="shared" ref="AO4:AO67" si="2">Z4</f>
        <v>5</v>
      </c>
      <c r="AP4" s="59"/>
      <c r="AQ4" s="52"/>
      <c r="AR4" s="52"/>
    </row>
    <row r="5" spans="1:46" x14ac:dyDescent="0.2">
      <c r="A5" s="2" t="s">
        <v>254</v>
      </c>
      <c r="B5" s="1" t="s">
        <v>306</v>
      </c>
      <c r="C5" s="1" t="s">
        <v>324</v>
      </c>
      <c r="D5" s="28">
        <v>7</v>
      </c>
      <c r="E5" s="11" t="s">
        <v>307</v>
      </c>
      <c r="F5" s="4">
        <v>31.5</v>
      </c>
      <c r="G5" s="5">
        <v>32.5</v>
      </c>
      <c r="H5" s="4">
        <f t="shared" si="0"/>
        <v>32</v>
      </c>
      <c r="I5" s="4">
        <v>84.584999999999994</v>
      </c>
      <c r="J5" s="79">
        <f t="shared" si="1"/>
        <v>84.904999999999987</v>
      </c>
      <c r="K5" s="92"/>
      <c r="L5" s="11">
        <v>270</v>
      </c>
      <c r="M5" s="74">
        <v>0</v>
      </c>
      <c r="N5" s="74">
        <v>180</v>
      </c>
      <c r="O5" s="74">
        <v>5</v>
      </c>
      <c r="P5" s="74"/>
      <c r="Q5" s="74"/>
      <c r="R5" s="75"/>
      <c r="S5" s="13">
        <f>COS(M5*PI()/180)*SIN(L5*PI()/180)*(SIN(O5*PI()/180))-(COS(O5*PI()/180)*SIN(N5*PI()/180))*(SIN(M5*PI()/180))</f>
        <v>-8.7155742747658166E-2</v>
      </c>
      <c r="T5" s="13">
        <f>(SIN(M5*PI()/180))*(COS(O5*PI()/180)*COS(N5*PI()/180))-(SIN(O5*PI()/180))*(COS(M5*PI()/180)*COS(L5*PI()/180))</f>
        <v>1.6016808534555986E-17</v>
      </c>
      <c r="U5" s="13">
        <f>(COS(M5*PI()/180)*COS(L5*PI()/180))*(COS(O5*PI()/180)*SIN(N5*PI()/180))-(COS(M5*PI()/180)*SIN(L5*PI()/180))*(COS(O5*PI()/180)*COS(N5*PI()/180))</f>
        <v>-0.99619469809174555</v>
      </c>
      <c r="V5" s="6">
        <f>IF(S5=0,IF(T5&gt;=0,90,270),IF(S5&gt;0,IF(T5&gt;=0,ATAN(T5/S5)*180/PI(),ATAN(T5/S5)*180/PI()+360),ATAN(T5/S5)*180/PI()+180))</f>
        <v>180</v>
      </c>
      <c r="W5" s="6">
        <f>ASIN(U5/SQRT(S5^2+T5^2+U5^2))*180/PI()</f>
        <v>-85</v>
      </c>
      <c r="X5" s="34">
        <f>IF(U5&lt;0,V5,IF(V5+180&gt;=360,V5-180,V5+180))</f>
        <v>180</v>
      </c>
      <c r="Y5" s="35">
        <f>IF(X5-90&lt;0,X5+270,X5-90)</f>
        <v>90</v>
      </c>
      <c r="Z5" s="36">
        <f>IF(U5&lt;0,90+W5,90-W5)</f>
        <v>5</v>
      </c>
      <c r="AA5" s="15"/>
      <c r="AB5" s="22"/>
      <c r="AC5" s="25"/>
      <c r="AD5" s="25"/>
      <c r="AE5" s="25"/>
      <c r="AF5" s="40"/>
      <c r="AG5" s="41"/>
      <c r="AH5" s="55"/>
      <c r="AI5" s="11">
        <v>0</v>
      </c>
      <c r="AJ5" s="29">
        <v>140</v>
      </c>
      <c r="AK5" s="108">
        <v>55.83</v>
      </c>
      <c r="AL5" s="108">
        <v>48.98</v>
      </c>
      <c r="AM5" s="53">
        <f>IF(AL5&gt;=0,IF(X5&gt;=AK5,X5-AK5,X5-AK5+360),IF((X5-AK5-180)&lt;0,IF(X5-AK5+180&lt;0,X5-AK5+540,X5-AK5+180),X5-AK5-180))</f>
        <v>124.17</v>
      </c>
      <c r="AN5" s="50">
        <f>IF(AM5-90&lt;0,AM5+270,AM5-90)</f>
        <v>34.17</v>
      </c>
      <c r="AO5" s="67">
        <f t="shared" si="2"/>
        <v>5</v>
      </c>
      <c r="AP5" s="59"/>
      <c r="AQ5" s="52"/>
      <c r="AR5" s="52"/>
    </row>
    <row r="6" spans="1:46" x14ac:dyDescent="0.2">
      <c r="A6" s="2" t="s">
        <v>254</v>
      </c>
      <c r="B6" s="1" t="s">
        <v>306</v>
      </c>
      <c r="C6" s="1" t="s">
        <v>324</v>
      </c>
      <c r="D6" s="28">
        <v>9</v>
      </c>
      <c r="E6" s="11" t="s">
        <v>307</v>
      </c>
      <c r="F6" s="4">
        <v>38.5</v>
      </c>
      <c r="G6" s="5">
        <v>38.5</v>
      </c>
      <c r="H6" s="4">
        <f t="shared" si="0"/>
        <v>38.5</v>
      </c>
      <c r="I6" s="4">
        <v>87.39</v>
      </c>
      <c r="J6" s="79">
        <f t="shared" si="1"/>
        <v>87.775000000000006</v>
      </c>
      <c r="K6" s="92"/>
      <c r="L6" s="11">
        <v>0</v>
      </c>
      <c r="M6" s="74">
        <v>0</v>
      </c>
      <c r="N6" s="74" t="s">
        <v>308</v>
      </c>
      <c r="O6" s="74" t="s">
        <v>308</v>
      </c>
      <c r="P6" s="74"/>
      <c r="Q6" s="74"/>
      <c r="R6" s="75"/>
      <c r="S6" s="13"/>
      <c r="T6" s="13"/>
      <c r="U6" s="13"/>
      <c r="V6" s="6"/>
      <c r="W6" s="6"/>
      <c r="X6" s="34"/>
      <c r="Y6" s="35"/>
      <c r="Z6" s="36"/>
      <c r="AA6" s="15"/>
      <c r="AB6" s="22"/>
      <c r="AC6" s="25"/>
      <c r="AD6" s="25"/>
      <c r="AE6" s="25"/>
      <c r="AF6" s="40"/>
      <c r="AG6" s="41"/>
      <c r="AH6" s="55"/>
      <c r="AI6" s="11">
        <v>0</v>
      </c>
      <c r="AJ6" s="29">
        <v>100</v>
      </c>
      <c r="AK6" s="108">
        <v>21.14</v>
      </c>
      <c r="AL6" s="108">
        <v>40.44</v>
      </c>
      <c r="AM6" s="53"/>
      <c r="AN6" s="50"/>
      <c r="AO6" s="67"/>
      <c r="AP6" s="59"/>
      <c r="AQ6" s="52"/>
      <c r="AR6" s="52"/>
      <c r="AT6" s="73" t="s">
        <v>325</v>
      </c>
    </row>
    <row r="7" spans="1:46" x14ac:dyDescent="0.2">
      <c r="A7" s="2" t="s">
        <v>254</v>
      </c>
      <c r="B7" s="1" t="s">
        <v>306</v>
      </c>
      <c r="C7" s="1" t="s">
        <v>326</v>
      </c>
      <c r="D7" s="28">
        <v>2</v>
      </c>
      <c r="E7" s="11" t="s">
        <v>307</v>
      </c>
      <c r="F7" s="4">
        <v>24</v>
      </c>
      <c r="G7" s="5">
        <v>25</v>
      </c>
      <c r="H7" s="4">
        <f t="shared" si="0"/>
        <v>24.5</v>
      </c>
      <c r="I7" s="4">
        <v>90.254999999999995</v>
      </c>
      <c r="J7" s="79">
        <f t="shared" si="1"/>
        <v>90.5</v>
      </c>
      <c r="K7" s="92"/>
      <c r="L7" s="11">
        <v>90</v>
      </c>
      <c r="M7" s="74">
        <v>0</v>
      </c>
      <c r="N7" s="74">
        <v>180</v>
      </c>
      <c r="O7" s="74">
        <v>1</v>
      </c>
      <c r="P7" s="74"/>
      <c r="Q7" s="74"/>
      <c r="R7" s="75"/>
      <c r="S7" s="13">
        <f t="shared" ref="S7:S38" si="3">COS(M7*PI()/180)*SIN(L7*PI()/180)*(SIN(O7*PI()/180))-(COS(O7*PI()/180)*SIN(N7*PI()/180))*(SIN(M7*PI()/180))</f>
        <v>1.7452406437283512E-2</v>
      </c>
      <c r="T7" s="13">
        <f t="shared" ref="T7:T38" si="4">(SIN(M7*PI()/180))*(COS(O7*PI()/180)*COS(N7*PI()/180))-(SIN(O7*PI()/180))*(COS(M7*PI()/180)*COS(L7*PI()/180))</f>
        <v>-1.0690894390537575E-18</v>
      </c>
      <c r="U7" s="13">
        <f t="shared" ref="U7:U38" si="5">(COS(M7*PI()/180)*COS(L7*PI()/180))*(COS(O7*PI()/180)*SIN(N7*PI()/180))-(COS(M7*PI()/180)*SIN(L7*PI()/180))*(COS(O7*PI()/180)*COS(N7*PI()/180))</f>
        <v>0.99984769515639127</v>
      </c>
      <c r="V7" s="6">
        <f t="shared" ref="V7:V38" si="6">IF(S7=0,IF(T7&gt;=0,90,270),IF(S7&gt;0,IF(T7&gt;=0,ATAN(T7/S7)*180/PI(),ATAN(T7/S7)*180/PI()+360),ATAN(T7/S7)*180/PI()+180))</f>
        <v>360</v>
      </c>
      <c r="W7" s="6">
        <f t="shared" ref="W7:W38" si="7">ASIN(U7/SQRT(S7^2+T7^2+U7^2))*180/PI()</f>
        <v>89.000000000000099</v>
      </c>
      <c r="X7" s="34">
        <f t="shared" ref="X7:X38" si="8">IF(U7&lt;0,V7,IF(V7+180&gt;=360,V7-180,V7+180))</f>
        <v>180</v>
      </c>
      <c r="Y7" s="35">
        <f t="shared" ref="Y7:Y38" si="9">IF(X7-90&lt;0,X7+270,X7-90)</f>
        <v>90</v>
      </c>
      <c r="Z7" s="36">
        <f t="shared" ref="Z7:Z38" si="10">IF(U7&lt;0,90+W7,90-W7)</f>
        <v>0.99999999999990052</v>
      </c>
      <c r="AA7" s="15"/>
      <c r="AB7" s="22"/>
      <c r="AC7" s="25"/>
      <c r="AD7" s="25"/>
      <c r="AE7" s="25"/>
      <c r="AF7" s="40"/>
      <c r="AG7" s="41"/>
      <c r="AH7" s="55"/>
      <c r="AI7" s="11">
        <v>0</v>
      </c>
      <c r="AJ7" s="29">
        <v>45.5</v>
      </c>
      <c r="AK7" s="108">
        <v>255.09</v>
      </c>
      <c r="AL7" s="108">
        <v>46.12</v>
      </c>
      <c r="AM7" s="53">
        <f>IF(AL7&gt;=0,IF(X7&gt;=AK7,X7-AK7,X7-AK7+360),IF((X7-AK7-180)&lt;0,IF(X7-AK7+180&lt;0,X7-AK7+540,X7-AK7+180),X7-AK7-180))</f>
        <v>284.90999999999997</v>
      </c>
      <c r="AN7" s="50">
        <f>IF(AM7-90&lt;0,AM7+270,AM7-90)</f>
        <v>194.90999999999997</v>
      </c>
      <c r="AO7" s="67">
        <f t="shared" si="2"/>
        <v>0.99999999999990052</v>
      </c>
      <c r="AP7" s="59"/>
      <c r="AQ7" s="52"/>
      <c r="AR7" s="52"/>
    </row>
    <row r="8" spans="1:46" x14ac:dyDescent="0.2">
      <c r="A8" s="2" t="s">
        <v>254</v>
      </c>
      <c r="B8" s="1" t="s">
        <v>306</v>
      </c>
      <c r="C8" s="1" t="s">
        <v>326</v>
      </c>
      <c r="D8" s="28">
        <v>5</v>
      </c>
      <c r="E8" s="11" t="s">
        <v>307</v>
      </c>
      <c r="F8" s="4">
        <v>35</v>
      </c>
      <c r="G8" s="5">
        <v>35</v>
      </c>
      <c r="H8" s="4">
        <f t="shared" si="0"/>
        <v>35</v>
      </c>
      <c r="I8" s="4">
        <v>91.954999999999998</v>
      </c>
      <c r="J8" s="79">
        <f t="shared" si="1"/>
        <v>92.304999999999993</v>
      </c>
      <c r="K8" s="92"/>
      <c r="L8" s="11">
        <v>90</v>
      </c>
      <c r="M8" s="74">
        <v>0</v>
      </c>
      <c r="N8" s="74">
        <v>180</v>
      </c>
      <c r="O8" s="74">
        <v>15</v>
      </c>
      <c r="P8" s="74"/>
      <c r="Q8" s="74"/>
      <c r="R8" s="75"/>
      <c r="S8" s="13">
        <f t="shared" si="3"/>
        <v>0.25881904510252074</v>
      </c>
      <c r="T8" s="13">
        <f t="shared" si="4"/>
        <v>-1.5854587660413886E-17</v>
      </c>
      <c r="U8" s="13">
        <f t="shared" si="5"/>
        <v>0.96592582628906831</v>
      </c>
      <c r="V8" s="6">
        <f t="shared" si="6"/>
        <v>360</v>
      </c>
      <c r="W8" s="6">
        <f t="shared" si="7"/>
        <v>75.000000000000014</v>
      </c>
      <c r="X8" s="34">
        <f t="shared" si="8"/>
        <v>180</v>
      </c>
      <c r="Y8" s="35">
        <f t="shared" si="9"/>
        <v>90</v>
      </c>
      <c r="Z8" s="36">
        <f t="shared" si="10"/>
        <v>14.999999999999986</v>
      </c>
      <c r="AA8" s="15"/>
      <c r="AB8" s="22"/>
      <c r="AC8" s="25"/>
      <c r="AD8" s="25"/>
      <c r="AE8" s="25"/>
      <c r="AF8" s="40"/>
      <c r="AG8" s="41"/>
      <c r="AH8" s="55"/>
      <c r="AI8" s="11">
        <v>0</v>
      </c>
      <c r="AJ8" s="112">
        <v>140</v>
      </c>
      <c r="AK8" s="108">
        <v>253.89</v>
      </c>
      <c r="AL8" s="108">
        <v>51.7</v>
      </c>
      <c r="AM8" s="53">
        <f>IF(AL8&gt;=0,IF(X8&gt;=AK8,X8-AK8,X8-AK8+360),IF((X8-AK8-180)&lt;0,IF(X8-AK8+180&lt;0,X8-AK8+540,X8-AK8+180),X8-AK8-180))</f>
        <v>286.11</v>
      </c>
      <c r="AN8" s="50">
        <f>IF(AM8-90&lt;0,AM8+270,AM8-90)</f>
        <v>196.11</v>
      </c>
      <c r="AO8" s="67">
        <f t="shared" si="2"/>
        <v>14.999999999999986</v>
      </c>
      <c r="AP8" s="59"/>
      <c r="AQ8" s="52"/>
      <c r="AR8" s="52"/>
      <c r="AT8" s="73" t="s">
        <v>311</v>
      </c>
    </row>
    <row r="9" spans="1:46" x14ac:dyDescent="0.2">
      <c r="A9" s="2" t="s">
        <v>254</v>
      </c>
      <c r="B9" s="1" t="s">
        <v>306</v>
      </c>
      <c r="C9" s="1" t="s">
        <v>326</v>
      </c>
      <c r="D9" s="28">
        <v>6</v>
      </c>
      <c r="E9" s="11" t="s">
        <v>314</v>
      </c>
      <c r="F9" s="4">
        <v>109</v>
      </c>
      <c r="G9" s="5">
        <v>118</v>
      </c>
      <c r="H9" s="4">
        <f t="shared" si="0"/>
        <v>113.5</v>
      </c>
      <c r="I9" s="4">
        <v>93.325000000000003</v>
      </c>
      <c r="J9" s="79">
        <f t="shared" si="1"/>
        <v>94.460000000000008</v>
      </c>
      <c r="K9" s="92"/>
      <c r="L9" s="11">
        <v>270</v>
      </c>
      <c r="M9" s="74">
        <v>54</v>
      </c>
      <c r="N9" s="74">
        <v>0</v>
      </c>
      <c r="O9" s="74">
        <v>0</v>
      </c>
      <c r="P9" s="74"/>
      <c r="Q9" s="74"/>
      <c r="R9" s="75"/>
      <c r="S9" s="13">
        <f t="shared" si="3"/>
        <v>0</v>
      </c>
      <c r="T9" s="13">
        <f t="shared" si="4"/>
        <v>0.80901699437494745</v>
      </c>
      <c r="U9" s="13">
        <f t="shared" si="5"/>
        <v>0.58778525229247314</v>
      </c>
      <c r="V9" s="6">
        <f t="shared" si="6"/>
        <v>90</v>
      </c>
      <c r="W9" s="6">
        <f t="shared" si="7"/>
        <v>36</v>
      </c>
      <c r="X9" s="34">
        <f t="shared" si="8"/>
        <v>270</v>
      </c>
      <c r="Y9" s="35">
        <f t="shared" si="9"/>
        <v>180</v>
      </c>
      <c r="Z9" s="36">
        <f t="shared" si="10"/>
        <v>54</v>
      </c>
      <c r="AA9" s="15"/>
      <c r="AB9" s="22"/>
      <c r="AC9" s="25"/>
      <c r="AD9" s="25"/>
      <c r="AE9" s="25"/>
      <c r="AF9" s="40"/>
      <c r="AG9" s="41"/>
      <c r="AH9" s="55"/>
      <c r="AI9" s="11">
        <v>0</v>
      </c>
      <c r="AJ9" s="29">
        <v>140</v>
      </c>
      <c r="AK9" s="109"/>
      <c r="AL9" s="109"/>
      <c r="AM9" s="53"/>
      <c r="AN9" s="50"/>
      <c r="AO9" s="67">
        <f t="shared" si="2"/>
        <v>54</v>
      </c>
      <c r="AP9" s="59"/>
      <c r="AQ9" s="52"/>
      <c r="AR9" s="52"/>
      <c r="AT9" s="73" t="s">
        <v>327</v>
      </c>
    </row>
    <row r="10" spans="1:46" x14ac:dyDescent="0.2">
      <c r="A10" s="2" t="s">
        <v>254</v>
      </c>
      <c r="B10" s="1" t="s">
        <v>306</v>
      </c>
      <c r="C10" s="1" t="s">
        <v>326</v>
      </c>
      <c r="D10" s="28">
        <v>6</v>
      </c>
      <c r="E10" s="11" t="s">
        <v>314</v>
      </c>
      <c r="F10" s="4">
        <v>112</v>
      </c>
      <c r="G10" s="5">
        <v>127</v>
      </c>
      <c r="H10" s="4">
        <f t="shared" si="0"/>
        <v>119.5</v>
      </c>
      <c r="I10" s="4">
        <v>93.325000000000003</v>
      </c>
      <c r="J10" s="79">
        <f t="shared" si="1"/>
        <v>94.52</v>
      </c>
      <c r="K10" s="92"/>
      <c r="L10" s="11">
        <v>270</v>
      </c>
      <c r="M10" s="74">
        <v>67</v>
      </c>
      <c r="N10" s="74">
        <v>180</v>
      </c>
      <c r="O10" s="74">
        <v>11</v>
      </c>
      <c r="P10" s="74"/>
      <c r="Q10" s="74"/>
      <c r="R10" s="75"/>
      <c r="S10" s="13">
        <f t="shared" si="3"/>
        <v>-7.4555014089382116E-2</v>
      </c>
      <c r="T10" s="13">
        <f t="shared" si="4"/>
        <v>-0.90359258664442366</v>
      </c>
      <c r="U10" s="13">
        <f t="shared" si="5"/>
        <v>-0.38355229714425326</v>
      </c>
      <c r="V10" s="6">
        <f t="shared" si="6"/>
        <v>265.28323551828498</v>
      </c>
      <c r="W10" s="6">
        <f t="shared" si="7"/>
        <v>-22.93017371205006</v>
      </c>
      <c r="X10" s="34">
        <f t="shared" si="8"/>
        <v>265.28323551828498</v>
      </c>
      <c r="Y10" s="35">
        <f t="shared" si="9"/>
        <v>175.28323551828498</v>
      </c>
      <c r="Z10" s="36">
        <f t="shared" si="10"/>
        <v>67.069826287949937</v>
      </c>
      <c r="AA10" s="15"/>
      <c r="AB10" s="22"/>
      <c r="AC10" s="25"/>
      <c r="AD10" s="25"/>
      <c r="AE10" s="25"/>
      <c r="AF10" s="40"/>
      <c r="AG10" s="41"/>
      <c r="AH10" s="55"/>
      <c r="AI10" s="11">
        <v>0</v>
      </c>
      <c r="AJ10" s="29">
        <v>140</v>
      </c>
      <c r="AK10" s="109"/>
      <c r="AL10" s="109"/>
      <c r="AM10" s="53"/>
      <c r="AN10" s="50"/>
      <c r="AO10" s="67">
        <f t="shared" si="2"/>
        <v>67.069826287949937</v>
      </c>
      <c r="AP10" s="59"/>
      <c r="AQ10" s="52"/>
      <c r="AR10" s="52"/>
      <c r="AT10" s="73" t="s">
        <v>327</v>
      </c>
    </row>
    <row r="11" spans="1:46" x14ac:dyDescent="0.2">
      <c r="A11" s="2" t="s">
        <v>254</v>
      </c>
      <c r="B11" s="1" t="s">
        <v>306</v>
      </c>
      <c r="C11" s="1" t="s">
        <v>326</v>
      </c>
      <c r="D11" s="28">
        <v>6</v>
      </c>
      <c r="E11" s="11" t="s">
        <v>314</v>
      </c>
      <c r="F11" s="4">
        <v>122</v>
      </c>
      <c r="G11" s="5">
        <v>134</v>
      </c>
      <c r="H11" s="4">
        <f t="shared" si="0"/>
        <v>128</v>
      </c>
      <c r="I11" s="4">
        <v>93.325000000000003</v>
      </c>
      <c r="J11" s="79">
        <f t="shared" si="1"/>
        <v>94.605000000000004</v>
      </c>
      <c r="K11" s="92"/>
      <c r="L11" s="11">
        <v>180</v>
      </c>
      <c r="M11" s="74">
        <v>34</v>
      </c>
      <c r="N11" s="74">
        <v>270</v>
      </c>
      <c r="O11" s="74">
        <v>64</v>
      </c>
      <c r="P11" s="74"/>
      <c r="Q11" s="74"/>
      <c r="R11" s="75"/>
      <c r="S11" s="13">
        <f t="shared" si="3"/>
        <v>0.24513403437078529</v>
      </c>
      <c r="T11" s="13">
        <f t="shared" si="4"/>
        <v>0.74513403437078518</v>
      </c>
      <c r="U11" s="13">
        <f t="shared" si="5"/>
        <v>0.36342615141218659</v>
      </c>
      <c r="V11" s="6">
        <f t="shared" si="6"/>
        <v>71.789839567897715</v>
      </c>
      <c r="W11" s="6">
        <f t="shared" si="7"/>
        <v>24.858539732786145</v>
      </c>
      <c r="X11" s="34">
        <f t="shared" si="8"/>
        <v>251.78983956789773</v>
      </c>
      <c r="Y11" s="35">
        <f t="shared" si="9"/>
        <v>161.78983956789773</v>
      </c>
      <c r="Z11" s="36">
        <f t="shared" si="10"/>
        <v>65.141460267213859</v>
      </c>
      <c r="AA11" s="15"/>
      <c r="AB11" s="22"/>
      <c r="AC11" s="25"/>
      <c r="AD11" s="25"/>
      <c r="AE11" s="25"/>
      <c r="AF11" s="40"/>
      <c r="AG11" s="41"/>
      <c r="AH11" s="55"/>
      <c r="AI11" s="11">
        <v>0</v>
      </c>
      <c r="AJ11" s="29">
        <v>140</v>
      </c>
      <c r="AK11" s="109"/>
      <c r="AL11" s="109"/>
      <c r="AM11" s="53"/>
      <c r="AN11" s="50"/>
      <c r="AO11" s="67">
        <f t="shared" si="2"/>
        <v>65.141460267213859</v>
      </c>
      <c r="AP11" s="59"/>
      <c r="AQ11" s="52"/>
      <c r="AR11" s="52"/>
      <c r="AT11" s="73" t="s">
        <v>327</v>
      </c>
    </row>
    <row r="12" spans="1:46" x14ac:dyDescent="0.2">
      <c r="A12" s="2" t="s">
        <v>254</v>
      </c>
      <c r="B12" s="1" t="s">
        <v>306</v>
      </c>
      <c r="C12" s="1" t="s">
        <v>326</v>
      </c>
      <c r="D12" s="28">
        <v>7</v>
      </c>
      <c r="E12" s="11" t="s">
        <v>314</v>
      </c>
      <c r="F12" s="4">
        <v>31.5</v>
      </c>
      <c r="G12" s="5">
        <v>40</v>
      </c>
      <c r="H12" s="4">
        <f t="shared" si="0"/>
        <v>35.75</v>
      </c>
      <c r="I12" s="4">
        <v>94.734999999999999</v>
      </c>
      <c r="J12" s="79">
        <f t="shared" si="1"/>
        <v>95.092500000000001</v>
      </c>
      <c r="K12" s="92"/>
      <c r="L12" s="11">
        <v>23</v>
      </c>
      <c r="M12" s="74">
        <v>0</v>
      </c>
      <c r="N12" s="74">
        <v>113</v>
      </c>
      <c r="O12" s="74">
        <v>51</v>
      </c>
      <c r="P12" s="74"/>
      <c r="Q12" s="74"/>
      <c r="R12" s="75"/>
      <c r="S12" s="13">
        <f t="shared" si="3"/>
        <v>0.30365511852096383</v>
      </c>
      <c r="T12" s="13">
        <f t="shared" si="4"/>
        <v>-0.71536662936210482</v>
      </c>
      <c r="U12" s="13">
        <f t="shared" si="5"/>
        <v>0.6293203910498375</v>
      </c>
      <c r="V12" s="6">
        <f t="shared" si="6"/>
        <v>293</v>
      </c>
      <c r="W12" s="6">
        <f t="shared" si="7"/>
        <v>39.000000000000014</v>
      </c>
      <c r="X12" s="34">
        <f t="shared" si="8"/>
        <v>113</v>
      </c>
      <c r="Y12" s="35">
        <f t="shared" si="9"/>
        <v>23</v>
      </c>
      <c r="Z12" s="36">
        <f t="shared" si="10"/>
        <v>50.999999999999986</v>
      </c>
      <c r="AA12" s="15"/>
      <c r="AB12" s="22"/>
      <c r="AC12" s="25"/>
      <c r="AD12" s="25"/>
      <c r="AE12" s="25"/>
      <c r="AF12" s="40"/>
      <c r="AG12" s="41"/>
      <c r="AH12" s="55"/>
      <c r="AI12" s="11">
        <v>0</v>
      </c>
      <c r="AJ12" s="29">
        <v>91.5</v>
      </c>
      <c r="AK12" s="109"/>
      <c r="AL12" s="109"/>
      <c r="AM12" s="53"/>
      <c r="AN12" s="50"/>
      <c r="AO12" s="67">
        <f t="shared" si="2"/>
        <v>50.999999999999986</v>
      </c>
      <c r="AP12" s="59"/>
      <c r="AQ12" s="52"/>
      <c r="AR12" s="52"/>
      <c r="AT12" s="73" t="s">
        <v>311</v>
      </c>
    </row>
    <row r="13" spans="1:46" x14ac:dyDescent="0.2">
      <c r="A13" s="2" t="s">
        <v>254</v>
      </c>
      <c r="B13" s="1" t="s">
        <v>306</v>
      </c>
      <c r="C13" s="1" t="s">
        <v>326</v>
      </c>
      <c r="D13" s="28">
        <v>7</v>
      </c>
      <c r="E13" s="11" t="s">
        <v>314</v>
      </c>
      <c r="F13" s="4">
        <v>45</v>
      </c>
      <c r="G13" s="5">
        <v>59</v>
      </c>
      <c r="H13" s="4">
        <f t="shared" si="0"/>
        <v>52</v>
      </c>
      <c r="I13" s="4">
        <v>94.734999999999999</v>
      </c>
      <c r="J13" s="79">
        <f t="shared" si="1"/>
        <v>95.254999999999995</v>
      </c>
      <c r="K13" s="92"/>
      <c r="L13" s="11">
        <v>260</v>
      </c>
      <c r="M13" s="74">
        <v>65</v>
      </c>
      <c r="N13" s="74">
        <v>170</v>
      </c>
      <c r="O13" s="74">
        <v>0</v>
      </c>
      <c r="P13" s="74"/>
      <c r="Q13" s="74"/>
      <c r="R13" s="75"/>
      <c r="S13" s="13">
        <f t="shared" si="3"/>
        <v>-0.1573786956242626</v>
      </c>
      <c r="T13" s="13">
        <f t="shared" si="4"/>
        <v>-0.89253893528902994</v>
      </c>
      <c r="U13" s="13">
        <f t="shared" si="5"/>
        <v>-0.42261826174069939</v>
      </c>
      <c r="V13" s="6">
        <f t="shared" si="6"/>
        <v>260</v>
      </c>
      <c r="W13" s="6">
        <f t="shared" si="7"/>
        <v>-25.000000000000007</v>
      </c>
      <c r="X13" s="34">
        <f t="shared" si="8"/>
        <v>260</v>
      </c>
      <c r="Y13" s="35">
        <f t="shared" si="9"/>
        <v>170</v>
      </c>
      <c r="Z13" s="36">
        <f t="shared" si="10"/>
        <v>65</v>
      </c>
      <c r="AA13" s="15"/>
      <c r="AB13" s="22"/>
      <c r="AC13" s="25"/>
      <c r="AD13" s="25"/>
      <c r="AE13" s="25"/>
      <c r="AF13" s="40"/>
      <c r="AG13" s="41"/>
      <c r="AH13" s="55"/>
      <c r="AI13" s="11">
        <v>0</v>
      </c>
      <c r="AJ13" s="29">
        <v>91.5</v>
      </c>
      <c r="AK13" s="109"/>
      <c r="AL13" s="109"/>
      <c r="AM13" s="53"/>
      <c r="AN13" s="50"/>
      <c r="AO13" s="67">
        <f t="shared" si="2"/>
        <v>65</v>
      </c>
      <c r="AP13" s="59"/>
      <c r="AQ13" s="52"/>
      <c r="AR13" s="52"/>
      <c r="AT13" s="73" t="s">
        <v>311</v>
      </c>
    </row>
    <row r="14" spans="1:46" x14ac:dyDescent="0.2">
      <c r="A14" s="2" t="s">
        <v>254</v>
      </c>
      <c r="B14" s="1" t="s">
        <v>306</v>
      </c>
      <c r="C14" s="1" t="s">
        <v>328</v>
      </c>
      <c r="D14" s="28">
        <v>1</v>
      </c>
      <c r="E14" s="11" t="s">
        <v>313</v>
      </c>
      <c r="F14" s="4">
        <v>114</v>
      </c>
      <c r="G14" s="5">
        <v>131</v>
      </c>
      <c r="H14" s="4">
        <f t="shared" si="0"/>
        <v>122.5</v>
      </c>
      <c r="I14" s="4">
        <v>99</v>
      </c>
      <c r="J14" s="79">
        <f t="shared" si="1"/>
        <v>100.22499999999999</v>
      </c>
      <c r="K14" s="92">
        <v>0.1</v>
      </c>
      <c r="L14" s="11">
        <v>18</v>
      </c>
      <c r="M14" s="74">
        <v>0</v>
      </c>
      <c r="N14" s="74">
        <v>288</v>
      </c>
      <c r="O14" s="74">
        <v>69</v>
      </c>
      <c r="P14" s="74"/>
      <c r="Q14" s="74"/>
      <c r="R14" s="75"/>
      <c r="S14" s="13">
        <f t="shared" si="3"/>
        <v>0.28849221740344677</v>
      </c>
      <c r="T14" s="13">
        <f t="shared" si="4"/>
        <v>-0.88788774810577231</v>
      </c>
      <c r="U14" s="13">
        <f t="shared" si="5"/>
        <v>-0.35836794954530038</v>
      </c>
      <c r="V14" s="6">
        <f t="shared" si="6"/>
        <v>288</v>
      </c>
      <c r="W14" s="6">
        <f t="shared" si="7"/>
        <v>-21.000000000000007</v>
      </c>
      <c r="X14" s="34">
        <f t="shared" si="8"/>
        <v>288</v>
      </c>
      <c r="Y14" s="35">
        <f t="shared" si="9"/>
        <v>198</v>
      </c>
      <c r="Z14" s="36">
        <f t="shared" si="10"/>
        <v>69</v>
      </c>
      <c r="AA14" s="15"/>
      <c r="AB14" s="22"/>
      <c r="AC14" s="25"/>
      <c r="AD14" s="25"/>
      <c r="AE14" s="25"/>
      <c r="AF14" s="40"/>
      <c r="AG14" s="41"/>
      <c r="AH14" s="55"/>
      <c r="AI14" s="11">
        <v>0</v>
      </c>
      <c r="AJ14" s="29">
        <v>140</v>
      </c>
      <c r="AK14" s="109"/>
      <c r="AL14" s="109"/>
      <c r="AM14" s="53"/>
      <c r="AN14" s="50"/>
      <c r="AO14" s="67">
        <f t="shared" si="2"/>
        <v>69</v>
      </c>
      <c r="AP14" s="59"/>
      <c r="AQ14" s="52"/>
      <c r="AR14" s="52"/>
      <c r="AT14" s="73" t="s">
        <v>311</v>
      </c>
    </row>
    <row r="15" spans="1:46" x14ac:dyDescent="0.2">
      <c r="A15" s="2" t="s">
        <v>254</v>
      </c>
      <c r="B15" s="1" t="s">
        <v>306</v>
      </c>
      <c r="C15" s="1" t="s">
        <v>328</v>
      </c>
      <c r="D15" s="28">
        <v>2</v>
      </c>
      <c r="E15" s="11" t="s">
        <v>313</v>
      </c>
      <c r="F15" s="4">
        <v>0</v>
      </c>
      <c r="G15" s="5">
        <v>10.5</v>
      </c>
      <c r="H15" s="4">
        <f t="shared" si="0"/>
        <v>5.25</v>
      </c>
      <c r="I15" s="4">
        <v>100.405</v>
      </c>
      <c r="J15" s="79">
        <f t="shared" si="1"/>
        <v>100.4575</v>
      </c>
      <c r="K15" s="92" t="s">
        <v>310</v>
      </c>
      <c r="L15" s="11">
        <v>16</v>
      </c>
      <c r="M15" s="74">
        <v>0</v>
      </c>
      <c r="N15" s="74">
        <v>286</v>
      </c>
      <c r="O15" s="74">
        <v>58</v>
      </c>
      <c r="P15" s="74"/>
      <c r="Q15" s="74"/>
      <c r="R15" s="75"/>
      <c r="S15" s="13">
        <f t="shared" si="3"/>
        <v>0.23375373483019751</v>
      </c>
      <c r="T15" s="13">
        <f t="shared" si="4"/>
        <v>-0.81519615114858857</v>
      </c>
      <c r="U15" s="13">
        <f t="shared" si="5"/>
        <v>-0.5299192642332049</v>
      </c>
      <c r="V15" s="6">
        <f t="shared" si="6"/>
        <v>286</v>
      </c>
      <c r="W15" s="6">
        <f t="shared" si="7"/>
        <v>-31.999999999999996</v>
      </c>
      <c r="X15" s="34">
        <f t="shared" si="8"/>
        <v>286</v>
      </c>
      <c r="Y15" s="35">
        <f t="shared" si="9"/>
        <v>196</v>
      </c>
      <c r="Z15" s="36">
        <f t="shared" si="10"/>
        <v>58</v>
      </c>
      <c r="AA15" s="15"/>
      <c r="AB15" s="22"/>
      <c r="AC15" s="25"/>
      <c r="AD15" s="25"/>
      <c r="AE15" s="25"/>
      <c r="AF15" s="40"/>
      <c r="AG15" s="41"/>
      <c r="AH15" s="55"/>
      <c r="AI15" s="11">
        <v>0</v>
      </c>
      <c r="AJ15" s="29">
        <v>20</v>
      </c>
      <c r="AK15" s="109"/>
      <c r="AL15" s="109"/>
      <c r="AM15" s="53"/>
      <c r="AN15" s="50"/>
      <c r="AO15" s="67">
        <f t="shared" si="2"/>
        <v>58</v>
      </c>
      <c r="AP15" s="59"/>
      <c r="AQ15" s="52"/>
      <c r="AR15" s="52"/>
      <c r="AT15" s="73" t="s">
        <v>311</v>
      </c>
    </row>
    <row r="16" spans="1:46" x14ac:dyDescent="0.2">
      <c r="A16" s="2" t="s">
        <v>254</v>
      </c>
      <c r="B16" s="1" t="s">
        <v>306</v>
      </c>
      <c r="C16" s="1" t="s">
        <v>328</v>
      </c>
      <c r="D16" s="28">
        <v>2</v>
      </c>
      <c r="E16" s="11" t="s">
        <v>313</v>
      </c>
      <c r="F16" s="4">
        <v>15</v>
      </c>
      <c r="G16" s="5">
        <v>20</v>
      </c>
      <c r="H16" s="4">
        <f t="shared" si="0"/>
        <v>17.5</v>
      </c>
      <c r="I16" s="4">
        <v>100.405</v>
      </c>
      <c r="J16" s="79">
        <f t="shared" si="1"/>
        <v>100.58</v>
      </c>
      <c r="K16" s="92" t="s">
        <v>310</v>
      </c>
      <c r="L16" s="11">
        <v>145</v>
      </c>
      <c r="M16" s="74">
        <v>0</v>
      </c>
      <c r="N16" s="74">
        <v>235</v>
      </c>
      <c r="O16" s="74">
        <v>40</v>
      </c>
      <c r="P16" s="74"/>
      <c r="Q16" s="74"/>
      <c r="R16" s="75"/>
      <c r="S16" s="13">
        <f t="shared" si="3"/>
        <v>0.36868782649461251</v>
      </c>
      <c r="T16" s="13">
        <f t="shared" si="4"/>
        <v>0.52654078451836306</v>
      </c>
      <c r="U16" s="13">
        <f t="shared" si="5"/>
        <v>0.76604444311897801</v>
      </c>
      <c r="V16" s="6">
        <f t="shared" si="6"/>
        <v>54.999999999999986</v>
      </c>
      <c r="W16" s="6">
        <f t="shared" si="7"/>
        <v>49.999999999999993</v>
      </c>
      <c r="X16" s="34">
        <f t="shared" si="8"/>
        <v>235</v>
      </c>
      <c r="Y16" s="35">
        <f t="shared" si="9"/>
        <v>145</v>
      </c>
      <c r="Z16" s="36">
        <f t="shared" si="10"/>
        <v>40.000000000000007</v>
      </c>
      <c r="AA16" s="15"/>
      <c r="AB16" s="22"/>
      <c r="AC16" s="25"/>
      <c r="AD16" s="25"/>
      <c r="AE16" s="25"/>
      <c r="AF16" s="40"/>
      <c r="AG16" s="41"/>
      <c r="AH16" s="55"/>
      <c r="AI16" s="11">
        <v>0</v>
      </c>
      <c r="AJ16" s="29">
        <v>20</v>
      </c>
      <c r="AK16" s="109"/>
      <c r="AL16" s="109"/>
      <c r="AM16" s="53"/>
      <c r="AN16" s="50"/>
      <c r="AO16" s="67">
        <f t="shared" si="2"/>
        <v>40.000000000000007</v>
      </c>
      <c r="AP16" s="59"/>
      <c r="AQ16" s="52"/>
      <c r="AR16" s="52"/>
      <c r="AT16" s="73" t="s">
        <v>311</v>
      </c>
    </row>
    <row r="17" spans="1:46" x14ac:dyDescent="0.2">
      <c r="A17" s="2" t="s">
        <v>254</v>
      </c>
      <c r="B17" s="1" t="s">
        <v>306</v>
      </c>
      <c r="C17" s="1" t="s">
        <v>328</v>
      </c>
      <c r="D17" s="28">
        <v>3</v>
      </c>
      <c r="E17" s="11" t="s">
        <v>313</v>
      </c>
      <c r="F17" s="4">
        <v>52.5</v>
      </c>
      <c r="G17" s="5">
        <v>57</v>
      </c>
      <c r="H17" s="4">
        <f t="shared" si="0"/>
        <v>54.75</v>
      </c>
      <c r="I17" s="4">
        <v>100.605</v>
      </c>
      <c r="J17" s="79">
        <f t="shared" si="1"/>
        <v>101.1525</v>
      </c>
      <c r="K17" s="92" t="s">
        <v>310</v>
      </c>
      <c r="L17" s="11">
        <v>146</v>
      </c>
      <c r="M17" s="74">
        <v>0</v>
      </c>
      <c r="N17" s="74">
        <v>236</v>
      </c>
      <c r="O17" s="74">
        <v>50</v>
      </c>
      <c r="P17" s="74"/>
      <c r="Q17" s="74"/>
      <c r="R17" s="75"/>
      <c r="S17" s="13">
        <f t="shared" si="3"/>
        <v>0.42836661633533274</v>
      </c>
      <c r="T17" s="13">
        <f t="shared" si="4"/>
        <v>0.6350796255926362</v>
      </c>
      <c r="U17" s="13">
        <f t="shared" si="5"/>
        <v>0.64278760968653936</v>
      </c>
      <c r="V17" s="6">
        <f t="shared" si="6"/>
        <v>56</v>
      </c>
      <c r="W17" s="6">
        <f t="shared" si="7"/>
        <v>40.000000000000014</v>
      </c>
      <c r="X17" s="34">
        <f t="shared" si="8"/>
        <v>236</v>
      </c>
      <c r="Y17" s="35">
        <f t="shared" si="9"/>
        <v>146</v>
      </c>
      <c r="Z17" s="36">
        <f t="shared" si="10"/>
        <v>49.999999999999986</v>
      </c>
      <c r="AA17" s="15"/>
      <c r="AB17" s="22"/>
      <c r="AC17" s="25"/>
      <c r="AD17" s="25"/>
      <c r="AE17" s="25"/>
      <c r="AF17" s="40"/>
      <c r="AG17" s="41"/>
      <c r="AH17" s="55"/>
      <c r="AI17" s="11">
        <v>0</v>
      </c>
      <c r="AJ17" s="29">
        <v>140</v>
      </c>
      <c r="AK17" s="109"/>
      <c r="AL17" s="109"/>
      <c r="AM17" s="53"/>
      <c r="AN17" s="50"/>
      <c r="AO17" s="67">
        <f t="shared" si="2"/>
        <v>49.999999999999986</v>
      </c>
      <c r="AP17" s="59"/>
      <c r="AQ17" s="52"/>
      <c r="AR17" s="52"/>
    </row>
    <row r="18" spans="1:46" x14ac:dyDescent="0.2">
      <c r="A18" s="2" t="s">
        <v>254</v>
      </c>
      <c r="B18" s="1" t="s">
        <v>306</v>
      </c>
      <c r="C18" s="1" t="s">
        <v>328</v>
      </c>
      <c r="D18" s="28">
        <v>5</v>
      </c>
      <c r="E18" s="11" t="s">
        <v>313</v>
      </c>
      <c r="F18" s="4">
        <v>56.5</v>
      </c>
      <c r="G18" s="5">
        <v>67</v>
      </c>
      <c r="H18" s="4">
        <f t="shared" si="0"/>
        <v>61.75</v>
      </c>
      <c r="I18" s="4">
        <v>103.455</v>
      </c>
      <c r="J18" s="79">
        <f t="shared" si="1"/>
        <v>104.07250000000001</v>
      </c>
      <c r="K18" s="92" t="s">
        <v>310</v>
      </c>
      <c r="L18" s="11">
        <v>170</v>
      </c>
      <c r="M18" s="74">
        <v>0</v>
      </c>
      <c r="N18" s="74">
        <v>260</v>
      </c>
      <c r="O18" s="74">
        <v>58</v>
      </c>
      <c r="P18" s="74"/>
      <c r="Q18" s="74"/>
      <c r="R18" s="75"/>
      <c r="S18" s="13">
        <f t="shared" si="3"/>
        <v>0.14726200647147303</v>
      </c>
      <c r="T18" s="13">
        <f t="shared" si="4"/>
        <v>0.83516434002209072</v>
      </c>
      <c r="U18" s="13">
        <f t="shared" si="5"/>
        <v>0.5299192642332049</v>
      </c>
      <c r="V18" s="6">
        <f t="shared" si="6"/>
        <v>80.000000000000014</v>
      </c>
      <c r="W18" s="6">
        <f t="shared" si="7"/>
        <v>32.000000000000007</v>
      </c>
      <c r="X18" s="34">
        <f t="shared" si="8"/>
        <v>260</v>
      </c>
      <c r="Y18" s="35">
        <f t="shared" si="9"/>
        <v>170</v>
      </c>
      <c r="Z18" s="36">
        <f t="shared" si="10"/>
        <v>57.999999999999993</v>
      </c>
      <c r="AA18" s="15"/>
      <c r="AB18" s="22"/>
      <c r="AC18" s="25"/>
      <c r="AD18" s="25"/>
      <c r="AE18" s="25"/>
      <c r="AF18" s="40"/>
      <c r="AG18" s="41"/>
      <c r="AH18" s="55"/>
      <c r="AI18" s="11">
        <v>1</v>
      </c>
      <c r="AJ18" s="29">
        <v>145</v>
      </c>
      <c r="AK18" s="109"/>
      <c r="AL18" s="109"/>
      <c r="AM18" s="53"/>
      <c r="AN18" s="50"/>
      <c r="AO18" s="67">
        <f t="shared" si="2"/>
        <v>57.999999999999993</v>
      </c>
      <c r="AP18" s="59"/>
      <c r="AQ18" s="52"/>
      <c r="AR18" s="52"/>
    </row>
    <row r="19" spans="1:46" x14ac:dyDescent="0.2">
      <c r="A19" s="2" t="s">
        <v>254</v>
      </c>
      <c r="B19" s="1" t="s">
        <v>306</v>
      </c>
      <c r="C19" s="1" t="s">
        <v>328</v>
      </c>
      <c r="D19" s="28">
        <v>5</v>
      </c>
      <c r="E19" s="11" t="s">
        <v>307</v>
      </c>
      <c r="F19" s="4">
        <v>94</v>
      </c>
      <c r="G19" s="5">
        <v>95.5</v>
      </c>
      <c r="H19" s="4">
        <f t="shared" si="0"/>
        <v>94.75</v>
      </c>
      <c r="I19" s="4">
        <v>103.455</v>
      </c>
      <c r="J19" s="79">
        <f t="shared" si="1"/>
        <v>104.4025</v>
      </c>
      <c r="K19" s="92"/>
      <c r="L19" s="11">
        <v>270</v>
      </c>
      <c r="M19" s="74">
        <v>9</v>
      </c>
      <c r="N19" s="74">
        <v>0</v>
      </c>
      <c r="O19" s="74">
        <v>0</v>
      </c>
      <c r="P19" s="74"/>
      <c r="Q19" s="74"/>
      <c r="R19" s="75"/>
      <c r="S19" s="13">
        <f t="shared" si="3"/>
        <v>0</v>
      </c>
      <c r="T19" s="13">
        <f t="shared" si="4"/>
        <v>0.15643446504023087</v>
      </c>
      <c r="U19" s="13">
        <f t="shared" si="5"/>
        <v>0.98768834059513777</v>
      </c>
      <c r="V19" s="6">
        <f t="shared" si="6"/>
        <v>90</v>
      </c>
      <c r="W19" s="6">
        <f t="shared" si="7"/>
        <v>81.000000000000028</v>
      </c>
      <c r="X19" s="34">
        <f t="shared" si="8"/>
        <v>270</v>
      </c>
      <c r="Y19" s="35">
        <f t="shared" si="9"/>
        <v>180</v>
      </c>
      <c r="Z19" s="36">
        <f t="shared" si="10"/>
        <v>8.9999999999999716</v>
      </c>
      <c r="AA19" s="15"/>
      <c r="AB19" s="22"/>
      <c r="AC19" s="25"/>
      <c r="AD19" s="25"/>
      <c r="AE19" s="25"/>
      <c r="AF19" s="40"/>
      <c r="AG19" s="41"/>
      <c r="AH19" s="55"/>
      <c r="AI19" s="11">
        <v>1</v>
      </c>
      <c r="AJ19" s="29">
        <v>145</v>
      </c>
      <c r="AK19" s="109"/>
      <c r="AL19" s="109"/>
      <c r="AM19" s="53"/>
      <c r="AN19" s="50"/>
      <c r="AO19" s="67">
        <f t="shared" si="2"/>
        <v>8.9999999999999716</v>
      </c>
      <c r="AP19" s="59"/>
      <c r="AQ19" s="52"/>
      <c r="AR19" s="52"/>
    </row>
    <row r="20" spans="1:46" x14ac:dyDescent="0.2">
      <c r="A20" s="2" t="s">
        <v>254</v>
      </c>
      <c r="B20" s="1" t="s">
        <v>306</v>
      </c>
      <c r="C20" s="1" t="s">
        <v>328</v>
      </c>
      <c r="D20" s="28">
        <v>6</v>
      </c>
      <c r="E20" s="11" t="s">
        <v>312</v>
      </c>
      <c r="F20" s="4">
        <v>27.5</v>
      </c>
      <c r="G20" s="5">
        <v>31.5</v>
      </c>
      <c r="H20" s="4">
        <f t="shared" si="0"/>
        <v>29.5</v>
      </c>
      <c r="I20" s="4">
        <v>104.91500000000001</v>
      </c>
      <c r="J20" s="79">
        <f t="shared" si="1"/>
        <v>105.21000000000001</v>
      </c>
      <c r="K20" s="92"/>
      <c r="L20" s="11">
        <v>0</v>
      </c>
      <c r="M20" s="74">
        <v>17</v>
      </c>
      <c r="N20" s="74">
        <v>270</v>
      </c>
      <c r="O20" s="74">
        <v>31</v>
      </c>
      <c r="P20" s="74"/>
      <c r="Q20" s="74"/>
      <c r="R20" s="75"/>
      <c r="S20" s="13">
        <f t="shared" si="3"/>
        <v>0.25061146493886333</v>
      </c>
      <c r="T20" s="13">
        <f t="shared" si="4"/>
        <v>-0.49253336053853097</v>
      </c>
      <c r="U20" s="13">
        <f t="shared" si="5"/>
        <v>-0.8197131663174273</v>
      </c>
      <c r="V20" s="6">
        <f t="shared" si="6"/>
        <v>296.96796145564582</v>
      </c>
      <c r="W20" s="6">
        <f t="shared" si="7"/>
        <v>-56.013346059317406</v>
      </c>
      <c r="X20" s="34">
        <f t="shared" si="8"/>
        <v>296.96796145564582</v>
      </c>
      <c r="Y20" s="35">
        <f t="shared" si="9"/>
        <v>206.96796145564582</v>
      </c>
      <c r="Z20" s="36">
        <f t="shared" si="10"/>
        <v>33.986653940682594</v>
      </c>
      <c r="AA20" s="15"/>
      <c r="AB20" s="22"/>
      <c r="AC20" s="25"/>
      <c r="AD20" s="25"/>
      <c r="AE20" s="25"/>
      <c r="AF20" s="40"/>
      <c r="AG20" s="41"/>
      <c r="AH20" s="55"/>
      <c r="AI20" s="11">
        <v>20</v>
      </c>
      <c r="AJ20" s="29">
        <v>144</v>
      </c>
      <c r="AK20" s="109"/>
      <c r="AL20" s="109"/>
      <c r="AM20" s="53"/>
      <c r="AN20" s="50"/>
      <c r="AO20" s="67">
        <f t="shared" si="2"/>
        <v>33.986653940682594</v>
      </c>
      <c r="AP20" s="59"/>
      <c r="AQ20" s="52"/>
      <c r="AR20" s="52"/>
      <c r="AT20" s="73" t="s">
        <v>329</v>
      </c>
    </row>
    <row r="21" spans="1:46" x14ac:dyDescent="0.2">
      <c r="A21" s="2" t="s">
        <v>254</v>
      </c>
      <c r="B21" s="1" t="s">
        <v>306</v>
      </c>
      <c r="C21" s="1" t="s">
        <v>328</v>
      </c>
      <c r="D21" s="28">
        <v>6</v>
      </c>
      <c r="E21" s="11" t="s">
        <v>307</v>
      </c>
      <c r="F21" s="4">
        <v>77</v>
      </c>
      <c r="G21" s="5">
        <v>77</v>
      </c>
      <c r="H21" s="4">
        <f t="shared" si="0"/>
        <v>77</v>
      </c>
      <c r="I21" s="4">
        <v>104.91500000000001</v>
      </c>
      <c r="J21" s="79">
        <f t="shared" si="1"/>
        <v>105.685</v>
      </c>
      <c r="K21" s="92"/>
      <c r="L21" s="11">
        <v>90</v>
      </c>
      <c r="M21" s="74">
        <v>1</v>
      </c>
      <c r="N21" s="74">
        <v>0</v>
      </c>
      <c r="O21" s="74">
        <v>28</v>
      </c>
      <c r="P21" s="74"/>
      <c r="Q21" s="74"/>
      <c r="R21" s="75"/>
      <c r="S21" s="13">
        <f t="shared" si="3"/>
        <v>0.46940005999294193</v>
      </c>
      <c r="T21" s="13">
        <f t="shared" si="4"/>
        <v>1.5409560253395089E-2</v>
      </c>
      <c r="U21" s="13">
        <f t="shared" si="5"/>
        <v>-0.88281311566388188</v>
      </c>
      <c r="V21" s="6">
        <f t="shared" si="6"/>
        <v>1.8802422100041027</v>
      </c>
      <c r="W21" s="6">
        <f t="shared" si="7"/>
        <v>-61.987207290627936</v>
      </c>
      <c r="X21" s="34">
        <f t="shared" si="8"/>
        <v>1.8802422100041027</v>
      </c>
      <c r="Y21" s="35">
        <f t="shared" si="9"/>
        <v>271.8802422100041</v>
      </c>
      <c r="Z21" s="36">
        <f t="shared" si="10"/>
        <v>28.012792709372064</v>
      </c>
      <c r="AA21" s="15"/>
      <c r="AB21" s="22"/>
      <c r="AC21" s="25"/>
      <c r="AD21" s="25"/>
      <c r="AE21" s="25"/>
      <c r="AF21" s="40"/>
      <c r="AG21" s="41"/>
      <c r="AH21" s="55"/>
      <c r="AI21" s="11">
        <v>20</v>
      </c>
      <c r="AJ21" s="29">
        <v>144</v>
      </c>
      <c r="AK21" s="109"/>
      <c r="AL21" s="109"/>
      <c r="AM21" s="53"/>
      <c r="AN21" s="50"/>
      <c r="AO21" s="67">
        <f t="shared" si="2"/>
        <v>28.012792709372064</v>
      </c>
      <c r="AP21" s="59"/>
      <c r="AQ21" s="52"/>
      <c r="AR21" s="52"/>
    </row>
    <row r="22" spans="1:46" x14ac:dyDescent="0.2">
      <c r="A22" s="2" t="s">
        <v>254</v>
      </c>
      <c r="B22" s="1" t="s">
        <v>306</v>
      </c>
      <c r="C22" s="1" t="s">
        <v>328</v>
      </c>
      <c r="D22" s="28">
        <v>6</v>
      </c>
      <c r="E22" s="11" t="s">
        <v>309</v>
      </c>
      <c r="F22" s="4">
        <v>131.5</v>
      </c>
      <c r="G22" s="5">
        <v>134</v>
      </c>
      <c r="H22" s="4">
        <f t="shared" si="0"/>
        <v>132.75</v>
      </c>
      <c r="I22" s="4">
        <v>104.91500000000001</v>
      </c>
      <c r="J22" s="79">
        <f t="shared" si="1"/>
        <v>106.24250000000001</v>
      </c>
      <c r="K22" s="92"/>
      <c r="L22" s="11">
        <v>0</v>
      </c>
      <c r="M22" s="74">
        <v>9</v>
      </c>
      <c r="N22" s="74">
        <v>270</v>
      </c>
      <c r="O22" s="74">
        <v>17</v>
      </c>
      <c r="P22" s="74"/>
      <c r="Q22" s="74"/>
      <c r="R22" s="75"/>
      <c r="S22" s="13">
        <f t="shared" si="3"/>
        <v>0.14959902291450597</v>
      </c>
      <c r="T22" s="13">
        <f t="shared" si="4"/>
        <v>-0.28877212387457146</v>
      </c>
      <c r="U22" s="13">
        <f t="shared" si="5"/>
        <v>-0.9445310575203687</v>
      </c>
      <c r="V22" s="6">
        <f t="shared" si="6"/>
        <v>297.38651294221535</v>
      </c>
      <c r="W22" s="6">
        <f t="shared" si="7"/>
        <v>-71.000343996849907</v>
      </c>
      <c r="X22" s="34">
        <f t="shared" si="8"/>
        <v>297.38651294221535</v>
      </c>
      <c r="Y22" s="35">
        <f t="shared" si="9"/>
        <v>207.38651294221535</v>
      </c>
      <c r="Z22" s="36">
        <f t="shared" si="10"/>
        <v>18.999656003150093</v>
      </c>
      <c r="AA22" s="15"/>
      <c r="AB22" s="22"/>
      <c r="AC22" s="25"/>
      <c r="AD22" s="25"/>
      <c r="AE22" s="25"/>
      <c r="AF22" s="40"/>
      <c r="AG22" s="41"/>
      <c r="AH22" s="55"/>
      <c r="AI22" s="11">
        <v>20</v>
      </c>
      <c r="AJ22" s="29">
        <v>144</v>
      </c>
      <c r="AK22" s="109"/>
      <c r="AL22" s="109"/>
      <c r="AM22" s="53"/>
      <c r="AN22" s="50"/>
      <c r="AO22" s="67">
        <f t="shared" si="2"/>
        <v>18.999656003150093</v>
      </c>
      <c r="AP22" s="59"/>
      <c r="AQ22" s="52"/>
      <c r="AR22" s="52"/>
    </row>
    <row r="23" spans="1:46" x14ac:dyDescent="0.2">
      <c r="A23" s="2" t="s">
        <v>254</v>
      </c>
      <c r="B23" s="1" t="s">
        <v>306</v>
      </c>
      <c r="C23" s="1" t="s">
        <v>328</v>
      </c>
      <c r="D23" s="28">
        <v>7</v>
      </c>
      <c r="E23" s="11" t="s">
        <v>307</v>
      </c>
      <c r="F23" s="4">
        <v>6.5</v>
      </c>
      <c r="G23" s="5">
        <v>10</v>
      </c>
      <c r="H23" s="4">
        <f t="shared" si="0"/>
        <v>8.25</v>
      </c>
      <c r="I23" s="4">
        <v>106.355</v>
      </c>
      <c r="J23" s="79">
        <f t="shared" si="1"/>
        <v>106.4375</v>
      </c>
      <c r="K23" s="92"/>
      <c r="L23" s="11">
        <v>20</v>
      </c>
      <c r="M23" s="74">
        <v>0</v>
      </c>
      <c r="N23" s="74">
        <v>110</v>
      </c>
      <c r="O23" s="74">
        <v>15</v>
      </c>
      <c r="P23" s="74"/>
      <c r="Q23" s="74"/>
      <c r="R23" s="75"/>
      <c r="S23" s="13">
        <f t="shared" si="3"/>
        <v>8.8521326901376859E-2</v>
      </c>
      <c r="T23" s="13">
        <f t="shared" si="4"/>
        <v>-0.24321034680169396</v>
      </c>
      <c r="U23" s="13">
        <f t="shared" si="5"/>
        <v>0.96592582628906842</v>
      </c>
      <c r="V23" s="6">
        <f t="shared" si="6"/>
        <v>290</v>
      </c>
      <c r="W23" s="6">
        <f t="shared" si="7"/>
        <v>75.000000000000028</v>
      </c>
      <c r="X23" s="34">
        <f t="shared" si="8"/>
        <v>110</v>
      </c>
      <c r="Y23" s="35">
        <f t="shared" si="9"/>
        <v>20</v>
      </c>
      <c r="Z23" s="36">
        <f t="shared" si="10"/>
        <v>14.999999999999972</v>
      </c>
      <c r="AA23" s="15"/>
      <c r="AB23" s="22"/>
      <c r="AC23" s="25"/>
      <c r="AD23" s="25"/>
      <c r="AE23" s="25"/>
      <c r="AF23" s="40"/>
      <c r="AG23" s="41"/>
      <c r="AH23" s="55"/>
      <c r="AI23" s="11">
        <v>0</v>
      </c>
      <c r="AJ23" s="29">
        <v>141</v>
      </c>
      <c r="AK23" s="109"/>
      <c r="AL23" s="109"/>
      <c r="AM23" s="53"/>
      <c r="AN23" s="50"/>
      <c r="AO23" s="67">
        <f t="shared" si="2"/>
        <v>14.999999999999972</v>
      </c>
      <c r="AP23" s="59"/>
      <c r="AQ23" s="52"/>
      <c r="AR23" s="52"/>
    </row>
    <row r="24" spans="1:46" x14ac:dyDescent="0.2">
      <c r="A24" s="2" t="s">
        <v>254</v>
      </c>
      <c r="B24" s="1" t="s">
        <v>306</v>
      </c>
      <c r="C24" s="1" t="s">
        <v>328</v>
      </c>
      <c r="D24" s="28">
        <v>7</v>
      </c>
      <c r="E24" s="11" t="s">
        <v>313</v>
      </c>
      <c r="F24" s="4">
        <v>27</v>
      </c>
      <c r="G24" s="5">
        <v>29</v>
      </c>
      <c r="H24" s="4">
        <f t="shared" si="0"/>
        <v>28</v>
      </c>
      <c r="I24" s="4">
        <v>106.355</v>
      </c>
      <c r="J24" s="79">
        <f t="shared" si="1"/>
        <v>106.63500000000001</v>
      </c>
      <c r="K24" s="92">
        <v>0.2</v>
      </c>
      <c r="L24" s="11">
        <v>26</v>
      </c>
      <c r="M24" s="74">
        <v>0</v>
      </c>
      <c r="N24" s="74">
        <v>296</v>
      </c>
      <c r="O24" s="74">
        <v>26</v>
      </c>
      <c r="P24" s="74"/>
      <c r="Q24" s="74"/>
      <c r="R24" s="75"/>
      <c r="S24" s="13">
        <f t="shared" si="3"/>
        <v>0.19216926233717085</v>
      </c>
      <c r="T24" s="13">
        <f t="shared" si="4"/>
        <v>-0.39400537680336101</v>
      </c>
      <c r="U24" s="13">
        <f t="shared" si="5"/>
        <v>-0.89879404629916704</v>
      </c>
      <c r="V24" s="6">
        <f t="shared" si="6"/>
        <v>296</v>
      </c>
      <c r="W24" s="6">
        <f t="shared" si="7"/>
        <v>-64.000000000000014</v>
      </c>
      <c r="X24" s="34">
        <f t="shared" si="8"/>
        <v>296</v>
      </c>
      <c r="Y24" s="35">
        <f t="shared" si="9"/>
        <v>206</v>
      </c>
      <c r="Z24" s="36">
        <f t="shared" si="10"/>
        <v>25.999999999999986</v>
      </c>
      <c r="AA24" s="15"/>
      <c r="AB24" s="22"/>
      <c r="AC24" s="25"/>
      <c r="AD24" s="25"/>
      <c r="AE24" s="25"/>
      <c r="AF24" s="40"/>
      <c r="AG24" s="41"/>
      <c r="AH24" s="55"/>
      <c r="AI24" s="11">
        <v>0</v>
      </c>
      <c r="AJ24" s="29">
        <v>141</v>
      </c>
      <c r="AK24" s="109"/>
      <c r="AL24" s="109"/>
      <c r="AM24" s="53"/>
      <c r="AN24" s="50"/>
      <c r="AO24" s="67">
        <f t="shared" si="2"/>
        <v>25.999999999999986</v>
      </c>
      <c r="AP24" s="59"/>
      <c r="AQ24" s="52"/>
      <c r="AR24" s="52"/>
    </row>
    <row r="25" spans="1:46" x14ac:dyDescent="0.2">
      <c r="A25" s="2" t="s">
        <v>254</v>
      </c>
      <c r="B25" s="1" t="s">
        <v>306</v>
      </c>
      <c r="C25" s="1" t="s">
        <v>328</v>
      </c>
      <c r="D25" s="28">
        <v>7</v>
      </c>
      <c r="E25" s="11" t="s">
        <v>309</v>
      </c>
      <c r="F25" s="4">
        <v>38</v>
      </c>
      <c r="G25" s="5">
        <v>48</v>
      </c>
      <c r="H25" s="4">
        <f t="shared" si="0"/>
        <v>43</v>
      </c>
      <c r="I25" s="4">
        <v>106.355</v>
      </c>
      <c r="J25" s="79">
        <f t="shared" si="1"/>
        <v>106.78500000000001</v>
      </c>
      <c r="K25" s="92" t="s">
        <v>331</v>
      </c>
      <c r="L25" s="11">
        <v>0</v>
      </c>
      <c r="M25" s="74">
        <v>10</v>
      </c>
      <c r="N25" s="74">
        <v>100</v>
      </c>
      <c r="O25" s="74">
        <v>87</v>
      </c>
      <c r="P25" s="74"/>
      <c r="Q25" s="74"/>
      <c r="R25" s="75"/>
      <c r="S25" s="13">
        <f t="shared" si="3"/>
        <v>-8.9499756276488103E-3</v>
      </c>
      <c r="T25" s="13">
        <f t="shared" si="4"/>
        <v>-0.98503623039311616</v>
      </c>
      <c r="U25" s="13">
        <f t="shared" si="5"/>
        <v>5.07578340631063E-2</v>
      </c>
      <c r="V25" s="6">
        <f t="shared" si="6"/>
        <v>269.47942856929268</v>
      </c>
      <c r="W25" s="6">
        <f t="shared" si="7"/>
        <v>2.9496580622576865</v>
      </c>
      <c r="X25" s="34">
        <f t="shared" si="8"/>
        <v>89.479428569292679</v>
      </c>
      <c r="Y25" s="35">
        <f t="shared" si="9"/>
        <v>359.47942856929268</v>
      </c>
      <c r="Z25" s="36">
        <f t="shared" si="10"/>
        <v>87.050341937742317</v>
      </c>
      <c r="AA25" s="15"/>
      <c r="AB25" s="22"/>
      <c r="AC25" s="25"/>
      <c r="AD25" s="25"/>
      <c r="AE25" s="25"/>
      <c r="AF25" s="40"/>
      <c r="AG25" s="41"/>
      <c r="AH25" s="55"/>
      <c r="AI25" s="11">
        <v>0</v>
      </c>
      <c r="AJ25" s="29">
        <v>141</v>
      </c>
      <c r="AK25" s="109"/>
      <c r="AL25" s="109"/>
      <c r="AM25" s="53"/>
      <c r="AN25" s="50"/>
      <c r="AO25" s="67">
        <f t="shared" si="2"/>
        <v>87.050341937742317</v>
      </c>
      <c r="AP25" s="59"/>
      <c r="AQ25" s="52"/>
      <c r="AR25" s="52"/>
    </row>
    <row r="26" spans="1:46" x14ac:dyDescent="0.2">
      <c r="A26" s="2" t="s">
        <v>254</v>
      </c>
      <c r="B26" s="1" t="s">
        <v>306</v>
      </c>
      <c r="C26" s="1" t="s">
        <v>328</v>
      </c>
      <c r="D26" s="28">
        <v>7</v>
      </c>
      <c r="E26" s="11" t="s">
        <v>309</v>
      </c>
      <c r="F26" s="4">
        <v>43</v>
      </c>
      <c r="G26" s="5">
        <v>53</v>
      </c>
      <c r="H26" s="4">
        <f t="shared" si="0"/>
        <v>48</v>
      </c>
      <c r="I26" s="4">
        <v>106.355</v>
      </c>
      <c r="J26" s="79">
        <f t="shared" si="1"/>
        <v>106.83500000000001</v>
      </c>
      <c r="K26" s="92" t="s">
        <v>330</v>
      </c>
      <c r="L26" s="11">
        <v>0</v>
      </c>
      <c r="M26" s="74">
        <v>56</v>
      </c>
      <c r="N26" s="74">
        <v>270</v>
      </c>
      <c r="O26" s="74">
        <v>57</v>
      </c>
      <c r="P26" s="74"/>
      <c r="Q26" s="74"/>
      <c r="R26" s="75"/>
      <c r="S26" s="13">
        <f t="shared" si="3"/>
        <v>0.45152622350757854</v>
      </c>
      <c r="T26" s="13">
        <f t="shared" si="4"/>
        <v>-0.46897862994486189</v>
      </c>
      <c r="U26" s="13">
        <f t="shared" si="5"/>
        <v>-0.30455828333355878</v>
      </c>
      <c r="V26" s="6">
        <f t="shared" si="6"/>
        <v>313.91382491119754</v>
      </c>
      <c r="W26" s="6">
        <f t="shared" si="7"/>
        <v>-25.071259949940821</v>
      </c>
      <c r="X26" s="34">
        <f t="shared" si="8"/>
        <v>313.91382491119754</v>
      </c>
      <c r="Y26" s="35">
        <f t="shared" si="9"/>
        <v>223.91382491119754</v>
      </c>
      <c r="Z26" s="36">
        <f t="shared" si="10"/>
        <v>64.928740050059176</v>
      </c>
      <c r="AA26" s="15"/>
      <c r="AB26" s="22"/>
      <c r="AC26" s="25"/>
      <c r="AD26" s="25"/>
      <c r="AE26" s="25"/>
      <c r="AF26" s="40"/>
      <c r="AG26" s="41"/>
      <c r="AH26" s="55"/>
      <c r="AI26" s="11">
        <v>0</v>
      </c>
      <c r="AJ26" s="29">
        <v>141</v>
      </c>
      <c r="AK26" s="109"/>
      <c r="AL26" s="109"/>
      <c r="AM26" s="53"/>
      <c r="AN26" s="50"/>
      <c r="AO26" s="67">
        <f t="shared" si="2"/>
        <v>64.928740050059176</v>
      </c>
      <c r="AP26" s="59"/>
      <c r="AQ26" s="52"/>
      <c r="AR26" s="52"/>
    </row>
    <row r="27" spans="1:46" x14ac:dyDescent="0.2">
      <c r="A27" s="2" t="s">
        <v>254</v>
      </c>
      <c r="B27" s="1" t="s">
        <v>306</v>
      </c>
      <c r="C27" s="1" t="s">
        <v>328</v>
      </c>
      <c r="D27" s="28">
        <v>7</v>
      </c>
      <c r="E27" s="11" t="s">
        <v>309</v>
      </c>
      <c r="F27" s="4">
        <v>49</v>
      </c>
      <c r="G27" s="5">
        <v>60</v>
      </c>
      <c r="H27" s="4">
        <f t="shared" si="0"/>
        <v>54.5</v>
      </c>
      <c r="I27" s="4">
        <v>106.355</v>
      </c>
      <c r="J27" s="79">
        <f t="shared" si="1"/>
        <v>106.9</v>
      </c>
      <c r="K27" s="92" t="s">
        <v>331</v>
      </c>
      <c r="L27" s="11">
        <v>6</v>
      </c>
      <c r="M27" s="74">
        <v>0</v>
      </c>
      <c r="N27" s="74">
        <v>96</v>
      </c>
      <c r="O27" s="74">
        <v>72</v>
      </c>
      <c r="P27" s="74"/>
      <c r="Q27" s="74"/>
      <c r="R27" s="75"/>
      <c r="S27" s="13">
        <f t="shared" si="3"/>
        <v>9.9412476129020419E-2</v>
      </c>
      <c r="T27" s="13">
        <f t="shared" si="4"/>
        <v>-0.94584652918820322</v>
      </c>
      <c r="U27" s="13">
        <f t="shared" si="5"/>
        <v>0.30901699437494745</v>
      </c>
      <c r="V27" s="6">
        <f t="shared" si="6"/>
        <v>276</v>
      </c>
      <c r="W27" s="6">
        <f t="shared" si="7"/>
        <v>18.000000000000004</v>
      </c>
      <c r="X27" s="34">
        <f t="shared" si="8"/>
        <v>96</v>
      </c>
      <c r="Y27" s="35">
        <f t="shared" si="9"/>
        <v>6</v>
      </c>
      <c r="Z27" s="36">
        <f t="shared" si="10"/>
        <v>72</v>
      </c>
      <c r="AA27" s="15"/>
      <c r="AB27" s="22"/>
      <c r="AC27" s="25"/>
      <c r="AD27" s="25"/>
      <c r="AE27" s="25"/>
      <c r="AF27" s="40"/>
      <c r="AG27" s="41"/>
      <c r="AH27" s="55"/>
      <c r="AI27" s="11">
        <v>0</v>
      </c>
      <c r="AJ27" s="29">
        <v>141</v>
      </c>
      <c r="AK27" s="109"/>
      <c r="AL27" s="109"/>
      <c r="AM27" s="53"/>
      <c r="AN27" s="50"/>
      <c r="AO27" s="67">
        <f t="shared" si="2"/>
        <v>72</v>
      </c>
      <c r="AP27" s="59"/>
      <c r="AQ27" s="52"/>
      <c r="AR27" s="52"/>
    </row>
    <row r="28" spans="1:46" x14ac:dyDescent="0.2">
      <c r="A28" s="2" t="s">
        <v>254</v>
      </c>
      <c r="B28" s="1" t="s">
        <v>306</v>
      </c>
      <c r="C28" s="1" t="s">
        <v>328</v>
      </c>
      <c r="D28" s="28">
        <v>7</v>
      </c>
      <c r="E28" s="11" t="s">
        <v>309</v>
      </c>
      <c r="F28" s="4">
        <v>69</v>
      </c>
      <c r="G28" s="5">
        <v>78</v>
      </c>
      <c r="H28" s="4">
        <f t="shared" si="0"/>
        <v>73.5</v>
      </c>
      <c r="I28" s="4">
        <v>106.355</v>
      </c>
      <c r="J28" s="79">
        <f t="shared" si="1"/>
        <v>107.09</v>
      </c>
      <c r="K28" s="92">
        <v>0.1</v>
      </c>
      <c r="L28" s="11">
        <v>171</v>
      </c>
      <c r="M28" s="74">
        <v>0</v>
      </c>
      <c r="N28" s="74">
        <v>261</v>
      </c>
      <c r="O28" s="74">
        <v>53</v>
      </c>
      <c r="P28" s="74"/>
      <c r="Q28" s="74"/>
      <c r="R28" s="75"/>
      <c r="S28" s="13">
        <f t="shared" si="3"/>
        <v>0.12493411877638026</v>
      </c>
      <c r="T28" s="13">
        <f t="shared" si="4"/>
        <v>0.78880298165896201</v>
      </c>
      <c r="U28" s="13">
        <f t="shared" si="5"/>
        <v>0.60181502315204827</v>
      </c>
      <c r="V28" s="6">
        <f t="shared" si="6"/>
        <v>81</v>
      </c>
      <c r="W28" s="6">
        <f t="shared" si="7"/>
        <v>37</v>
      </c>
      <c r="X28" s="34">
        <f t="shared" si="8"/>
        <v>261</v>
      </c>
      <c r="Y28" s="35">
        <f t="shared" si="9"/>
        <v>171</v>
      </c>
      <c r="Z28" s="36">
        <f t="shared" si="10"/>
        <v>53</v>
      </c>
      <c r="AA28" s="15"/>
      <c r="AB28" s="22"/>
      <c r="AC28" s="25"/>
      <c r="AD28" s="25"/>
      <c r="AE28" s="25"/>
      <c r="AF28" s="40"/>
      <c r="AG28" s="41"/>
      <c r="AH28" s="55"/>
      <c r="AI28" s="11">
        <v>0</v>
      </c>
      <c r="AJ28" s="29">
        <v>141</v>
      </c>
      <c r="AK28" s="109"/>
      <c r="AL28" s="109"/>
      <c r="AM28" s="53"/>
      <c r="AN28" s="50"/>
      <c r="AO28" s="67">
        <f t="shared" si="2"/>
        <v>53</v>
      </c>
      <c r="AP28" s="59"/>
      <c r="AQ28" s="52"/>
      <c r="AR28" s="52"/>
    </row>
    <row r="29" spans="1:46" x14ac:dyDescent="0.2">
      <c r="A29" s="2" t="s">
        <v>254</v>
      </c>
      <c r="B29" s="1" t="s">
        <v>306</v>
      </c>
      <c r="C29" s="1" t="s">
        <v>328</v>
      </c>
      <c r="D29" s="28">
        <v>7</v>
      </c>
      <c r="E29" s="11" t="s">
        <v>309</v>
      </c>
      <c r="F29" s="4">
        <v>86</v>
      </c>
      <c r="G29" s="5">
        <v>93</v>
      </c>
      <c r="H29" s="4">
        <f t="shared" si="0"/>
        <v>89.5</v>
      </c>
      <c r="I29" s="4">
        <v>106.355</v>
      </c>
      <c r="J29" s="79">
        <f t="shared" si="1"/>
        <v>107.25</v>
      </c>
      <c r="K29" s="92">
        <v>0.1</v>
      </c>
      <c r="L29" s="11">
        <v>0</v>
      </c>
      <c r="M29" s="74">
        <v>0</v>
      </c>
      <c r="N29" s="74">
        <v>90</v>
      </c>
      <c r="O29" s="74">
        <v>47</v>
      </c>
      <c r="P29" s="74"/>
      <c r="Q29" s="74"/>
      <c r="R29" s="75"/>
      <c r="S29" s="13">
        <f t="shared" si="3"/>
        <v>0</v>
      </c>
      <c r="T29" s="13">
        <f t="shared" si="4"/>
        <v>-0.73135370161917046</v>
      </c>
      <c r="U29" s="13">
        <f t="shared" si="5"/>
        <v>0.68199836006249848</v>
      </c>
      <c r="V29" s="6">
        <f t="shared" si="6"/>
        <v>270</v>
      </c>
      <c r="W29" s="6">
        <f t="shared" si="7"/>
        <v>43</v>
      </c>
      <c r="X29" s="34">
        <f t="shared" si="8"/>
        <v>90</v>
      </c>
      <c r="Y29" s="35">
        <f t="shared" si="9"/>
        <v>0</v>
      </c>
      <c r="Z29" s="36">
        <f t="shared" si="10"/>
        <v>47</v>
      </c>
      <c r="AA29" s="15"/>
      <c r="AB29" s="22"/>
      <c r="AC29" s="25"/>
      <c r="AD29" s="25"/>
      <c r="AE29" s="25"/>
      <c r="AF29" s="40"/>
      <c r="AG29" s="41"/>
      <c r="AH29" s="55"/>
      <c r="AI29" s="11">
        <v>0</v>
      </c>
      <c r="AJ29" s="29">
        <v>141</v>
      </c>
      <c r="AK29" s="109"/>
      <c r="AL29" s="109"/>
      <c r="AM29" s="53"/>
      <c r="AN29" s="50"/>
      <c r="AO29" s="67">
        <f t="shared" si="2"/>
        <v>47</v>
      </c>
      <c r="AP29" s="59"/>
      <c r="AQ29" s="52"/>
      <c r="AR29" s="52"/>
    </row>
    <row r="30" spans="1:46" x14ac:dyDescent="0.2">
      <c r="A30" s="2" t="s">
        <v>254</v>
      </c>
      <c r="B30" s="1" t="s">
        <v>306</v>
      </c>
      <c r="C30" s="1" t="s">
        <v>328</v>
      </c>
      <c r="D30" s="28">
        <v>8</v>
      </c>
      <c r="E30" s="11" t="s">
        <v>309</v>
      </c>
      <c r="F30" s="4">
        <v>20</v>
      </c>
      <c r="G30" s="5">
        <v>25</v>
      </c>
      <c r="H30" s="4">
        <f t="shared" si="0"/>
        <v>22.5</v>
      </c>
      <c r="I30" s="4">
        <v>107.77</v>
      </c>
      <c r="J30" s="79">
        <f t="shared" si="1"/>
        <v>107.99499999999999</v>
      </c>
      <c r="K30" s="92" t="s">
        <v>332</v>
      </c>
      <c r="L30" s="11">
        <v>0</v>
      </c>
      <c r="M30" s="74">
        <v>0</v>
      </c>
      <c r="N30" s="74">
        <v>107</v>
      </c>
      <c r="O30" s="74">
        <v>35</v>
      </c>
      <c r="P30" s="74"/>
      <c r="Q30" s="74"/>
      <c r="R30" s="75"/>
      <c r="S30" s="13">
        <f t="shared" si="3"/>
        <v>0</v>
      </c>
      <c r="T30" s="13">
        <f t="shared" si="4"/>
        <v>-0.57357643635104605</v>
      </c>
      <c r="U30" s="13">
        <f t="shared" si="5"/>
        <v>0.78335899581040602</v>
      </c>
      <c r="V30" s="6">
        <f t="shared" si="6"/>
        <v>270</v>
      </c>
      <c r="W30" s="6">
        <f t="shared" si="7"/>
        <v>53.788365103627847</v>
      </c>
      <c r="X30" s="34">
        <f t="shared" si="8"/>
        <v>90</v>
      </c>
      <c r="Y30" s="35">
        <f t="shared" si="9"/>
        <v>0</v>
      </c>
      <c r="Z30" s="36">
        <f t="shared" si="10"/>
        <v>36.211634896372153</v>
      </c>
      <c r="AA30" s="15"/>
      <c r="AB30" s="22"/>
      <c r="AC30" s="25"/>
      <c r="AD30" s="25"/>
      <c r="AE30" s="25"/>
      <c r="AF30" s="40"/>
      <c r="AG30" s="41"/>
      <c r="AH30" s="55"/>
      <c r="AI30" s="11">
        <v>17</v>
      </c>
      <c r="AJ30" s="29">
        <v>30</v>
      </c>
      <c r="AK30" s="109"/>
      <c r="AL30" s="109"/>
      <c r="AM30" s="53"/>
      <c r="AN30" s="50"/>
      <c r="AO30" s="67">
        <f t="shared" si="2"/>
        <v>36.211634896372153</v>
      </c>
      <c r="AP30" s="59"/>
      <c r="AQ30" s="52"/>
      <c r="AR30" s="52"/>
    </row>
    <row r="31" spans="1:46" x14ac:dyDescent="0.2">
      <c r="A31" s="2" t="s">
        <v>254</v>
      </c>
      <c r="B31" s="1" t="s">
        <v>306</v>
      </c>
      <c r="C31" s="1" t="s">
        <v>333</v>
      </c>
      <c r="D31" s="28">
        <v>1</v>
      </c>
      <c r="E31" s="11" t="s">
        <v>314</v>
      </c>
      <c r="F31" s="4">
        <v>75</v>
      </c>
      <c r="G31" s="5">
        <v>78</v>
      </c>
      <c r="H31" s="4">
        <f t="shared" si="0"/>
        <v>76.5</v>
      </c>
      <c r="I31" s="4">
        <v>108.5</v>
      </c>
      <c r="J31" s="79">
        <f t="shared" si="1"/>
        <v>109.265</v>
      </c>
      <c r="K31" s="92"/>
      <c r="L31" s="11">
        <v>90</v>
      </c>
      <c r="M31" s="74">
        <v>0</v>
      </c>
      <c r="N31" s="74">
        <v>0</v>
      </c>
      <c r="O31" s="74">
        <v>88</v>
      </c>
      <c r="P31" s="74"/>
      <c r="Q31" s="74">
        <v>73</v>
      </c>
      <c r="R31" s="75">
        <v>90</v>
      </c>
      <c r="S31" s="13">
        <f t="shared" si="3"/>
        <v>0.99939082701909576</v>
      </c>
      <c r="T31" s="13">
        <f t="shared" si="4"/>
        <v>-6.1220106378614654E-17</v>
      </c>
      <c r="U31" s="13">
        <f t="shared" si="5"/>
        <v>-3.489949670250108E-2</v>
      </c>
      <c r="V31" s="6">
        <f t="shared" si="6"/>
        <v>360</v>
      </c>
      <c r="W31" s="6">
        <f t="shared" si="7"/>
        <v>-2.0000000000000067</v>
      </c>
      <c r="X31" s="34">
        <f t="shared" si="8"/>
        <v>360</v>
      </c>
      <c r="Y31" s="35">
        <f t="shared" si="9"/>
        <v>270</v>
      </c>
      <c r="Z31" s="36">
        <f t="shared" si="10"/>
        <v>88</v>
      </c>
      <c r="AA31" s="15">
        <f>IF(-T31&lt;0,180-ACOS(SIN((X31-90)*PI()/180)*U31/SQRT(T31^2+U31^2))*180/PI(),ACOS(SIN((X31-90)*PI()/180)*U31/SQRT(T31^2+U31^2))*180/PI())</f>
        <v>0</v>
      </c>
      <c r="AB31" s="22">
        <f>IF(R31=90,IF(AA31-Q31&lt;0,AA31-Q31+180,AA31-Q31),IF(AA31+Q31&gt;180,AA31+Q31-180,AA31+Q31))</f>
        <v>107</v>
      </c>
      <c r="AC31" s="25">
        <f>COS(AB31*PI()/180)</f>
        <v>-0.29237170472273666</v>
      </c>
      <c r="AD31" s="25">
        <f>SIN(AB31*PI()/180)*COS(Z31*PI()/180)</f>
        <v>3.3374554677318057E-2</v>
      </c>
      <c r="AE31" s="25">
        <f>SIN(AB31*PI()/180)*SIN(Z31*PI()/180)</f>
        <v>0.95572220094419269</v>
      </c>
      <c r="AF31" s="40">
        <f>IF(IF(AC31=0,IF(AD31&gt;=0,90,270),IF(AC31&gt;0,IF(AD31&gt;=0,ATAN(AD31/AC31)*180/PI(),ATAN(AD31/AC31)*180/PI()+360),ATAN(AD31/AC31)*180/PI()+180))-(360-Y31)&lt;0,IF(AC31=0,IF(AD31&gt;=0,90,270),IF(AC31&gt;0,IF(AD31&gt;=0,ATAN(AD31/AC31)*180/PI(),ATAN(AD31/AC31)*180/PI()+360),ATAN(AD31/AC31)*180/PI()+180))+Y31,IF(AC31=0,IF(AD31&gt;=0,90,270),IF(AC31&gt;0,IF(AD31&gt;=0,ATAN(AD31/AC31)*180/PI(),ATAN(AD31/AC31)*180/PI()+360),ATAN(AD31/AC31)*180/PI()+180))-(360-Y31))</f>
        <v>83.487811178771267</v>
      </c>
      <c r="AG31" s="41">
        <f>ASIN(AE31/SQRT(AC31^2+AD31^2+AE31^2))*180/PI()</f>
        <v>72.886206830147344</v>
      </c>
      <c r="AH31" s="55"/>
      <c r="AI31" s="11">
        <v>75</v>
      </c>
      <c r="AJ31" s="29">
        <v>131</v>
      </c>
      <c r="AK31" s="109"/>
      <c r="AL31" s="109"/>
      <c r="AM31" s="53"/>
      <c r="AN31" s="50"/>
      <c r="AO31" s="67">
        <f t="shared" si="2"/>
        <v>88</v>
      </c>
      <c r="AP31" s="59"/>
      <c r="AQ31" s="52"/>
      <c r="AR31" s="52"/>
      <c r="AT31" s="73" t="s">
        <v>334</v>
      </c>
    </row>
    <row r="32" spans="1:46" x14ac:dyDescent="0.2">
      <c r="A32" s="2" t="s">
        <v>254</v>
      </c>
      <c r="B32" s="1" t="s">
        <v>306</v>
      </c>
      <c r="C32" s="1" t="s">
        <v>333</v>
      </c>
      <c r="D32" s="28">
        <v>3</v>
      </c>
      <c r="E32" s="11" t="s">
        <v>335</v>
      </c>
      <c r="F32" s="4">
        <v>8.5</v>
      </c>
      <c r="G32" s="5">
        <v>12</v>
      </c>
      <c r="H32" s="4">
        <f t="shared" si="0"/>
        <v>10.25</v>
      </c>
      <c r="I32" s="4">
        <v>110.11</v>
      </c>
      <c r="J32" s="79">
        <f t="shared" si="1"/>
        <v>110.21250000000001</v>
      </c>
      <c r="K32" s="92"/>
      <c r="L32" s="11">
        <v>180</v>
      </c>
      <c r="M32" s="74">
        <v>24</v>
      </c>
      <c r="N32" s="74">
        <v>90</v>
      </c>
      <c r="O32" s="74">
        <v>47</v>
      </c>
      <c r="P32" s="74"/>
      <c r="Q32" s="74"/>
      <c r="R32" s="75"/>
      <c r="S32" s="13">
        <f t="shared" si="3"/>
        <v>-0.2773937235550214</v>
      </c>
      <c r="T32" s="13">
        <f t="shared" si="4"/>
        <v>0.66812485204429528</v>
      </c>
      <c r="U32" s="13">
        <f t="shared" si="5"/>
        <v>-0.62303650395479848</v>
      </c>
      <c r="V32" s="6">
        <f t="shared" si="6"/>
        <v>112.54736799315455</v>
      </c>
      <c r="W32" s="6">
        <f t="shared" si="7"/>
        <v>-40.736224604717229</v>
      </c>
      <c r="X32" s="34">
        <f t="shared" si="8"/>
        <v>112.54736799315455</v>
      </c>
      <c r="Y32" s="35">
        <f t="shared" si="9"/>
        <v>22.547367993154552</v>
      </c>
      <c r="Z32" s="36">
        <f t="shared" si="10"/>
        <v>49.263775395282771</v>
      </c>
      <c r="AA32" s="15"/>
      <c r="AB32" s="22"/>
      <c r="AC32" s="25"/>
      <c r="AD32" s="25"/>
      <c r="AE32" s="25"/>
      <c r="AF32" s="40"/>
      <c r="AG32" s="41"/>
      <c r="AH32" s="55"/>
      <c r="AI32" s="11">
        <v>0</v>
      </c>
      <c r="AJ32" s="29">
        <v>140</v>
      </c>
      <c r="AK32" s="109"/>
      <c r="AL32" s="109"/>
      <c r="AM32" s="53"/>
      <c r="AN32" s="50"/>
      <c r="AO32" s="67">
        <f t="shared" si="2"/>
        <v>49.263775395282771</v>
      </c>
      <c r="AP32" s="59"/>
      <c r="AQ32" s="52"/>
      <c r="AR32" s="52"/>
    </row>
    <row r="33" spans="1:46" x14ac:dyDescent="0.2">
      <c r="A33" s="2" t="s">
        <v>254</v>
      </c>
      <c r="B33" s="1" t="s">
        <v>306</v>
      </c>
      <c r="C33" s="1" t="s">
        <v>333</v>
      </c>
      <c r="D33" s="28">
        <v>3</v>
      </c>
      <c r="E33" s="11" t="s">
        <v>335</v>
      </c>
      <c r="F33" s="4">
        <v>31</v>
      </c>
      <c r="G33" s="5">
        <v>40</v>
      </c>
      <c r="H33" s="4">
        <f t="shared" si="0"/>
        <v>35.5</v>
      </c>
      <c r="I33" s="4">
        <v>110.11</v>
      </c>
      <c r="J33" s="79">
        <f t="shared" si="1"/>
        <v>110.465</v>
      </c>
      <c r="K33" s="92"/>
      <c r="L33" s="11">
        <v>0</v>
      </c>
      <c r="M33" s="74">
        <v>28</v>
      </c>
      <c r="N33" s="74">
        <v>270</v>
      </c>
      <c r="O33" s="74">
        <v>50</v>
      </c>
      <c r="P33" s="74"/>
      <c r="Q33" s="74"/>
      <c r="R33" s="75"/>
      <c r="S33" s="13">
        <f t="shared" si="3"/>
        <v>0.30177050365894686</v>
      </c>
      <c r="T33" s="13">
        <f t="shared" si="4"/>
        <v>-0.67637709707485882</v>
      </c>
      <c r="U33" s="13">
        <f t="shared" si="5"/>
        <v>-0.56754777269227341</v>
      </c>
      <c r="V33" s="6">
        <f t="shared" si="6"/>
        <v>294.04438295658571</v>
      </c>
      <c r="W33" s="6">
        <f t="shared" si="7"/>
        <v>-37.462622839085476</v>
      </c>
      <c r="X33" s="34">
        <f t="shared" si="8"/>
        <v>294.04438295658571</v>
      </c>
      <c r="Y33" s="35">
        <f t="shared" si="9"/>
        <v>204.04438295658571</v>
      </c>
      <c r="Z33" s="36">
        <f t="shared" si="10"/>
        <v>52.537377160914524</v>
      </c>
      <c r="AA33" s="15"/>
      <c r="AB33" s="22"/>
      <c r="AC33" s="25"/>
      <c r="AD33" s="25"/>
      <c r="AE33" s="25"/>
      <c r="AF33" s="40"/>
      <c r="AG33" s="41"/>
      <c r="AH33" s="55"/>
      <c r="AI33" s="11">
        <v>0</v>
      </c>
      <c r="AJ33" s="29">
        <v>140</v>
      </c>
      <c r="AK33" s="109"/>
      <c r="AL33" s="109"/>
      <c r="AM33" s="53"/>
      <c r="AN33" s="50"/>
      <c r="AO33" s="67">
        <f t="shared" si="2"/>
        <v>52.537377160914524</v>
      </c>
      <c r="AP33" s="59"/>
      <c r="AQ33" s="52"/>
      <c r="AR33" s="52"/>
    </row>
    <row r="34" spans="1:46" x14ac:dyDescent="0.2">
      <c r="A34" s="2" t="s">
        <v>254</v>
      </c>
      <c r="B34" s="1" t="s">
        <v>306</v>
      </c>
      <c r="C34" s="1" t="s">
        <v>333</v>
      </c>
      <c r="D34" s="28">
        <v>3</v>
      </c>
      <c r="E34" s="11" t="s">
        <v>309</v>
      </c>
      <c r="F34" s="4">
        <v>63</v>
      </c>
      <c r="G34" s="5">
        <v>80</v>
      </c>
      <c r="H34" s="4">
        <f t="shared" si="0"/>
        <v>71.5</v>
      </c>
      <c r="I34" s="4">
        <v>110.11</v>
      </c>
      <c r="J34" s="79">
        <f t="shared" si="1"/>
        <v>110.825</v>
      </c>
      <c r="K34" s="92"/>
      <c r="L34" s="11">
        <v>80</v>
      </c>
      <c r="M34" s="74">
        <v>0</v>
      </c>
      <c r="N34" s="74">
        <v>170</v>
      </c>
      <c r="O34" s="74">
        <v>67</v>
      </c>
      <c r="P34" s="74"/>
      <c r="Q34" s="74"/>
      <c r="R34" s="75"/>
      <c r="S34" s="13">
        <f t="shared" si="3"/>
        <v>0.90652031636532948</v>
      </c>
      <c r="T34" s="13">
        <f t="shared" si="4"/>
        <v>-0.15984399033558108</v>
      </c>
      <c r="U34" s="13">
        <f t="shared" si="5"/>
        <v>0.39073112848927388</v>
      </c>
      <c r="V34" s="6">
        <f t="shared" si="6"/>
        <v>350</v>
      </c>
      <c r="W34" s="6">
        <f t="shared" si="7"/>
        <v>23.000000000000014</v>
      </c>
      <c r="X34" s="34">
        <f t="shared" si="8"/>
        <v>170</v>
      </c>
      <c r="Y34" s="35">
        <f t="shared" si="9"/>
        <v>80</v>
      </c>
      <c r="Z34" s="36">
        <f t="shared" si="10"/>
        <v>66.999999999999986</v>
      </c>
      <c r="AA34" s="15"/>
      <c r="AB34" s="22"/>
      <c r="AC34" s="25"/>
      <c r="AD34" s="25"/>
      <c r="AE34" s="25"/>
      <c r="AF34" s="40"/>
      <c r="AG34" s="41"/>
      <c r="AH34" s="55"/>
      <c r="AI34" s="11">
        <v>0</v>
      </c>
      <c r="AJ34" s="29">
        <v>140</v>
      </c>
      <c r="AK34" s="109"/>
      <c r="AL34" s="109"/>
      <c r="AM34" s="53"/>
      <c r="AN34" s="50"/>
      <c r="AO34" s="67">
        <f t="shared" si="2"/>
        <v>66.999999999999986</v>
      </c>
      <c r="AP34" s="59"/>
      <c r="AQ34" s="52"/>
      <c r="AR34" s="52"/>
    </row>
    <row r="35" spans="1:46" x14ac:dyDescent="0.2">
      <c r="A35" s="2" t="s">
        <v>254</v>
      </c>
      <c r="B35" s="1" t="s">
        <v>306</v>
      </c>
      <c r="C35" s="1" t="s">
        <v>333</v>
      </c>
      <c r="D35" s="28">
        <v>6</v>
      </c>
      <c r="E35" s="11" t="s">
        <v>307</v>
      </c>
      <c r="F35" s="4">
        <v>68</v>
      </c>
      <c r="G35" s="5">
        <v>68</v>
      </c>
      <c r="H35" s="4">
        <f t="shared" ref="H35:H66" si="11">AVERAGE(F35:G35)</f>
        <v>68</v>
      </c>
      <c r="I35" s="4">
        <v>114.31</v>
      </c>
      <c r="J35" s="79">
        <f t="shared" ref="J35:J66" si="12">I35+(H35/100)</f>
        <v>114.99000000000001</v>
      </c>
      <c r="K35" s="92"/>
      <c r="L35" s="11">
        <v>90</v>
      </c>
      <c r="M35" s="74">
        <v>0</v>
      </c>
      <c r="N35" s="74">
        <v>0</v>
      </c>
      <c r="O35" s="74">
        <v>6</v>
      </c>
      <c r="P35" s="74"/>
      <c r="Q35" s="74"/>
      <c r="R35" s="75"/>
      <c r="S35" s="13">
        <f t="shared" si="3"/>
        <v>0.10452846326765346</v>
      </c>
      <c r="T35" s="13">
        <f t="shared" si="4"/>
        <v>-6.403144263316904E-18</v>
      </c>
      <c r="U35" s="13">
        <f t="shared" si="5"/>
        <v>-0.99452189536827329</v>
      </c>
      <c r="V35" s="6">
        <f t="shared" si="6"/>
        <v>360</v>
      </c>
      <c r="W35" s="6">
        <f t="shared" si="7"/>
        <v>-83.999999999999986</v>
      </c>
      <c r="X35" s="34">
        <f t="shared" si="8"/>
        <v>360</v>
      </c>
      <c r="Y35" s="35">
        <f t="shared" si="9"/>
        <v>270</v>
      </c>
      <c r="Z35" s="36">
        <f t="shared" si="10"/>
        <v>6.0000000000000142</v>
      </c>
      <c r="AA35" s="15"/>
      <c r="AB35" s="22"/>
      <c r="AC35" s="25"/>
      <c r="AD35" s="25"/>
      <c r="AE35" s="25"/>
      <c r="AF35" s="40"/>
      <c r="AG35" s="41"/>
      <c r="AH35" s="55"/>
      <c r="AI35" s="11">
        <v>0</v>
      </c>
      <c r="AJ35" s="29">
        <v>140</v>
      </c>
      <c r="AK35" s="109"/>
      <c r="AL35" s="109"/>
      <c r="AM35" s="53"/>
      <c r="AN35" s="50"/>
      <c r="AO35" s="67">
        <f t="shared" si="2"/>
        <v>6.0000000000000142</v>
      </c>
      <c r="AP35" s="59"/>
      <c r="AQ35" s="52"/>
      <c r="AR35" s="52"/>
    </row>
    <row r="36" spans="1:46" x14ac:dyDescent="0.2">
      <c r="A36" s="2" t="s">
        <v>254</v>
      </c>
      <c r="B36" s="1" t="s">
        <v>306</v>
      </c>
      <c r="C36" s="1" t="s">
        <v>333</v>
      </c>
      <c r="D36" s="28">
        <v>6</v>
      </c>
      <c r="E36" s="11" t="s">
        <v>307</v>
      </c>
      <c r="F36" s="4">
        <v>110</v>
      </c>
      <c r="G36" s="5">
        <v>111</v>
      </c>
      <c r="H36" s="4">
        <f t="shared" si="11"/>
        <v>110.5</v>
      </c>
      <c r="I36" s="4">
        <v>114.31</v>
      </c>
      <c r="J36" s="79">
        <f t="shared" si="12"/>
        <v>115.41500000000001</v>
      </c>
      <c r="K36" s="92"/>
      <c r="L36" s="11">
        <v>90</v>
      </c>
      <c r="M36" s="74">
        <v>0</v>
      </c>
      <c r="N36" s="74">
        <v>0</v>
      </c>
      <c r="O36" s="74">
        <v>21</v>
      </c>
      <c r="P36" s="74"/>
      <c r="Q36" s="74"/>
      <c r="R36" s="75"/>
      <c r="S36" s="13">
        <f t="shared" si="3"/>
        <v>0.35836794954530027</v>
      </c>
      <c r="T36" s="13">
        <f t="shared" si="4"/>
        <v>-2.1952696983709747E-17</v>
      </c>
      <c r="U36" s="13">
        <f t="shared" si="5"/>
        <v>-0.93358042649720174</v>
      </c>
      <c r="V36" s="6">
        <f t="shared" si="6"/>
        <v>360</v>
      </c>
      <c r="W36" s="6">
        <f t="shared" si="7"/>
        <v>-68.999999999999986</v>
      </c>
      <c r="X36" s="34">
        <f t="shared" si="8"/>
        <v>360</v>
      </c>
      <c r="Y36" s="35">
        <f t="shared" si="9"/>
        <v>270</v>
      </c>
      <c r="Z36" s="36">
        <f t="shared" si="10"/>
        <v>21.000000000000014</v>
      </c>
      <c r="AA36" s="15"/>
      <c r="AB36" s="22"/>
      <c r="AC36" s="25"/>
      <c r="AD36" s="25"/>
      <c r="AE36" s="25"/>
      <c r="AF36" s="40"/>
      <c r="AG36" s="41"/>
      <c r="AH36" s="55"/>
      <c r="AI36" s="11">
        <v>0</v>
      </c>
      <c r="AJ36" s="29">
        <v>140</v>
      </c>
      <c r="AK36" s="109"/>
      <c r="AL36" s="109"/>
      <c r="AM36" s="53"/>
      <c r="AN36" s="50"/>
      <c r="AO36" s="67">
        <f t="shared" si="2"/>
        <v>21.000000000000014</v>
      </c>
      <c r="AP36" s="59"/>
      <c r="AQ36" s="52"/>
      <c r="AR36" s="52"/>
    </row>
    <row r="37" spans="1:46" x14ac:dyDescent="0.2">
      <c r="A37" s="2" t="s">
        <v>254</v>
      </c>
      <c r="B37" s="1" t="s">
        <v>306</v>
      </c>
      <c r="C37" s="1" t="s">
        <v>333</v>
      </c>
      <c r="D37" s="28">
        <v>7</v>
      </c>
      <c r="E37" s="11" t="s">
        <v>307</v>
      </c>
      <c r="F37" s="4">
        <v>64</v>
      </c>
      <c r="G37" s="5">
        <v>64</v>
      </c>
      <c r="H37" s="4">
        <f t="shared" si="11"/>
        <v>64</v>
      </c>
      <c r="I37" s="4">
        <v>115.715</v>
      </c>
      <c r="J37" s="79">
        <f t="shared" si="12"/>
        <v>116.355</v>
      </c>
      <c r="K37" s="92"/>
      <c r="L37" s="11">
        <v>270</v>
      </c>
      <c r="M37" s="74">
        <v>4</v>
      </c>
      <c r="N37" s="74">
        <v>180</v>
      </c>
      <c r="O37" s="74">
        <v>3</v>
      </c>
      <c r="P37" s="74"/>
      <c r="Q37" s="74"/>
      <c r="R37" s="75"/>
      <c r="S37" s="13">
        <f t="shared" si="3"/>
        <v>-5.2208468483931986E-2</v>
      </c>
      <c r="T37" s="13">
        <f t="shared" si="4"/>
        <v>-6.9660874921215477E-2</v>
      </c>
      <c r="U37" s="13">
        <f t="shared" si="5"/>
        <v>-0.99619692339885657</v>
      </c>
      <c r="V37" s="6">
        <f t="shared" si="6"/>
        <v>233.14968288059936</v>
      </c>
      <c r="W37" s="6">
        <f t="shared" si="7"/>
        <v>-85.005830606894122</v>
      </c>
      <c r="X37" s="34">
        <f t="shared" si="8"/>
        <v>233.14968288059936</v>
      </c>
      <c r="Y37" s="35">
        <f t="shared" si="9"/>
        <v>143.14968288059936</v>
      </c>
      <c r="Z37" s="36">
        <f t="shared" si="10"/>
        <v>4.9941693931058779</v>
      </c>
      <c r="AA37" s="15"/>
      <c r="AB37" s="22"/>
      <c r="AC37" s="25"/>
      <c r="AD37" s="25"/>
      <c r="AE37" s="25"/>
      <c r="AF37" s="40"/>
      <c r="AG37" s="41"/>
      <c r="AH37" s="55"/>
      <c r="AI37" s="11">
        <v>44</v>
      </c>
      <c r="AJ37" s="29">
        <v>95</v>
      </c>
      <c r="AK37" s="109"/>
      <c r="AL37" s="109"/>
      <c r="AM37" s="53"/>
      <c r="AN37" s="50"/>
      <c r="AO37" s="67">
        <f t="shared" si="2"/>
        <v>4.9941693931058779</v>
      </c>
      <c r="AP37" s="59"/>
      <c r="AQ37" s="52"/>
      <c r="AR37" s="52"/>
    </row>
    <row r="38" spans="1:46" x14ac:dyDescent="0.2">
      <c r="A38" s="2" t="s">
        <v>254</v>
      </c>
      <c r="B38" s="1" t="s">
        <v>306</v>
      </c>
      <c r="C38" s="1" t="s">
        <v>333</v>
      </c>
      <c r="D38" s="28">
        <v>8</v>
      </c>
      <c r="E38" s="11" t="s">
        <v>309</v>
      </c>
      <c r="F38" s="4">
        <v>50</v>
      </c>
      <c r="G38" s="5">
        <v>70</v>
      </c>
      <c r="H38" s="4">
        <f t="shared" si="11"/>
        <v>60</v>
      </c>
      <c r="I38" s="4">
        <v>116.69</v>
      </c>
      <c r="J38" s="79">
        <f t="shared" si="12"/>
        <v>117.28999999999999</v>
      </c>
      <c r="K38" s="92"/>
      <c r="L38" s="11">
        <v>180</v>
      </c>
      <c r="M38" s="74">
        <v>68</v>
      </c>
      <c r="N38" s="74">
        <v>90</v>
      </c>
      <c r="O38" s="74">
        <v>63</v>
      </c>
      <c r="P38" s="74"/>
      <c r="Q38" s="74"/>
      <c r="R38" s="75"/>
      <c r="S38" s="13">
        <f t="shared" si="3"/>
        <v>-0.42093266148521508</v>
      </c>
      <c r="T38" s="13">
        <f t="shared" si="4"/>
        <v>0.33377691873755683</v>
      </c>
      <c r="U38" s="13">
        <f t="shared" si="5"/>
        <v>-0.17006783455061911</v>
      </c>
      <c r="V38" s="6">
        <f t="shared" si="6"/>
        <v>141.58747880636548</v>
      </c>
      <c r="W38" s="6">
        <f t="shared" si="7"/>
        <v>-17.566634065747717</v>
      </c>
      <c r="X38" s="34">
        <f t="shared" si="8"/>
        <v>141.58747880636548</v>
      </c>
      <c r="Y38" s="35">
        <f t="shared" si="9"/>
        <v>51.587478806365482</v>
      </c>
      <c r="Z38" s="36">
        <f t="shared" si="10"/>
        <v>72.433365934252279</v>
      </c>
      <c r="AA38" s="15"/>
      <c r="AB38" s="22"/>
      <c r="AC38" s="25"/>
      <c r="AD38" s="25"/>
      <c r="AE38" s="25"/>
      <c r="AF38" s="40"/>
      <c r="AG38" s="41"/>
      <c r="AH38" s="55"/>
      <c r="AI38" s="11">
        <v>0</v>
      </c>
      <c r="AJ38" s="29">
        <v>70</v>
      </c>
      <c r="AK38" s="108">
        <v>103</v>
      </c>
      <c r="AL38" s="108">
        <v>34.83</v>
      </c>
      <c r="AM38" s="53">
        <f>IF(AL38&gt;=0,IF(X38&gt;=AK38,X38-AK38,X38-AK38+360),IF((X38-AK38-180)&lt;0,IF(X38-AK38+180&lt;0,X38-AK38+540,X38-AK38+180),X38-AK38-180))</f>
        <v>38.587478806365482</v>
      </c>
      <c r="AN38" s="50">
        <f>IF(AM38-90&lt;0,AM38+270,AM38-90)</f>
        <v>308.58747880636548</v>
      </c>
      <c r="AO38" s="67">
        <f t="shared" si="2"/>
        <v>72.433365934252279</v>
      </c>
      <c r="AP38" s="59"/>
      <c r="AQ38" s="52"/>
      <c r="AR38" s="52"/>
    </row>
    <row r="39" spans="1:46" x14ac:dyDescent="0.2">
      <c r="A39" s="2" t="s">
        <v>254</v>
      </c>
      <c r="B39" s="1" t="s">
        <v>336</v>
      </c>
      <c r="C39" s="1" t="s">
        <v>337</v>
      </c>
      <c r="D39" s="28">
        <v>6</v>
      </c>
      <c r="E39" s="11" t="s">
        <v>338</v>
      </c>
      <c r="F39" s="4">
        <v>78</v>
      </c>
      <c r="G39" s="5">
        <v>84</v>
      </c>
      <c r="H39" s="4">
        <f t="shared" si="11"/>
        <v>81</v>
      </c>
      <c r="I39" s="4">
        <v>122.61</v>
      </c>
      <c r="J39" s="79">
        <f t="shared" si="12"/>
        <v>123.42</v>
      </c>
      <c r="K39" s="92">
        <v>0.1</v>
      </c>
      <c r="L39" s="11">
        <v>90</v>
      </c>
      <c r="M39" s="74">
        <v>42</v>
      </c>
      <c r="N39" s="74" t="s">
        <v>339</v>
      </c>
      <c r="O39" s="74" t="s">
        <v>339</v>
      </c>
      <c r="P39" s="74"/>
      <c r="Q39" s="74"/>
      <c r="R39" s="75"/>
      <c r="S39" s="13"/>
      <c r="T39" s="13"/>
      <c r="U39" s="13"/>
      <c r="V39" s="6"/>
      <c r="W39" s="6"/>
      <c r="X39" s="34"/>
      <c r="Y39" s="35"/>
      <c r="Z39" s="36"/>
      <c r="AA39" s="15"/>
      <c r="AB39" s="22"/>
      <c r="AC39" s="25"/>
      <c r="AD39" s="25"/>
      <c r="AE39" s="25"/>
      <c r="AF39" s="40"/>
      <c r="AG39" s="41"/>
      <c r="AH39" s="55"/>
      <c r="AI39" s="11"/>
      <c r="AJ39" s="29"/>
      <c r="AK39" s="108">
        <v>347.25</v>
      </c>
      <c r="AL39" s="108">
        <v>18.38</v>
      </c>
      <c r="AM39" s="53"/>
      <c r="AN39" s="50"/>
      <c r="AO39" s="67"/>
      <c r="AP39" s="59"/>
      <c r="AQ39" s="52"/>
      <c r="AR39" s="52"/>
    </row>
    <row r="40" spans="1:46" x14ac:dyDescent="0.2">
      <c r="A40" s="2" t="s">
        <v>254</v>
      </c>
      <c r="B40" s="1" t="s">
        <v>336</v>
      </c>
      <c r="C40" s="1" t="s">
        <v>337</v>
      </c>
      <c r="D40" s="28">
        <v>7</v>
      </c>
      <c r="E40" s="11" t="s">
        <v>340</v>
      </c>
      <c r="F40" s="4">
        <v>59</v>
      </c>
      <c r="G40" s="5">
        <v>61</v>
      </c>
      <c r="H40" s="4">
        <f t="shared" si="11"/>
        <v>60</v>
      </c>
      <c r="I40" s="4">
        <v>124.03</v>
      </c>
      <c r="J40" s="79">
        <f t="shared" si="12"/>
        <v>124.63</v>
      </c>
      <c r="K40" s="92" t="s">
        <v>341</v>
      </c>
      <c r="L40" s="11">
        <v>180</v>
      </c>
      <c r="M40" s="74">
        <v>17</v>
      </c>
      <c r="N40" s="74">
        <v>90</v>
      </c>
      <c r="O40" s="74">
        <v>46</v>
      </c>
      <c r="P40" s="74"/>
      <c r="Q40" s="74"/>
      <c r="R40" s="75"/>
      <c r="S40" s="13">
        <f t="shared" ref="S40:S83" si="13">COS(M40*PI()/180)*SIN(L40*PI()/180)*(SIN(O40*PI()/180))-(COS(O40*PI()/180)*SIN(N40*PI()/180))*(SIN(M40*PI()/180))</f>
        <v>-0.20309845197101539</v>
      </c>
      <c r="T40" s="13">
        <f t="shared" ref="T40:T83" si="14">(SIN(M40*PI()/180))*(COS(O40*PI()/180)*COS(N40*PI()/180))-(SIN(O40*PI()/180))*(COS(M40*PI()/180)*COS(L40*PI()/180))</f>
        <v>0.6879080722173524</v>
      </c>
      <c r="U40" s="13">
        <f t="shared" ref="U40:U83" si="15">(COS(M40*PI()/180)*COS(L40*PI()/180))*(COS(O40*PI()/180)*SIN(N40*PI()/180))-(COS(M40*PI()/180)*SIN(L40*PI()/180))*(COS(O40*PI()/180)*COS(N40*PI()/180))</f>
        <v>-0.66430510343947136</v>
      </c>
      <c r="V40" s="6">
        <f t="shared" ref="V40:V83" si="16">IF(S40=0,IF(T40&gt;=0,90,270),IF(S40&gt;0,IF(T40&gt;=0,ATAN(T40/S40)*180/PI(),ATAN(T40/S40)*180/PI()+360),ATAN(T40/S40)*180/PI()+180))</f>
        <v>106.44874472840998</v>
      </c>
      <c r="W40" s="6">
        <f t="shared" ref="W40:W83" si="17">ASIN(U40/SQRT(S40^2+T40^2+U40^2))*180/PI()</f>
        <v>-42.804820387825444</v>
      </c>
      <c r="X40" s="34">
        <f t="shared" ref="X40:X83" si="18">IF(U40&lt;0,V40,IF(V40+180&gt;=360,V40-180,V40+180))</f>
        <v>106.44874472840998</v>
      </c>
      <c r="Y40" s="35">
        <f t="shared" ref="Y40:Y83" si="19">IF(X40-90&lt;0,X40+270,X40-90)</f>
        <v>16.448744728409977</v>
      </c>
      <c r="Z40" s="36">
        <f t="shared" ref="Z40:Z83" si="20">IF(U40&lt;0,90+W40,90-W40)</f>
        <v>47.195179612174556</v>
      </c>
      <c r="AA40" s="15"/>
      <c r="AB40" s="22"/>
      <c r="AC40" s="25"/>
      <c r="AD40" s="25"/>
      <c r="AE40" s="25"/>
      <c r="AF40" s="40"/>
      <c r="AG40" s="41"/>
      <c r="AH40" s="55"/>
      <c r="AI40" s="11">
        <v>0</v>
      </c>
      <c r="AJ40" s="29">
        <v>121</v>
      </c>
      <c r="AK40" s="108">
        <v>349.61</v>
      </c>
      <c r="AL40" s="108">
        <v>28.92</v>
      </c>
      <c r="AM40" s="53">
        <f t="shared" ref="AM40:AM54" si="21">IF(AL40&gt;=0,IF(X40&gt;=AK40,X40-AK40,X40-AK40+360),IF((X40-AK40-180)&lt;0,IF(X40-AK40+180&lt;0,X40-AK40+540,X40-AK40+180),X40-AK40-180))</f>
        <v>116.83874472840995</v>
      </c>
      <c r="AN40" s="50">
        <f t="shared" ref="AN40:AN54" si="22">IF(AM40-90&lt;0,AM40+270,AM40-90)</f>
        <v>26.838744728409949</v>
      </c>
      <c r="AO40" s="67">
        <f t="shared" si="2"/>
        <v>47.195179612174556</v>
      </c>
      <c r="AP40" s="59"/>
      <c r="AQ40" s="52"/>
      <c r="AR40" s="52"/>
      <c r="AT40" s="73" t="s">
        <v>342</v>
      </c>
    </row>
    <row r="41" spans="1:46" x14ac:dyDescent="0.2">
      <c r="A41" s="2" t="s">
        <v>254</v>
      </c>
      <c r="B41" s="1" t="s">
        <v>336</v>
      </c>
      <c r="C41" s="1" t="s">
        <v>337</v>
      </c>
      <c r="D41" s="28">
        <v>7</v>
      </c>
      <c r="E41" s="11" t="s">
        <v>340</v>
      </c>
      <c r="F41" s="4">
        <v>75</v>
      </c>
      <c r="G41" s="5">
        <v>80</v>
      </c>
      <c r="H41" s="4">
        <f t="shared" si="11"/>
        <v>77.5</v>
      </c>
      <c r="I41" s="4">
        <v>124.03</v>
      </c>
      <c r="J41" s="79">
        <f t="shared" si="12"/>
        <v>124.80500000000001</v>
      </c>
      <c r="K41" s="92" t="s">
        <v>341</v>
      </c>
      <c r="L41" s="11">
        <v>0</v>
      </c>
      <c r="M41" s="74">
        <v>19</v>
      </c>
      <c r="N41" s="74">
        <v>90</v>
      </c>
      <c r="O41" s="74">
        <v>46</v>
      </c>
      <c r="P41" s="74"/>
      <c r="Q41" s="74"/>
      <c r="R41" s="75"/>
      <c r="S41" s="13">
        <f t="shared" si="13"/>
        <v>-0.22615864364855159</v>
      </c>
      <c r="T41" s="13">
        <f t="shared" si="14"/>
        <v>-0.6801491433880984</v>
      </c>
      <c r="U41" s="13">
        <f t="shared" si="15"/>
        <v>0.65681239296453375</v>
      </c>
      <c r="V41" s="6">
        <f t="shared" si="16"/>
        <v>251.60734701086852</v>
      </c>
      <c r="W41" s="6">
        <f t="shared" si="17"/>
        <v>42.500835238491071</v>
      </c>
      <c r="X41" s="34">
        <f t="shared" si="18"/>
        <v>71.607347010868523</v>
      </c>
      <c r="Y41" s="35">
        <f t="shared" si="19"/>
        <v>341.60734701086852</v>
      </c>
      <c r="Z41" s="36">
        <f t="shared" si="20"/>
        <v>47.499164761508929</v>
      </c>
      <c r="AA41" s="15"/>
      <c r="AB41" s="22"/>
      <c r="AC41" s="25"/>
      <c r="AD41" s="25"/>
      <c r="AE41" s="25"/>
      <c r="AF41" s="40"/>
      <c r="AG41" s="41"/>
      <c r="AH41" s="55"/>
      <c r="AI41" s="11">
        <v>0</v>
      </c>
      <c r="AJ41" s="29">
        <v>121</v>
      </c>
      <c r="AK41" s="108">
        <v>349.61</v>
      </c>
      <c r="AL41" s="108">
        <v>28.92</v>
      </c>
      <c r="AM41" s="53">
        <f t="shared" si="21"/>
        <v>81.997347010868509</v>
      </c>
      <c r="AN41" s="50">
        <f t="shared" si="22"/>
        <v>351.99734701086851</v>
      </c>
      <c r="AO41" s="67">
        <f t="shared" si="2"/>
        <v>47.499164761508929</v>
      </c>
      <c r="AP41" s="59"/>
      <c r="AQ41" s="52"/>
      <c r="AR41" s="52"/>
      <c r="AT41" s="73" t="s">
        <v>342</v>
      </c>
    </row>
    <row r="42" spans="1:46" x14ac:dyDescent="0.2">
      <c r="A42" s="2" t="s">
        <v>254</v>
      </c>
      <c r="B42" s="1" t="s">
        <v>336</v>
      </c>
      <c r="C42" s="1" t="s">
        <v>337</v>
      </c>
      <c r="D42" s="28">
        <v>8</v>
      </c>
      <c r="E42" s="11" t="s">
        <v>343</v>
      </c>
      <c r="F42" s="4">
        <v>114</v>
      </c>
      <c r="G42" s="5">
        <v>116.5</v>
      </c>
      <c r="H42" s="4">
        <f t="shared" si="11"/>
        <v>115.25</v>
      </c>
      <c r="I42" s="4">
        <v>125.435</v>
      </c>
      <c r="J42" s="79">
        <f t="shared" si="12"/>
        <v>126.58750000000001</v>
      </c>
      <c r="K42" s="92">
        <v>0.8</v>
      </c>
      <c r="L42" s="11">
        <v>0</v>
      </c>
      <c r="M42" s="74">
        <v>18</v>
      </c>
      <c r="N42" s="74">
        <v>270</v>
      </c>
      <c r="O42" s="74">
        <v>35</v>
      </c>
      <c r="P42" s="74"/>
      <c r="Q42" s="74"/>
      <c r="R42" s="75"/>
      <c r="S42" s="13">
        <f t="shared" si="13"/>
        <v>0.25313190266227803</v>
      </c>
      <c r="T42" s="13">
        <f t="shared" si="14"/>
        <v>-0.54550360738501469</v>
      </c>
      <c r="U42" s="13">
        <f t="shared" si="15"/>
        <v>-0.77905988955754191</v>
      </c>
      <c r="V42" s="6">
        <f t="shared" si="16"/>
        <v>294.89287554475857</v>
      </c>
      <c r="W42" s="6">
        <f t="shared" si="17"/>
        <v>-52.334663642034847</v>
      </c>
      <c r="X42" s="34">
        <f t="shared" si="18"/>
        <v>294.89287554475857</v>
      </c>
      <c r="Y42" s="35">
        <f t="shared" si="19"/>
        <v>204.89287554475857</v>
      </c>
      <c r="Z42" s="36">
        <f t="shared" si="20"/>
        <v>37.665336357965153</v>
      </c>
      <c r="AA42" s="15"/>
      <c r="AB42" s="22"/>
      <c r="AC42" s="25"/>
      <c r="AD42" s="25"/>
      <c r="AE42" s="25"/>
      <c r="AF42" s="40"/>
      <c r="AG42" s="41"/>
      <c r="AH42" s="55"/>
      <c r="AI42" s="11">
        <v>79</v>
      </c>
      <c r="AJ42" s="29">
        <v>119</v>
      </c>
      <c r="AK42" s="108">
        <v>272</v>
      </c>
      <c r="AL42" s="108">
        <v>41.74</v>
      </c>
      <c r="AM42" s="53">
        <f t="shared" si="21"/>
        <v>22.892875544758567</v>
      </c>
      <c r="AN42" s="50">
        <f t="shared" si="22"/>
        <v>292.89287554475857</v>
      </c>
      <c r="AO42" s="67">
        <f t="shared" si="2"/>
        <v>37.665336357965153</v>
      </c>
      <c r="AP42" s="59"/>
      <c r="AQ42" s="52"/>
      <c r="AR42" s="52"/>
    </row>
    <row r="43" spans="1:46" x14ac:dyDescent="0.2">
      <c r="A43" s="2" t="s">
        <v>254</v>
      </c>
      <c r="B43" s="1" t="s">
        <v>336</v>
      </c>
      <c r="C43" s="1" t="s">
        <v>344</v>
      </c>
      <c r="D43" s="28">
        <v>1</v>
      </c>
      <c r="E43" s="11" t="s">
        <v>345</v>
      </c>
      <c r="F43" s="4">
        <v>54</v>
      </c>
      <c r="G43" s="5">
        <v>59</v>
      </c>
      <c r="H43" s="4">
        <f t="shared" si="11"/>
        <v>56.5</v>
      </c>
      <c r="I43" s="4">
        <v>127.5</v>
      </c>
      <c r="J43" s="79">
        <f t="shared" si="12"/>
        <v>128.065</v>
      </c>
      <c r="K43" s="92" t="s">
        <v>341</v>
      </c>
      <c r="L43" s="11">
        <v>180</v>
      </c>
      <c r="M43" s="74">
        <v>37</v>
      </c>
      <c r="N43" s="74">
        <v>90</v>
      </c>
      <c r="O43" s="74">
        <v>18</v>
      </c>
      <c r="P43" s="74"/>
      <c r="Q43" s="74"/>
      <c r="R43" s="75"/>
      <c r="S43" s="13">
        <f t="shared" si="13"/>
        <v>-0.57236009937307419</v>
      </c>
      <c r="T43" s="13">
        <f t="shared" si="14"/>
        <v>0.24679194491591755</v>
      </c>
      <c r="U43" s="13">
        <f t="shared" si="15"/>
        <v>-0.75954750597518139</v>
      </c>
      <c r="V43" s="6">
        <f t="shared" si="16"/>
        <v>156.67511583565019</v>
      </c>
      <c r="W43" s="6">
        <f t="shared" si="17"/>
        <v>-50.627026824626597</v>
      </c>
      <c r="X43" s="34">
        <f t="shared" si="18"/>
        <v>156.67511583565019</v>
      </c>
      <c r="Y43" s="35">
        <f t="shared" si="19"/>
        <v>66.675115835650189</v>
      </c>
      <c r="Z43" s="36">
        <f t="shared" si="20"/>
        <v>39.372973175373403</v>
      </c>
      <c r="AA43" s="15"/>
      <c r="AB43" s="22"/>
      <c r="AC43" s="25"/>
      <c r="AD43" s="25"/>
      <c r="AE43" s="25"/>
      <c r="AF43" s="40"/>
      <c r="AG43" s="41"/>
      <c r="AH43" s="55"/>
      <c r="AI43" s="11">
        <v>22</v>
      </c>
      <c r="AJ43" s="29">
        <v>66</v>
      </c>
      <c r="AK43" s="108">
        <v>189.95</v>
      </c>
      <c r="AL43" s="108">
        <v>43.55</v>
      </c>
      <c r="AM43" s="53">
        <f t="shared" si="21"/>
        <v>326.72511583565017</v>
      </c>
      <c r="AN43" s="50">
        <f t="shared" si="22"/>
        <v>236.72511583565017</v>
      </c>
      <c r="AO43" s="67">
        <f t="shared" si="2"/>
        <v>39.372973175373403</v>
      </c>
      <c r="AP43" s="59"/>
      <c r="AQ43" s="52"/>
      <c r="AR43" s="52"/>
      <c r="AT43" s="73" t="s">
        <v>342</v>
      </c>
    </row>
    <row r="44" spans="1:46" x14ac:dyDescent="0.2">
      <c r="A44" s="2" t="s">
        <v>254</v>
      </c>
      <c r="B44" s="1" t="s">
        <v>315</v>
      </c>
      <c r="C44" s="1" t="s">
        <v>348</v>
      </c>
      <c r="D44" s="28">
        <v>2</v>
      </c>
      <c r="E44" s="11" t="s">
        <v>317</v>
      </c>
      <c r="F44" s="4">
        <v>3</v>
      </c>
      <c r="G44" s="5">
        <v>13</v>
      </c>
      <c r="H44" s="4">
        <f t="shared" si="11"/>
        <v>8</v>
      </c>
      <c r="I44" s="4">
        <v>128.16</v>
      </c>
      <c r="J44" s="79">
        <f t="shared" si="12"/>
        <v>128.24</v>
      </c>
      <c r="K44" s="92"/>
      <c r="L44" s="11">
        <v>180</v>
      </c>
      <c r="M44" s="74">
        <v>55</v>
      </c>
      <c r="N44" s="74">
        <v>270</v>
      </c>
      <c r="O44" s="74">
        <v>23</v>
      </c>
      <c r="P44" s="74"/>
      <c r="Q44" s="74"/>
      <c r="R44" s="75"/>
      <c r="S44" s="13">
        <f t="shared" si="13"/>
        <v>0.75403343248350529</v>
      </c>
      <c r="T44" s="13">
        <f t="shared" si="14"/>
        <v>0.2241141682503002</v>
      </c>
      <c r="U44" s="13">
        <f t="shared" si="15"/>
        <v>0.52797989348709273</v>
      </c>
      <c r="V44" s="6">
        <f t="shared" si="16"/>
        <v>16.55302667314368</v>
      </c>
      <c r="W44" s="6">
        <f t="shared" si="17"/>
        <v>33.86905651317273</v>
      </c>
      <c r="X44" s="34">
        <f t="shared" si="18"/>
        <v>196.55302667314368</v>
      </c>
      <c r="Y44" s="35">
        <f t="shared" si="19"/>
        <v>106.55302667314368</v>
      </c>
      <c r="Z44" s="36">
        <f t="shared" si="20"/>
        <v>56.13094348682727</v>
      </c>
      <c r="AA44" s="15"/>
      <c r="AB44" s="22"/>
      <c r="AC44" s="25"/>
      <c r="AD44" s="25"/>
      <c r="AE44" s="25"/>
      <c r="AF44" s="40"/>
      <c r="AG44" s="41"/>
      <c r="AH44" s="55"/>
      <c r="AI44" s="11"/>
      <c r="AJ44" s="29"/>
      <c r="AK44" s="108">
        <v>317.44</v>
      </c>
      <c r="AL44" s="108">
        <v>44.21</v>
      </c>
      <c r="AM44" s="53">
        <f t="shared" si="21"/>
        <v>239.11302667314368</v>
      </c>
      <c r="AN44" s="50">
        <f t="shared" si="22"/>
        <v>149.11302667314368</v>
      </c>
      <c r="AO44" s="67">
        <f t="shared" si="2"/>
        <v>56.13094348682727</v>
      </c>
      <c r="AP44" s="59"/>
      <c r="AQ44" s="52"/>
      <c r="AR44" s="52"/>
      <c r="AT44" s="73" t="s">
        <v>349</v>
      </c>
    </row>
    <row r="45" spans="1:46" x14ac:dyDescent="0.2">
      <c r="A45" s="2" t="s">
        <v>254</v>
      </c>
      <c r="B45" s="1" t="s">
        <v>315</v>
      </c>
      <c r="C45" s="1" t="s">
        <v>348</v>
      </c>
      <c r="D45" s="28">
        <v>2</v>
      </c>
      <c r="E45" s="11" t="s">
        <v>317</v>
      </c>
      <c r="F45" s="4">
        <v>22</v>
      </c>
      <c r="G45" s="5">
        <v>30</v>
      </c>
      <c r="H45" s="4">
        <f t="shared" si="11"/>
        <v>26</v>
      </c>
      <c r="I45" s="4">
        <v>128.16</v>
      </c>
      <c r="J45" s="79">
        <f t="shared" si="12"/>
        <v>128.41999999999999</v>
      </c>
      <c r="K45" s="92"/>
      <c r="L45" s="11">
        <v>115</v>
      </c>
      <c r="M45" s="74">
        <v>0</v>
      </c>
      <c r="N45" s="74">
        <v>205</v>
      </c>
      <c r="O45" s="74">
        <v>56</v>
      </c>
      <c r="P45" s="74"/>
      <c r="Q45" s="74"/>
      <c r="R45" s="75"/>
      <c r="S45" s="13">
        <f t="shared" si="13"/>
        <v>0.75136320775259613</v>
      </c>
      <c r="T45" s="13">
        <f t="shared" si="14"/>
        <v>0.35036641783094064</v>
      </c>
      <c r="U45" s="13">
        <f t="shared" si="15"/>
        <v>0.55919290347074679</v>
      </c>
      <c r="V45" s="6">
        <f t="shared" si="16"/>
        <v>24.999999999999993</v>
      </c>
      <c r="W45" s="6">
        <f t="shared" si="17"/>
        <v>34</v>
      </c>
      <c r="X45" s="34">
        <f t="shared" si="18"/>
        <v>205</v>
      </c>
      <c r="Y45" s="35">
        <f t="shared" si="19"/>
        <v>115</v>
      </c>
      <c r="Z45" s="36">
        <f t="shared" si="20"/>
        <v>56</v>
      </c>
      <c r="AA45" s="15"/>
      <c r="AB45" s="22"/>
      <c r="AC45" s="25"/>
      <c r="AD45" s="25"/>
      <c r="AE45" s="25"/>
      <c r="AF45" s="40"/>
      <c r="AG45" s="41"/>
      <c r="AH45" s="55"/>
      <c r="AI45" s="11"/>
      <c r="AJ45" s="29"/>
      <c r="AK45" s="108">
        <v>317.44</v>
      </c>
      <c r="AL45" s="108">
        <v>44.21</v>
      </c>
      <c r="AM45" s="53">
        <f t="shared" si="21"/>
        <v>247.56</v>
      </c>
      <c r="AN45" s="50">
        <f t="shared" si="22"/>
        <v>157.56</v>
      </c>
      <c r="AO45" s="67">
        <f t="shared" si="2"/>
        <v>56</v>
      </c>
      <c r="AP45" s="59"/>
      <c r="AQ45" s="52"/>
      <c r="AR45" s="52"/>
      <c r="AT45" s="73" t="s">
        <v>349</v>
      </c>
    </row>
    <row r="46" spans="1:46" x14ac:dyDescent="0.2">
      <c r="A46" s="2" t="s">
        <v>254</v>
      </c>
      <c r="B46" s="1" t="s">
        <v>315</v>
      </c>
      <c r="C46" s="1" t="s">
        <v>348</v>
      </c>
      <c r="D46" s="28">
        <v>2</v>
      </c>
      <c r="E46" s="11" t="s">
        <v>317</v>
      </c>
      <c r="F46" s="4">
        <v>42.5</v>
      </c>
      <c r="G46" s="5">
        <v>52</v>
      </c>
      <c r="H46" s="4">
        <f t="shared" si="11"/>
        <v>47.25</v>
      </c>
      <c r="I46" s="4">
        <v>128.16</v>
      </c>
      <c r="J46" s="79">
        <f t="shared" si="12"/>
        <v>128.63249999999999</v>
      </c>
      <c r="K46" s="92"/>
      <c r="L46" s="11">
        <v>90</v>
      </c>
      <c r="M46" s="74">
        <v>0</v>
      </c>
      <c r="N46" s="74">
        <v>180</v>
      </c>
      <c r="O46" s="74">
        <v>52</v>
      </c>
      <c r="P46" s="74"/>
      <c r="Q46" s="74"/>
      <c r="R46" s="75"/>
      <c r="S46" s="13">
        <f t="shared" si="13"/>
        <v>0.78801075360672201</v>
      </c>
      <c r="T46" s="13">
        <f t="shared" si="14"/>
        <v>-4.8271507861632635E-17</v>
      </c>
      <c r="U46" s="13">
        <f t="shared" si="15"/>
        <v>0.61566147532565829</v>
      </c>
      <c r="V46" s="6">
        <f t="shared" si="16"/>
        <v>360</v>
      </c>
      <c r="W46" s="6">
        <f t="shared" si="17"/>
        <v>38</v>
      </c>
      <c r="X46" s="34">
        <f t="shared" si="18"/>
        <v>180</v>
      </c>
      <c r="Y46" s="35">
        <f t="shared" si="19"/>
        <v>90</v>
      </c>
      <c r="Z46" s="36">
        <f t="shared" si="20"/>
        <v>52</v>
      </c>
      <c r="AA46" s="15"/>
      <c r="AB46" s="22"/>
      <c r="AC46" s="25"/>
      <c r="AD46" s="25"/>
      <c r="AE46" s="25"/>
      <c r="AF46" s="40"/>
      <c r="AG46" s="41"/>
      <c r="AH46" s="55"/>
      <c r="AI46" s="11"/>
      <c r="AJ46" s="29"/>
      <c r="AK46" s="108">
        <v>317.44</v>
      </c>
      <c r="AL46" s="108">
        <v>44.21</v>
      </c>
      <c r="AM46" s="53">
        <f t="shared" si="21"/>
        <v>222.56</v>
      </c>
      <c r="AN46" s="50">
        <f t="shared" si="22"/>
        <v>132.56</v>
      </c>
      <c r="AO46" s="67">
        <f t="shared" si="2"/>
        <v>52</v>
      </c>
      <c r="AP46" s="59"/>
      <c r="AQ46" s="52"/>
      <c r="AR46" s="52"/>
      <c r="AT46" s="73" t="s">
        <v>349</v>
      </c>
    </row>
    <row r="47" spans="1:46" x14ac:dyDescent="0.2">
      <c r="A47" s="2" t="s">
        <v>254</v>
      </c>
      <c r="B47" s="1" t="s">
        <v>315</v>
      </c>
      <c r="C47" s="1" t="s">
        <v>348</v>
      </c>
      <c r="D47" s="28">
        <v>2</v>
      </c>
      <c r="E47" s="11" t="s">
        <v>317</v>
      </c>
      <c r="F47" s="4">
        <v>61</v>
      </c>
      <c r="G47" s="5">
        <v>71</v>
      </c>
      <c r="H47" s="4">
        <f t="shared" si="11"/>
        <v>66</v>
      </c>
      <c r="I47" s="4">
        <v>128.16</v>
      </c>
      <c r="J47" s="79">
        <f t="shared" si="12"/>
        <v>128.82</v>
      </c>
      <c r="K47" s="92"/>
      <c r="L47" s="11">
        <v>180</v>
      </c>
      <c r="M47" s="74">
        <v>57</v>
      </c>
      <c r="N47" s="74">
        <v>270</v>
      </c>
      <c r="O47" s="74">
        <v>35</v>
      </c>
      <c r="P47" s="74"/>
      <c r="Q47" s="74"/>
      <c r="R47" s="75"/>
      <c r="S47" s="13">
        <f t="shared" si="13"/>
        <v>0.68699871021750381</v>
      </c>
      <c r="T47" s="13">
        <f t="shared" si="14"/>
        <v>0.31239211680159179</v>
      </c>
      <c r="U47" s="13">
        <f t="shared" si="15"/>
        <v>0.44614217893214331</v>
      </c>
      <c r="V47" s="6">
        <f t="shared" si="16"/>
        <v>24.452246875686605</v>
      </c>
      <c r="W47" s="6">
        <f t="shared" si="17"/>
        <v>30.589881372972229</v>
      </c>
      <c r="X47" s="34">
        <f t="shared" si="18"/>
        <v>204.4522468756866</v>
      </c>
      <c r="Y47" s="35">
        <f t="shared" si="19"/>
        <v>114.4522468756866</v>
      </c>
      <c r="Z47" s="36">
        <f t="shared" si="20"/>
        <v>59.410118627027771</v>
      </c>
      <c r="AA47" s="15"/>
      <c r="AB47" s="22"/>
      <c r="AC47" s="25"/>
      <c r="AD47" s="25"/>
      <c r="AE47" s="25"/>
      <c r="AF47" s="40"/>
      <c r="AG47" s="41"/>
      <c r="AH47" s="55"/>
      <c r="AI47" s="11"/>
      <c r="AJ47" s="29"/>
      <c r="AK47" s="108">
        <v>319.86</v>
      </c>
      <c r="AL47" s="108">
        <v>50.53</v>
      </c>
      <c r="AM47" s="53">
        <f t="shared" si="21"/>
        <v>244.59224687568658</v>
      </c>
      <c r="AN47" s="50">
        <f t="shared" si="22"/>
        <v>154.59224687568658</v>
      </c>
      <c r="AO47" s="67">
        <f t="shared" si="2"/>
        <v>59.410118627027771</v>
      </c>
      <c r="AP47" s="59"/>
      <c r="AQ47" s="52"/>
      <c r="AR47" s="52"/>
      <c r="AT47" s="73" t="s">
        <v>349</v>
      </c>
    </row>
    <row r="48" spans="1:46" x14ac:dyDescent="0.2">
      <c r="A48" s="2" t="s">
        <v>254</v>
      </c>
      <c r="B48" s="1" t="s">
        <v>315</v>
      </c>
      <c r="C48" s="1" t="s">
        <v>348</v>
      </c>
      <c r="D48" s="28">
        <v>2</v>
      </c>
      <c r="E48" s="11" t="s">
        <v>317</v>
      </c>
      <c r="F48" s="4">
        <v>65</v>
      </c>
      <c r="G48" s="5">
        <v>69</v>
      </c>
      <c r="H48" s="4">
        <f t="shared" si="11"/>
        <v>67</v>
      </c>
      <c r="I48" s="4">
        <v>128.16</v>
      </c>
      <c r="J48" s="79">
        <f t="shared" si="12"/>
        <v>128.82999999999998</v>
      </c>
      <c r="K48" s="92"/>
      <c r="L48" s="11">
        <v>270</v>
      </c>
      <c r="M48" s="74">
        <v>32</v>
      </c>
      <c r="N48" s="74">
        <v>180</v>
      </c>
      <c r="O48" s="74">
        <v>37</v>
      </c>
      <c r="P48" s="74"/>
      <c r="Q48" s="74">
        <v>80</v>
      </c>
      <c r="R48" s="75">
        <v>270</v>
      </c>
      <c r="S48" s="13">
        <f t="shared" si="13"/>
        <v>-0.51036808462243</v>
      </c>
      <c r="T48" s="13">
        <f t="shared" si="14"/>
        <v>-0.42321234187477164</v>
      </c>
      <c r="U48" s="13">
        <f t="shared" si="15"/>
        <v>-0.67728132381852291</v>
      </c>
      <c r="V48" s="6">
        <f t="shared" si="16"/>
        <v>219.66652878122301</v>
      </c>
      <c r="W48" s="6">
        <f t="shared" si="17"/>
        <v>-45.60999279039104</v>
      </c>
      <c r="X48" s="34">
        <f t="shared" si="18"/>
        <v>219.66652878122301</v>
      </c>
      <c r="Y48" s="35">
        <f t="shared" si="19"/>
        <v>129.66652878122301</v>
      </c>
      <c r="Z48" s="36">
        <f t="shared" si="20"/>
        <v>44.39000720960896</v>
      </c>
      <c r="AA48" s="15">
        <f>IF(-T48&lt;0,180-ACOS(SIN((X48-90)*PI()/180)*U48/SQRT(T48^2+U48^2))*180/PI(),ACOS(SIN((X48-90)*PI()/180)*U48/SQRT(T48^2+U48^2))*180/PI())</f>
        <v>130.75335958683837</v>
      </c>
      <c r="AB48" s="22">
        <f>IF(R48=90,IF(AA48-Q48&lt;0,AA48-Q48+180,AA48-Q48),IF(AA48+Q48&gt;180,AA48+Q48-180,AA48+Q48))</f>
        <v>30.753359586838371</v>
      </c>
      <c r="AC48" s="25">
        <f>COS(AB48*PI()/180)</f>
        <v>0.8593764299184401</v>
      </c>
      <c r="AD48" s="25">
        <f>SIN(AB48*PI()/180)*COS(Z48*PI()/180)</f>
        <v>0.3654033361559117</v>
      </c>
      <c r="AE48" s="25">
        <f>SIN(AB48*PI()/180)*SIN(Z48*PI()/180)</f>
        <v>0.35770456193172356</v>
      </c>
      <c r="AF48" s="40">
        <f>IF(IF(AC48=0,IF(AD48&gt;=0,90,270),IF(AC48&gt;0,IF(AD48&gt;=0,ATAN(AD48/AC48)*180/PI(),ATAN(AD48/AC48)*180/PI()+360),ATAN(AD48/AC48)*180/PI()+180))-(360-Y48)&lt;0,IF(AC48=0,IF(AD48&gt;=0,90,270),IF(AC48&gt;0,IF(AD48&gt;=0,ATAN(AD48/AC48)*180/PI(),ATAN(AD48/AC48)*180/PI()+360),ATAN(AD48/AC48)*180/PI()+180))+Y48,IF(AC48=0,IF(AD48&gt;=0,90,270),IF(AC48&gt;0,IF(AD48&gt;=0,ATAN(AD48/AC48)*180/PI(),ATAN(AD48/AC48)*180/PI()+360),ATAN(AD48/AC48)*180/PI()+180))-(360-Y48))</f>
        <v>152.70152724451032</v>
      </c>
      <c r="AG48" s="41">
        <f>ASIN(AE48/SQRT(AC48^2+AD48^2+AE48^2))*180/PI()</f>
        <v>20.959292065136061</v>
      </c>
      <c r="AH48" s="55"/>
      <c r="AI48" s="11"/>
      <c r="AJ48" s="29"/>
      <c r="AK48" s="108">
        <v>319.86</v>
      </c>
      <c r="AL48" s="108">
        <v>50.53</v>
      </c>
      <c r="AM48" s="53">
        <f t="shared" si="21"/>
        <v>259.80652878122299</v>
      </c>
      <c r="AN48" s="50">
        <f t="shared" si="22"/>
        <v>169.80652878122299</v>
      </c>
      <c r="AO48" s="67">
        <f t="shared" si="2"/>
        <v>44.39000720960896</v>
      </c>
      <c r="AP48" s="52">
        <f>AB48</f>
        <v>30.753359586838371</v>
      </c>
      <c r="AQ48" s="52">
        <f>IF(AL48&gt;=0,IF(AF48&gt;=AK48,AF48-AK48,AF48-AK48+360),IF((AF48-AK48-180)&lt;0,IF(AF48-AK48+180&lt;0,AF48-AK48+540,AF48-AK48+180),AF48-AK48-180))</f>
        <v>192.8415272445103</v>
      </c>
      <c r="AR48" s="52">
        <f>AG48</f>
        <v>20.959292065136061</v>
      </c>
      <c r="AT48" s="73" t="s">
        <v>350</v>
      </c>
    </row>
    <row r="49" spans="1:46" x14ac:dyDescent="0.2">
      <c r="A49" s="2" t="s">
        <v>254</v>
      </c>
      <c r="B49" s="1" t="s">
        <v>336</v>
      </c>
      <c r="C49" s="1" t="s">
        <v>344</v>
      </c>
      <c r="D49" s="28">
        <v>2</v>
      </c>
      <c r="E49" s="11" t="s">
        <v>346</v>
      </c>
      <c r="F49" s="4">
        <v>83</v>
      </c>
      <c r="G49" s="5">
        <v>90</v>
      </c>
      <c r="H49" s="4">
        <f t="shared" si="11"/>
        <v>86.5</v>
      </c>
      <c r="I49" s="4">
        <v>128.16</v>
      </c>
      <c r="J49" s="79">
        <f t="shared" si="12"/>
        <v>129.02500000000001</v>
      </c>
      <c r="K49" s="92"/>
      <c r="L49" s="11">
        <v>270</v>
      </c>
      <c r="M49" s="74">
        <v>50</v>
      </c>
      <c r="N49" s="74">
        <v>180</v>
      </c>
      <c r="O49" s="74">
        <v>47</v>
      </c>
      <c r="P49" s="74"/>
      <c r="Q49" s="74">
        <v>72</v>
      </c>
      <c r="R49" s="75">
        <v>270</v>
      </c>
      <c r="S49" s="13">
        <f t="shared" si="13"/>
        <v>-0.47010509769918918</v>
      </c>
      <c r="T49" s="13">
        <f t="shared" si="14"/>
        <v>-0.5224410539421328</v>
      </c>
      <c r="U49" s="13">
        <f t="shared" si="15"/>
        <v>-0.4383800956747132</v>
      </c>
      <c r="V49" s="6">
        <f t="shared" si="16"/>
        <v>228.01835330808046</v>
      </c>
      <c r="W49" s="6">
        <f t="shared" si="17"/>
        <v>-31.953950177568444</v>
      </c>
      <c r="X49" s="34">
        <f t="shared" si="18"/>
        <v>228.01835330808046</v>
      </c>
      <c r="Y49" s="35">
        <f t="shared" si="19"/>
        <v>138.01835330808046</v>
      </c>
      <c r="Z49" s="36">
        <f t="shared" si="20"/>
        <v>58.046049822431556</v>
      </c>
      <c r="AA49" s="15">
        <f>IF(-T49&lt;0,180-ACOS(SIN((X49-90)*PI()/180)*U49/SQRT(T49^2+U49^2))*180/PI(),ACOS(SIN((X49-90)*PI()/180)*U49/SQRT(T49^2+U49^2))*180/PI())</f>
        <v>115.4647568101468</v>
      </c>
      <c r="AB49" s="22">
        <f>IF(R49=90,IF(AA49-Q49&lt;0,AA49-Q49+180,AA49-Q49),IF(AA49+Q49&gt;180,AA49+Q49-180,AA49+Q49))</f>
        <v>7.4647568101468096</v>
      </c>
      <c r="AC49" s="25">
        <f>COS(AB49*PI()/180)</f>
        <v>0.99152496173442084</v>
      </c>
      <c r="AD49" s="25">
        <f>SIN(AB49*PI()/180)*COS(Z49*PI()/180)</f>
        <v>6.8756588397541327E-2</v>
      </c>
      <c r="AE49" s="25">
        <f>SIN(AB49*PI()/180)*SIN(Z49*PI()/180)</f>
        <v>0.11023058472804324</v>
      </c>
      <c r="AF49" s="40">
        <f>IF(IF(AC49=0,IF(AD49&gt;=0,90,270),IF(AC49&gt;0,IF(AD49&gt;=0,ATAN(AD49/AC49)*180/PI(),ATAN(AD49/AC49)*180/PI()+360),ATAN(AD49/AC49)*180/PI()+180))-(360-Y49)&lt;0,IF(AC49=0,IF(AD49&gt;=0,90,270),IF(AC49&gt;0,IF(AD49&gt;=0,ATAN(AD49/AC49)*180/PI(),ATAN(AD49/AC49)*180/PI()+360),ATAN(AD49/AC49)*180/PI()+180))+Y49,IF(AC49=0,IF(AD49&gt;=0,90,270),IF(AC49&gt;0,IF(AD49&gt;=0,ATAN(AD49/AC49)*180/PI(),ATAN(AD49/AC49)*180/PI()+360),ATAN(AD49/AC49)*180/PI()+180))-(360-Y49))</f>
        <v>141.98513797297906</v>
      </c>
      <c r="AG49" s="41">
        <f>ASIN(AE49/SQRT(AC49^2+AD49^2+AE49^2))*180/PI()</f>
        <v>6.328607934378522</v>
      </c>
      <c r="AH49" s="55" t="s">
        <v>43</v>
      </c>
      <c r="AI49" s="11">
        <v>0</v>
      </c>
      <c r="AJ49" s="29">
        <v>81</v>
      </c>
      <c r="AK49" s="108">
        <v>319.86</v>
      </c>
      <c r="AL49" s="108">
        <v>50.53</v>
      </c>
      <c r="AM49" s="53">
        <f t="shared" si="21"/>
        <v>268.15835330808045</v>
      </c>
      <c r="AN49" s="50">
        <f t="shared" si="22"/>
        <v>178.15835330808045</v>
      </c>
      <c r="AO49" s="67">
        <f t="shared" si="2"/>
        <v>58.046049822431556</v>
      </c>
      <c r="AP49" s="52">
        <f>AB49</f>
        <v>7.4647568101468096</v>
      </c>
      <c r="AQ49" s="52">
        <f>IF(AL49&gt;=0,IF(AF49&gt;=AK49,AF49-AK49,AF49-AK49+360),IF((AF49-AK49-180)&lt;0,IF(AF49-AK49+180&lt;0,AF49-AK49+540,AF49-AK49+180),AF49-AK49-180))</f>
        <v>182.12513797297905</v>
      </c>
      <c r="AR49" s="52">
        <f>AG49</f>
        <v>6.328607934378522</v>
      </c>
      <c r="AT49" s="73" t="s">
        <v>347</v>
      </c>
    </row>
    <row r="50" spans="1:46" x14ac:dyDescent="0.2">
      <c r="A50" s="2" t="s">
        <v>254</v>
      </c>
      <c r="B50" s="1" t="s">
        <v>315</v>
      </c>
      <c r="C50" s="1" t="s">
        <v>348</v>
      </c>
      <c r="D50" s="28">
        <v>2</v>
      </c>
      <c r="E50" s="11" t="s">
        <v>317</v>
      </c>
      <c r="F50" s="4">
        <v>82</v>
      </c>
      <c r="G50" s="5">
        <v>92</v>
      </c>
      <c r="H50" s="4">
        <f t="shared" si="11"/>
        <v>87</v>
      </c>
      <c r="I50" s="4">
        <v>128.16</v>
      </c>
      <c r="J50" s="79">
        <f t="shared" si="12"/>
        <v>129.03</v>
      </c>
      <c r="K50" s="92"/>
      <c r="L50" s="11">
        <v>180</v>
      </c>
      <c r="M50" s="74">
        <v>55</v>
      </c>
      <c r="N50" s="74">
        <v>270</v>
      </c>
      <c r="O50" s="74">
        <v>52</v>
      </c>
      <c r="P50" s="74"/>
      <c r="Q50" s="74"/>
      <c r="R50" s="75"/>
      <c r="S50" s="13">
        <f t="shared" si="13"/>
        <v>0.50432035610298964</v>
      </c>
      <c r="T50" s="13">
        <f t="shared" si="14"/>
        <v>0.45198439986004579</v>
      </c>
      <c r="U50" s="13">
        <f t="shared" si="15"/>
        <v>0.35312891501591864</v>
      </c>
      <c r="V50" s="6">
        <f t="shared" si="16"/>
        <v>41.867482826423746</v>
      </c>
      <c r="W50" s="6">
        <f t="shared" si="17"/>
        <v>27.539241844723865</v>
      </c>
      <c r="X50" s="34">
        <f t="shared" si="18"/>
        <v>221.86748282642375</v>
      </c>
      <c r="Y50" s="35">
        <f t="shared" si="19"/>
        <v>131.86748282642375</v>
      </c>
      <c r="Z50" s="36">
        <f t="shared" si="20"/>
        <v>62.460758155276139</v>
      </c>
      <c r="AA50" s="15"/>
      <c r="AB50" s="22"/>
      <c r="AC50" s="25"/>
      <c r="AD50" s="25"/>
      <c r="AE50" s="25"/>
      <c r="AF50" s="40"/>
      <c r="AG50" s="41"/>
      <c r="AH50" s="55"/>
      <c r="AI50" s="11">
        <v>82</v>
      </c>
      <c r="AJ50" s="29">
        <v>130</v>
      </c>
      <c r="AK50" s="108">
        <v>319.86</v>
      </c>
      <c r="AL50" s="108">
        <v>50.53</v>
      </c>
      <c r="AM50" s="53">
        <f t="shared" si="21"/>
        <v>262.00748282642371</v>
      </c>
      <c r="AN50" s="50">
        <f t="shared" si="22"/>
        <v>172.00748282642371</v>
      </c>
      <c r="AO50" s="67">
        <f t="shared" si="2"/>
        <v>62.460758155276139</v>
      </c>
      <c r="AP50" s="59"/>
      <c r="AQ50" s="52"/>
      <c r="AR50" s="52"/>
      <c r="AT50" s="73" t="s">
        <v>349</v>
      </c>
    </row>
    <row r="51" spans="1:46" x14ac:dyDescent="0.2">
      <c r="A51" s="2" t="s">
        <v>254</v>
      </c>
      <c r="B51" s="1" t="s">
        <v>315</v>
      </c>
      <c r="C51" s="1" t="s">
        <v>348</v>
      </c>
      <c r="D51" s="28">
        <v>2</v>
      </c>
      <c r="E51" s="11" t="s">
        <v>318</v>
      </c>
      <c r="F51" s="4">
        <v>126</v>
      </c>
      <c r="G51" s="5">
        <v>127</v>
      </c>
      <c r="H51" s="4">
        <f t="shared" si="11"/>
        <v>126.5</v>
      </c>
      <c r="I51" s="4">
        <v>128.16</v>
      </c>
      <c r="J51" s="79">
        <f t="shared" si="12"/>
        <v>129.42499999999998</v>
      </c>
      <c r="K51" s="92"/>
      <c r="L51" s="11">
        <v>180</v>
      </c>
      <c r="M51" s="74">
        <v>16</v>
      </c>
      <c r="N51" s="74">
        <v>90</v>
      </c>
      <c r="O51" s="74">
        <v>14</v>
      </c>
      <c r="P51" s="74"/>
      <c r="Q51" s="74"/>
      <c r="R51" s="75"/>
      <c r="S51" s="13">
        <f t="shared" si="13"/>
        <v>-0.2674497483512504</v>
      </c>
      <c r="T51" s="13">
        <f t="shared" si="14"/>
        <v>0.23255025164874957</v>
      </c>
      <c r="U51" s="13">
        <f t="shared" si="15"/>
        <v>-0.93270811540176723</v>
      </c>
      <c r="V51" s="6">
        <f t="shared" si="16"/>
        <v>138.99271210813569</v>
      </c>
      <c r="W51" s="6">
        <f t="shared" si="17"/>
        <v>-69.19404108059237</v>
      </c>
      <c r="X51" s="34">
        <f t="shared" si="18"/>
        <v>138.99271210813569</v>
      </c>
      <c r="Y51" s="35">
        <f t="shared" si="19"/>
        <v>48.992712108135692</v>
      </c>
      <c r="Z51" s="36">
        <f t="shared" si="20"/>
        <v>20.80595891940763</v>
      </c>
      <c r="AA51" s="15"/>
      <c r="AB51" s="22"/>
      <c r="AC51" s="25"/>
      <c r="AD51" s="25"/>
      <c r="AE51" s="25"/>
      <c r="AF51" s="40"/>
      <c r="AG51" s="41"/>
      <c r="AH51" s="55"/>
      <c r="AI51" s="11"/>
      <c r="AJ51" s="29"/>
      <c r="AK51" s="108">
        <v>319.86</v>
      </c>
      <c r="AL51" s="108">
        <v>50.53</v>
      </c>
      <c r="AM51" s="53">
        <f t="shared" si="21"/>
        <v>179.13271210813568</v>
      </c>
      <c r="AN51" s="50">
        <f t="shared" si="22"/>
        <v>89.132712108135678</v>
      </c>
      <c r="AO51" s="67">
        <f t="shared" si="2"/>
        <v>20.80595891940763</v>
      </c>
      <c r="AP51" s="59"/>
      <c r="AQ51" s="52"/>
      <c r="AR51" s="52"/>
      <c r="AT51" s="73" t="s">
        <v>349</v>
      </c>
    </row>
    <row r="52" spans="1:46" x14ac:dyDescent="0.2">
      <c r="A52" s="2" t="s">
        <v>254</v>
      </c>
      <c r="B52" s="1" t="s">
        <v>315</v>
      </c>
      <c r="C52" s="1" t="s">
        <v>348</v>
      </c>
      <c r="D52" s="28">
        <v>3</v>
      </c>
      <c r="E52" s="11" t="s">
        <v>317</v>
      </c>
      <c r="F52" s="4">
        <v>10.5</v>
      </c>
      <c r="G52" s="5">
        <v>19</v>
      </c>
      <c r="H52" s="4">
        <f t="shared" si="11"/>
        <v>14.75</v>
      </c>
      <c r="I52" s="4">
        <v>129.44999999999999</v>
      </c>
      <c r="J52" s="79">
        <f t="shared" si="12"/>
        <v>129.5975</v>
      </c>
      <c r="K52" s="92"/>
      <c r="L52" s="11">
        <v>192</v>
      </c>
      <c r="M52" s="74">
        <v>55</v>
      </c>
      <c r="N52" s="74">
        <v>102</v>
      </c>
      <c r="O52" s="74">
        <v>0</v>
      </c>
      <c r="P52" s="74"/>
      <c r="Q52" s="74"/>
      <c r="R52" s="75"/>
      <c r="S52" s="13">
        <f t="shared" si="13"/>
        <v>-0.80125160675746943</v>
      </c>
      <c r="T52" s="13">
        <f t="shared" si="14"/>
        <v>-0.17031128656494818</v>
      </c>
      <c r="U52" s="13">
        <f t="shared" si="15"/>
        <v>-0.57357643635104616</v>
      </c>
      <c r="V52" s="6">
        <f t="shared" si="16"/>
        <v>192</v>
      </c>
      <c r="W52" s="6">
        <f t="shared" si="17"/>
        <v>-35</v>
      </c>
      <c r="X52" s="34">
        <f t="shared" si="18"/>
        <v>192</v>
      </c>
      <c r="Y52" s="35">
        <f t="shared" si="19"/>
        <v>102</v>
      </c>
      <c r="Z52" s="36">
        <f t="shared" si="20"/>
        <v>55</v>
      </c>
      <c r="AA52" s="15"/>
      <c r="AB52" s="22"/>
      <c r="AC52" s="25"/>
      <c r="AD52" s="25"/>
      <c r="AE52" s="25"/>
      <c r="AF52" s="40"/>
      <c r="AG52" s="41"/>
      <c r="AH52" s="55"/>
      <c r="AI52" s="11"/>
      <c r="AJ52" s="29"/>
      <c r="AK52" s="108">
        <v>320.33</v>
      </c>
      <c r="AL52" s="108">
        <v>54.08</v>
      </c>
      <c r="AM52" s="53">
        <f t="shared" si="21"/>
        <v>231.67000000000002</v>
      </c>
      <c r="AN52" s="50">
        <f t="shared" si="22"/>
        <v>141.67000000000002</v>
      </c>
      <c r="AO52" s="67">
        <f t="shared" si="2"/>
        <v>55</v>
      </c>
      <c r="AP52" s="59"/>
      <c r="AQ52" s="52"/>
      <c r="AR52" s="52"/>
      <c r="AT52" s="73" t="s">
        <v>349</v>
      </c>
    </row>
    <row r="53" spans="1:46" x14ac:dyDescent="0.2">
      <c r="A53" s="2" t="s">
        <v>254</v>
      </c>
      <c r="B53" s="1" t="s">
        <v>315</v>
      </c>
      <c r="C53" s="1" t="s">
        <v>348</v>
      </c>
      <c r="D53" s="28">
        <v>7</v>
      </c>
      <c r="E53" s="11" t="s">
        <v>317</v>
      </c>
      <c r="F53" s="4">
        <v>52</v>
      </c>
      <c r="G53" s="5">
        <v>67.5</v>
      </c>
      <c r="H53" s="4">
        <f t="shared" si="11"/>
        <v>59.75</v>
      </c>
      <c r="I53" s="4">
        <v>132.69999999999999</v>
      </c>
      <c r="J53" s="79">
        <f t="shared" si="12"/>
        <v>133.29749999999999</v>
      </c>
      <c r="K53" s="92"/>
      <c r="L53" s="11">
        <v>0</v>
      </c>
      <c r="M53" s="74">
        <v>29</v>
      </c>
      <c r="N53" s="74">
        <v>270</v>
      </c>
      <c r="O53" s="74">
        <v>65</v>
      </c>
      <c r="P53" s="74"/>
      <c r="Q53" s="74"/>
      <c r="R53" s="75"/>
      <c r="S53" s="13">
        <f t="shared" si="13"/>
        <v>0.20488939898367559</v>
      </c>
      <c r="T53" s="13">
        <f t="shared" si="14"/>
        <v>-0.79267465127614856</v>
      </c>
      <c r="U53" s="13">
        <f t="shared" si="15"/>
        <v>-0.36963026031541102</v>
      </c>
      <c r="V53" s="6">
        <f t="shared" si="16"/>
        <v>284.4925333663225</v>
      </c>
      <c r="W53" s="6">
        <f t="shared" si="17"/>
        <v>-24.297742006042728</v>
      </c>
      <c r="X53" s="34">
        <f t="shared" si="18"/>
        <v>284.4925333663225</v>
      </c>
      <c r="Y53" s="35">
        <f t="shared" si="19"/>
        <v>194.4925333663225</v>
      </c>
      <c r="Z53" s="36">
        <f t="shared" si="20"/>
        <v>65.702257993957275</v>
      </c>
      <c r="AA53" s="15"/>
      <c r="AB53" s="22"/>
      <c r="AC53" s="25"/>
      <c r="AD53" s="25"/>
      <c r="AE53" s="25"/>
      <c r="AF53" s="40"/>
      <c r="AG53" s="41"/>
      <c r="AH53" s="55"/>
      <c r="AI53" s="11"/>
      <c r="AJ53" s="29"/>
      <c r="AK53" s="108">
        <v>3.96</v>
      </c>
      <c r="AL53" s="108">
        <v>46.64</v>
      </c>
      <c r="AM53" s="53">
        <f t="shared" si="21"/>
        <v>280.53253336632253</v>
      </c>
      <c r="AN53" s="50">
        <f t="shared" si="22"/>
        <v>190.53253336632253</v>
      </c>
      <c r="AO53" s="67">
        <f t="shared" si="2"/>
        <v>65.702257993957275</v>
      </c>
      <c r="AP53" s="59"/>
      <c r="AQ53" s="52"/>
      <c r="AR53" s="52"/>
      <c r="AT53" s="73" t="s">
        <v>349</v>
      </c>
    </row>
    <row r="54" spans="1:46" x14ac:dyDescent="0.2">
      <c r="A54" s="2" t="s">
        <v>254</v>
      </c>
      <c r="B54" s="1" t="s">
        <v>315</v>
      </c>
      <c r="C54" s="1" t="s">
        <v>348</v>
      </c>
      <c r="D54" s="28">
        <v>7</v>
      </c>
      <c r="E54" s="11" t="s">
        <v>318</v>
      </c>
      <c r="F54" s="4">
        <v>98.5</v>
      </c>
      <c r="G54" s="5">
        <v>100.5</v>
      </c>
      <c r="H54" s="4">
        <f t="shared" si="11"/>
        <v>99.5</v>
      </c>
      <c r="I54" s="4">
        <v>132.69999999999999</v>
      </c>
      <c r="J54" s="79">
        <f t="shared" si="12"/>
        <v>133.69499999999999</v>
      </c>
      <c r="K54" s="92"/>
      <c r="L54" s="11">
        <v>180</v>
      </c>
      <c r="M54" s="74">
        <v>11</v>
      </c>
      <c r="N54" s="74">
        <v>90</v>
      </c>
      <c r="O54" s="74">
        <v>12</v>
      </c>
      <c r="P54" s="74"/>
      <c r="Q54" s="74"/>
      <c r="R54" s="75"/>
      <c r="S54" s="13">
        <f t="shared" si="13"/>
        <v>-0.1866393610259951</v>
      </c>
      <c r="T54" s="13">
        <f t="shared" si="14"/>
        <v>0.20409176746327862</v>
      </c>
      <c r="U54" s="13">
        <f t="shared" si="15"/>
        <v>-0.96017627430441588</v>
      </c>
      <c r="V54" s="6">
        <f t="shared" si="16"/>
        <v>132.44252513034249</v>
      </c>
      <c r="W54" s="6">
        <f t="shared" si="17"/>
        <v>-73.931762851501091</v>
      </c>
      <c r="X54" s="34">
        <f t="shared" si="18"/>
        <v>132.44252513034249</v>
      </c>
      <c r="Y54" s="35">
        <f t="shared" si="19"/>
        <v>42.442525130342489</v>
      </c>
      <c r="Z54" s="36">
        <f t="shared" si="20"/>
        <v>16.068237148498909</v>
      </c>
      <c r="AA54" s="15"/>
      <c r="AB54" s="22"/>
      <c r="AC54" s="25"/>
      <c r="AD54" s="25"/>
      <c r="AE54" s="25"/>
      <c r="AF54" s="40"/>
      <c r="AG54" s="41"/>
      <c r="AH54" s="55"/>
      <c r="AI54" s="11"/>
      <c r="AJ54" s="29"/>
      <c r="AK54" s="108">
        <v>311.13</v>
      </c>
      <c r="AL54" s="108">
        <v>53.34</v>
      </c>
      <c r="AM54" s="53">
        <f t="shared" si="21"/>
        <v>181.31252513034249</v>
      </c>
      <c r="AN54" s="50">
        <f t="shared" si="22"/>
        <v>91.312525130342493</v>
      </c>
      <c r="AO54" s="67">
        <f t="shared" si="2"/>
        <v>16.068237148498909</v>
      </c>
      <c r="AP54" s="59"/>
      <c r="AQ54" s="52"/>
      <c r="AR54" s="52"/>
      <c r="AT54" s="73" t="s">
        <v>349</v>
      </c>
    </row>
    <row r="55" spans="1:46" x14ac:dyDescent="0.2">
      <c r="A55" s="2" t="s">
        <v>254</v>
      </c>
      <c r="B55" s="1" t="s">
        <v>315</v>
      </c>
      <c r="C55" s="1" t="s">
        <v>348</v>
      </c>
      <c r="D55" s="28">
        <v>10</v>
      </c>
      <c r="E55" s="11" t="s">
        <v>351</v>
      </c>
      <c r="F55" s="4">
        <v>43.5</v>
      </c>
      <c r="G55" s="5">
        <v>47</v>
      </c>
      <c r="H55" s="4">
        <f t="shared" si="11"/>
        <v>45.25</v>
      </c>
      <c r="I55" s="4">
        <v>136.75</v>
      </c>
      <c r="J55" s="79">
        <f t="shared" si="12"/>
        <v>137.20249999999999</v>
      </c>
      <c r="K55" s="92"/>
      <c r="L55" s="11">
        <v>90</v>
      </c>
      <c r="M55" s="74">
        <v>0</v>
      </c>
      <c r="N55" s="74">
        <v>0</v>
      </c>
      <c r="O55" s="74">
        <v>29</v>
      </c>
      <c r="P55" s="74"/>
      <c r="Q55" s="74"/>
      <c r="R55" s="75"/>
      <c r="S55" s="13">
        <f t="shared" si="13"/>
        <v>0.48480962024633706</v>
      </c>
      <c r="T55" s="13">
        <f t="shared" si="14"/>
        <v>-2.9698187858481735E-17</v>
      </c>
      <c r="U55" s="13">
        <f t="shared" si="15"/>
        <v>-0.87461970713939574</v>
      </c>
      <c r="V55" s="6">
        <f t="shared" si="16"/>
        <v>360</v>
      </c>
      <c r="W55" s="6">
        <f t="shared" si="17"/>
        <v>-61</v>
      </c>
      <c r="X55" s="34">
        <f t="shared" si="18"/>
        <v>360</v>
      </c>
      <c r="Y55" s="35">
        <f t="shared" si="19"/>
        <v>270</v>
      </c>
      <c r="Z55" s="36">
        <f t="shared" si="20"/>
        <v>29</v>
      </c>
      <c r="AA55" s="15"/>
      <c r="AB55" s="22"/>
      <c r="AC55" s="25"/>
      <c r="AD55" s="25"/>
      <c r="AE55" s="25"/>
      <c r="AF55" s="40"/>
      <c r="AG55" s="41"/>
      <c r="AH55" s="55"/>
      <c r="AI55" s="11"/>
      <c r="AJ55" s="29"/>
      <c r="AK55" s="109"/>
      <c r="AL55" s="109"/>
      <c r="AM55" s="53"/>
      <c r="AN55" s="50"/>
      <c r="AO55" s="67">
        <f t="shared" si="2"/>
        <v>29</v>
      </c>
      <c r="AP55" s="59"/>
      <c r="AQ55" s="52"/>
      <c r="AR55" s="52"/>
      <c r="AT55" s="73" t="s">
        <v>349</v>
      </c>
    </row>
    <row r="56" spans="1:46" x14ac:dyDescent="0.2">
      <c r="A56" s="2" t="s">
        <v>254</v>
      </c>
      <c r="B56" s="1" t="s">
        <v>315</v>
      </c>
      <c r="C56" s="1" t="s">
        <v>348</v>
      </c>
      <c r="D56" s="28">
        <v>10</v>
      </c>
      <c r="E56" s="11" t="s">
        <v>351</v>
      </c>
      <c r="F56" s="4">
        <v>58.5</v>
      </c>
      <c r="G56" s="5">
        <v>61.5</v>
      </c>
      <c r="H56" s="4">
        <f t="shared" si="11"/>
        <v>60</v>
      </c>
      <c r="I56" s="4">
        <v>136.75</v>
      </c>
      <c r="J56" s="79">
        <f t="shared" si="12"/>
        <v>137.35</v>
      </c>
      <c r="K56" s="92"/>
      <c r="L56" s="11">
        <v>180</v>
      </c>
      <c r="M56" s="74">
        <v>25</v>
      </c>
      <c r="N56" s="74">
        <v>270</v>
      </c>
      <c r="O56" s="74">
        <v>19</v>
      </c>
      <c r="P56" s="74"/>
      <c r="Q56" s="74"/>
      <c r="R56" s="75"/>
      <c r="S56" s="13">
        <f t="shared" si="13"/>
        <v>0.39959341686332545</v>
      </c>
      <c r="T56" s="13">
        <f t="shared" si="14"/>
        <v>0.29506495359567181</v>
      </c>
      <c r="U56" s="13">
        <f t="shared" si="15"/>
        <v>0.8569308478534623</v>
      </c>
      <c r="V56" s="6">
        <f t="shared" si="16"/>
        <v>36.442640194284387</v>
      </c>
      <c r="W56" s="6">
        <f t="shared" si="17"/>
        <v>59.900896882407359</v>
      </c>
      <c r="X56" s="34">
        <f t="shared" si="18"/>
        <v>216.44264019428439</v>
      </c>
      <c r="Y56" s="35">
        <f t="shared" si="19"/>
        <v>126.44264019428439</v>
      </c>
      <c r="Z56" s="36">
        <f t="shared" si="20"/>
        <v>30.099103117592641</v>
      </c>
      <c r="AA56" s="15"/>
      <c r="AB56" s="22"/>
      <c r="AC56" s="25"/>
      <c r="AD56" s="25"/>
      <c r="AE56" s="25"/>
      <c r="AF56" s="40"/>
      <c r="AG56" s="41"/>
      <c r="AH56" s="55"/>
      <c r="AI56" s="11"/>
      <c r="AJ56" s="29"/>
      <c r="AK56" s="109"/>
      <c r="AL56" s="109"/>
      <c r="AM56" s="53"/>
      <c r="AN56" s="50"/>
      <c r="AO56" s="67">
        <f t="shared" si="2"/>
        <v>30.099103117592641</v>
      </c>
      <c r="AP56" s="59"/>
      <c r="AQ56" s="52"/>
      <c r="AR56" s="52"/>
      <c r="AT56" s="73" t="s">
        <v>349</v>
      </c>
    </row>
    <row r="57" spans="1:46" x14ac:dyDescent="0.2">
      <c r="A57" s="2" t="s">
        <v>254</v>
      </c>
      <c r="B57" s="1" t="s">
        <v>315</v>
      </c>
      <c r="C57" s="1" t="s">
        <v>352</v>
      </c>
      <c r="D57" s="28">
        <v>1</v>
      </c>
      <c r="E57" s="11" t="s">
        <v>353</v>
      </c>
      <c r="F57" s="4">
        <v>34</v>
      </c>
      <c r="G57" s="5">
        <v>39</v>
      </c>
      <c r="H57" s="4">
        <f t="shared" si="11"/>
        <v>36.5</v>
      </c>
      <c r="I57" s="4">
        <v>137</v>
      </c>
      <c r="J57" s="79">
        <f t="shared" si="12"/>
        <v>137.36500000000001</v>
      </c>
      <c r="K57" s="92"/>
      <c r="L57" s="11">
        <v>270</v>
      </c>
      <c r="M57" s="74">
        <v>2</v>
      </c>
      <c r="N57" s="74">
        <v>180</v>
      </c>
      <c r="O57" s="74">
        <v>2</v>
      </c>
      <c r="P57" s="74"/>
      <c r="Q57" s="74"/>
      <c r="R57" s="75"/>
      <c r="S57" s="13">
        <f t="shared" si="13"/>
        <v>-3.4878236872062658E-2</v>
      </c>
      <c r="T57" s="13">
        <f t="shared" si="14"/>
        <v>-3.4878236872062644E-2</v>
      </c>
      <c r="U57" s="13">
        <f t="shared" si="15"/>
        <v>-0.99878202512991221</v>
      </c>
      <c r="V57" s="6">
        <f t="shared" si="16"/>
        <v>225</v>
      </c>
      <c r="W57" s="6">
        <f t="shared" si="17"/>
        <v>-87.172720540926477</v>
      </c>
      <c r="X57" s="34">
        <f t="shared" si="18"/>
        <v>225</v>
      </c>
      <c r="Y57" s="35">
        <f t="shared" si="19"/>
        <v>135</v>
      </c>
      <c r="Z57" s="36">
        <f t="shared" si="20"/>
        <v>2.8272794590735231</v>
      </c>
      <c r="AA57" s="15"/>
      <c r="AB57" s="22"/>
      <c r="AC57" s="25"/>
      <c r="AD57" s="25"/>
      <c r="AE57" s="25"/>
      <c r="AF57" s="40"/>
      <c r="AG57" s="41"/>
      <c r="AH57" s="55"/>
      <c r="AI57" s="11">
        <v>34</v>
      </c>
      <c r="AJ57" s="29">
        <v>41</v>
      </c>
      <c r="AK57" s="109"/>
      <c r="AL57" s="109"/>
      <c r="AM57" s="53"/>
      <c r="AN57" s="50"/>
      <c r="AO57" s="67">
        <f t="shared" si="2"/>
        <v>2.8272794590735231</v>
      </c>
      <c r="AP57" s="59"/>
      <c r="AQ57" s="52"/>
      <c r="AR57" s="52"/>
      <c r="AT57" s="73" t="s">
        <v>354</v>
      </c>
    </row>
    <row r="58" spans="1:46" x14ac:dyDescent="0.2">
      <c r="A58" s="2" t="s">
        <v>254</v>
      </c>
      <c r="B58" s="1" t="s">
        <v>315</v>
      </c>
      <c r="C58" s="1" t="s">
        <v>352</v>
      </c>
      <c r="D58" s="28">
        <v>3</v>
      </c>
      <c r="E58" s="11" t="s">
        <v>318</v>
      </c>
      <c r="F58" s="4">
        <v>3</v>
      </c>
      <c r="G58" s="5">
        <v>3.5</v>
      </c>
      <c r="H58" s="4">
        <f t="shared" si="11"/>
        <v>3.25</v>
      </c>
      <c r="I58" s="4">
        <v>138.24</v>
      </c>
      <c r="J58" s="79">
        <f t="shared" si="12"/>
        <v>138.27250000000001</v>
      </c>
      <c r="K58" s="92">
        <v>0</v>
      </c>
      <c r="L58" s="11">
        <v>90</v>
      </c>
      <c r="M58" s="74">
        <v>0</v>
      </c>
      <c r="N58" s="74">
        <v>0</v>
      </c>
      <c r="O58" s="74">
        <v>11</v>
      </c>
      <c r="P58" s="74"/>
      <c r="Q58" s="74"/>
      <c r="R58" s="75"/>
      <c r="S58" s="13">
        <f t="shared" si="13"/>
        <v>0.1908089953765448</v>
      </c>
      <c r="T58" s="13">
        <f t="shared" si="14"/>
        <v>-1.1688467293411994E-17</v>
      </c>
      <c r="U58" s="13">
        <f t="shared" si="15"/>
        <v>-0.98162718344766398</v>
      </c>
      <c r="V58" s="6">
        <f t="shared" si="16"/>
        <v>360</v>
      </c>
      <c r="W58" s="6">
        <f t="shared" si="17"/>
        <v>-79.000000000000014</v>
      </c>
      <c r="X58" s="34">
        <f t="shared" si="18"/>
        <v>360</v>
      </c>
      <c r="Y58" s="35">
        <f t="shared" si="19"/>
        <v>270</v>
      </c>
      <c r="Z58" s="36">
        <f t="shared" si="20"/>
        <v>10.999999999999986</v>
      </c>
      <c r="AA58" s="15"/>
      <c r="AB58" s="22"/>
      <c r="AC58" s="25"/>
      <c r="AD58" s="25"/>
      <c r="AE58" s="25"/>
      <c r="AF58" s="40"/>
      <c r="AG58" s="41"/>
      <c r="AH58" s="55"/>
      <c r="AI58" s="11">
        <v>1</v>
      </c>
      <c r="AJ58" s="29">
        <v>142</v>
      </c>
      <c r="AK58" s="109"/>
      <c r="AL58" s="109"/>
      <c r="AM58" s="53"/>
      <c r="AN58" s="50"/>
      <c r="AO58" s="67">
        <f t="shared" si="2"/>
        <v>10.999999999999986</v>
      </c>
      <c r="AP58" s="59"/>
      <c r="AQ58" s="52"/>
      <c r="AR58" s="52"/>
      <c r="AT58" s="73" t="s">
        <v>349</v>
      </c>
    </row>
    <row r="59" spans="1:46" x14ac:dyDescent="0.2">
      <c r="A59" s="2" t="s">
        <v>254</v>
      </c>
      <c r="B59" s="1" t="s">
        <v>315</v>
      </c>
      <c r="C59" s="1" t="s">
        <v>352</v>
      </c>
      <c r="D59" s="28">
        <v>2</v>
      </c>
      <c r="E59" s="11" t="s">
        <v>318</v>
      </c>
      <c r="F59" s="4">
        <v>32</v>
      </c>
      <c r="G59" s="5">
        <v>34</v>
      </c>
      <c r="H59" s="4">
        <f t="shared" si="11"/>
        <v>33</v>
      </c>
      <c r="I59" s="4">
        <v>137.96</v>
      </c>
      <c r="J59" s="79">
        <f t="shared" si="12"/>
        <v>138.29000000000002</v>
      </c>
      <c r="K59" s="92"/>
      <c r="L59" s="11">
        <v>90</v>
      </c>
      <c r="M59" s="74">
        <v>0</v>
      </c>
      <c r="N59" s="74">
        <v>0</v>
      </c>
      <c r="O59" s="74">
        <v>1</v>
      </c>
      <c r="P59" s="74"/>
      <c r="Q59" s="74"/>
      <c r="R59" s="75"/>
      <c r="S59" s="13">
        <f t="shared" si="13"/>
        <v>1.7452406437283512E-2</v>
      </c>
      <c r="T59" s="13">
        <f t="shared" si="14"/>
        <v>-1.0690894390537575E-18</v>
      </c>
      <c r="U59" s="13">
        <f t="shared" si="15"/>
        <v>-0.99984769515639127</v>
      </c>
      <c r="V59" s="6">
        <f t="shared" si="16"/>
        <v>360</v>
      </c>
      <c r="W59" s="6">
        <f t="shared" si="17"/>
        <v>-89.000000000000099</v>
      </c>
      <c r="X59" s="34">
        <f t="shared" si="18"/>
        <v>360</v>
      </c>
      <c r="Y59" s="35">
        <f t="shared" si="19"/>
        <v>270</v>
      </c>
      <c r="Z59" s="36">
        <f t="shared" si="20"/>
        <v>0.99999999999990052</v>
      </c>
      <c r="AA59" s="15"/>
      <c r="AB59" s="22"/>
      <c r="AC59" s="25"/>
      <c r="AD59" s="25"/>
      <c r="AE59" s="25"/>
      <c r="AF59" s="40"/>
      <c r="AG59" s="41"/>
      <c r="AH59" s="55"/>
      <c r="AI59" s="11">
        <v>0</v>
      </c>
      <c r="AJ59" s="29">
        <v>143</v>
      </c>
      <c r="AK59" s="109"/>
      <c r="AL59" s="109"/>
      <c r="AM59" s="53"/>
      <c r="AN59" s="50"/>
      <c r="AO59" s="67">
        <f t="shared" si="2"/>
        <v>0.99999999999990052</v>
      </c>
      <c r="AP59" s="59"/>
      <c r="AQ59" s="52"/>
      <c r="AR59" s="52"/>
    </row>
    <row r="60" spans="1:46" x14ac:dyDescent="0.2">
      <c r="A60" s="2" t="s">
        <v>254</v>
      </c>
      <c r="B60" s="1" t="s">
        <v>315</v>
      </c>
      <c r="C60" s="1" t="s">
        <v>352</v>
      </c>
      <c r="D60" s="28">
        <v>2</v>
      </c>
      <c r="E60" s="11" t="s">
        <v>318</v>
      </c>
      <c r="F60" s="4">
        <v>59</v>
      </c>
      <c r="G60" s="5">
        <v>60</v>
      </c>
      <c r="H60" s="4">
        <f t="shared" si="11"/>
        <v>59.5</v>
      </c>
      <c r="I60" s="4">
        <v>137.96</v>
      </c>
      <c r="J60" s="79">
        <f t="shared" si="12"/>
        <v>138.55500000000001</v>
      </c>
      <c r="K60" s="92"/>
      <c r="L60" s="11">
        <v>270</v>
      </c>
      <c r="M60" s="74">
        <v>9</v>
      </c>
      <c r="N60" s="74">
        <v>0</v>
      </c>
      <c r="O60" s="74">
        <v>0</v>
      </c>
      <c r="P60" s="74"/>
      <c r="Q60" s="74"/>
      <c r="R60" s="75"/>
      <c r="S60" s="13">
        <f t="shared" si="13"/>
        <v>0</v>
      </c>
      <c r="T60" s="13">
        <f t="shared" si="14"/>
        <v>0.15643446504023087</v>
      </c>
      <c r="U60" s="13">
        <f t="shared" si="15"/>
        <v>0.98768834059513777</v>
      </c>
      <c r="V60" s="6">
        <f t="shared" si="16"/>
        <v>90</v>
      </c>
      <c r="W60" s="6">
        <f t="shared" si="17"/>
        <v>81.000000000000028</v>
      </c>
      <c r="X60" s="34">
        <f t="shared" si="18"/>
        <v>270</v>
      </c>
      <c r="Y60" s="35">
        <f t="shared" si="19"/>
        <v>180</v>
      </c>
      <c r="Z60" s="36">
        <f t="shared" si="20"/>
        <v>8.9999999999999716</v>
      </c>
      <c r="AA60" s="15"/>
      <c r="AB60" s="22"/>
      <c r="AC60" s="25"/>
      <c r="AD60" s="25"/>
      <c r="AE60" s="25"/>
      <c r="AF60" s="40"/>
      <c r="AG60" s="41"/>
      <c r="AH60" s="55"/>
      <c r="AI60" s="11"/>
      <c r="AJ60" s="29"/>
      <c r="AK60" s="109"/>
      <c r="AL60" s="109"/>
      <c r="AM60" s="53"/>
      <c r="AN60" s="50"/>
      <c r="AO60" s="67">
        <f t="shared" si="2"/>
        <v>8.9999999999999716</v>
      </c>
      <c r="AP60" s="59"/>
      <c r="AQ60" s="52"/>
      <c r="AR60" s="52"/>
    </row>
    <row r="61" spans="1:46" x14ac:dyDescent="0.2">
      <c r="A61" s="2" t="s">
        <v>254</v>
      </c>
      <c r="B61" s="1" t="s">
        <v>315</v>
      </c>
      <c r="C61" s="1" t="s">
        <v>352</v>
      </c>
      <c r="D61" s="28">
        <v>4</v>
      </c>
      <c r="E61" s="11" t="s">
        <v>318</v>
      </c>
      <c r="F61" s="4">
        <v>60</v>
      </c>
      <c r="G61" s="5">
        <v>60</v>
      </c>
      <c r="H61" s="4">
        <f t="shared" si="11"/>
        <v>60</v>
      </c>
      <c r="I61" s="4">
        <v>139.66</v>
      </c>
      <c r="J61" s="79">
        <f t="shared" si="12"/>
        <v>140.26</v>
      </c>
      <c r="K61" s="92"/>
      <c r="L61" s="11">
        <v>0</v>
      </c>
      <c r="M61" s="74">
        <v>5</v>
      </c>
      <c r="N61" s="74">
        <v>90</v>
      </c>
      <c r="O61" s="74">
        <v>0</v>
      </c>
      <c r="P61" s="74"/>
      <c r="Q61" s="74"/>
      <c r="R61" s="75"/>
      <c r="S61" s="13">
        <f t="shared" si="13"/>
        <v>-8.7155742747658166E-2</v>
      </c>
      <c r="T61" s="13">
        <f t="shared" si="14"/>
        <v>5.3389361781853285E-18</v>
      </c>
      <c r="U61" s="13">
        <f t="shared" si="15"/>
        <v>0.99619469809174555</v>
      </c>
      <c r="V61" s="6">
        <f t="shared" si="16"/>
        <v>180</v>
      </c>
      <c r="W61" s="6">
        <f t="shared" si="17"/>
        <v>85</v>
      </c>
      <c r="X61" s="34">
        <f t="shared" si="18"/>
        <v>0</v>
      </c>
      <c r="Y61" s="35">
        <f t="shared" si="19"/>
        <v>270</v>
      </c>
      <c r="Z61" s="36">
        <f t="shared" si="20"/>
        <v>5</v>
      </c>
      <c r="AA61" s="15"/>
      <c r="AB61" s="22"/>
      <c r="AC61" s="25"/>
      <c r="AD61" s="25"/>
      <c r="AE61" s="25"/>
      <c r="AF61" s="40"/>
      <c r="AG61" s="41"/>
      <c r="AH61" s="55"/>
      <c r="AI61" s="11">
        <v>1</v>
      </c>
      <c r="AJ61" s="29">
        <v>141</v>
      </c>
      <c r="AK61" s="109"/>
      <c r="AL61" s="109"/>
      <c r="AM61" s="53"/>
      <c r="AN61" s="50"/>
      <c r="AO61" s="67">
        <f t="shared" si="2"/>
        <v>5</v>
      </c>
      <c r="AP61" s="59"/>
      <c r="AQ61" s="52"/>
      <c r="AR61" s="52"/>
      <c r="AT61" s="73" t="s">
        <v>349</v>
      </c>
    </row>
    <row r="62" spans="1:46" x14ac:dyDescent="0.2">
      <c r="A62" s="2" t="s">
        <v>254</v>
      </c>
      <c r="B62" s="1" t="s">
        <v>315</v>
      </c>
      <c r="C62" s="1" t="s">
        <v>352</v>
      </c>
      <c r="D62" s="28">
        <v>4</v>
      </c>
      <c r="E62" s="11" t="s">
        <v>318</v>
      </c>
      <c r="F62" s="4">
        <v>74.5</v>
      </c>
      <c r="G62" s="4">
        <v>74.5</v>
      </c>
      <c r="H62" s="4">
        <f t="shared" si="11"/>
        <v>74.5</v>
      </c>
      <c r="I62" s="4">
        <v>139.66</v>
      </c>
      <c r="J62" s="79">
        <f t="shared" si="12"/>
        <v>140.405</v>
      </c>
      <c r="K62" s="92"/>
      <c r="L62" s="11">
        <v>0</v>
      </c>
      <c r="M62" s="74">
        <v>0</v>
      </c>
      <c r="N62" s="74">
        <v>270</v>
      </c>
      <c r="O62" s="74">
        <v>15</v>
      </c>
      <c r="P62" s="74"/>
      <c r="Q62" s="74"/>
      <c r="R62" s="75"/>
      <c r="S62" s="13">
        <f t="shared" si="13"/>
        <v>0</v>
      </c>
      <c r="T62" s="13">
        <f t="shared" si="14"/>
        <v>-0.25881904510252074</v>
      </c>
      <c r="U62" s="13">
        <f t="shared" si="15"/>
        <v>-0.96592582628906831</v>
      </c>
      <c r="V62" s="6">
        <f t="shared" si="16"/>
        <v>270</v>
      </c>
      <c r="W62" s="6">
        <f t="shared" si="17"/>
        <v>-74.999999999999986</v>
      </c>
      <c r="X62" s="34">
        <f t="shared" si="18"/>
        <v>270</v>
      </c>
      <c r="Y62" s="35">
        <f t="shared" si="19"/>
        <v>180</v>
      </c>
      <c r="Z62" s="36">
        <f t="shared" si="20"/>
        <v>15.000000000000014</v>
      </c>
      <c r="AA62" s="15"/>
      <c r="AB62" s="22"/>
      <c r="AC62" s="25"/>
      <c r="AD62" s="25"/>
      <c r="AE62" s="25"/>
      <c r="AF62" s="40"/>
      <c r="AG62" s="41"/>
      <c r="AH62" s="55"/>
      <c r="AI62" s="11"/>
      <c r="AJ62" s="29"/>
      <c r="AK62" s="109"/>
      <c r="AL62" s="109"/>
      <c r="AM62" s="53"/>
      <c r="AN62" s="50"/>
      <c r="AO62" s="67">
        <f t="shared" si="2"/>
        <v>15.000000000000014</v>
      </c>
      <c r="AP62" s="59"/>
      <c r="AQ62" s="52"/>
      <c r="AR62" s="52"/>
      <c r="AT62" s="73" t="s">
        <v>349</v>
      </c>
    </row>
    <row r="63" spans="1:46" x14ac:dyDescent="0.2">
      <c r="A63" s="2" t="s">
        <v>254</v>
      </c>
      <c r="B63" s="1" t="s">
        <v>315</v>
      </c>
      <c r="C63" s="1" t="s">
        <v>352</v>
      </c>
      <c r="D63" s="28">
        <v>4</v>
      </c>
      <c r="E63" s="11" t="s">
        <v>318</v>
      </c>
      <c r="F63" s="4">
        <v>133</v>
      </c>
      <c r="G63" s="5">
        <v>134.5</v>
      </c>
      <c r="H63" s="4">
        <f t="shared" si="11"/>
        <v>133.75</v>
      </c>
      <c r="I63" s="4">
        <v>139.66</v>
      </c>
      <c r="J63" s="79">
        <f t="shared" si="12"/>
        <v>140.9975</v>
      </c>
      <c r="K63" s="92"/>
      <c r="L63" s="11">
        <v>0</v>
      </c>
      <c r="M63" s="74">
        <v>13</v>
      </c>
      <c r="N63" s="74">
        <v>90</v>
      </c>
      <c r="O63" s="74">
        <v>0</v>
      </c>
      <c r="P63" s="74"/>
      <c r="Q63" s="74"/>
      <c r="R63" s="75"/>
      <c r="S63" s="13">
        <f t="shared" si="13"/>
        <v>-0.224951054343865</v>
      </c>
      <c r="T63" s="13">
        <f t="shared" si="14"/>
        <v>1.3779921832972561E-17</v>
      </c>
      <c r="U63" s="13">
        <f t="shared" si="15"/>
        <v>0.97437006478523525</v>
      </c>
      <c r="V63" s="6">
        <f t="shared" si="16"/>
        <v>180</v>
      </c>
      <c r="W63" s="6">
        <f t="shared" si="17"/>
        <v>77.000000000000014</v>
      </c>
      <c r="X63" s="34">
        <f t="shared" si="18"/>
        <v>0</v>
      </c>
      <c r="Y63" s="35">
        <f t="shared" si="19"/>
        <v>270</v>
      </c>
      <c r="Z63" s="36">
        <f t="shared" si="20"/>
        <v>12.999999999999986</v>
      </c>
      <c r="AA63" s="15"/>
      <c r="AB63" s="22"/>
      <c r="AC63" s="25"/>
      <c r="AD63" s="25"/>
      <c r="AE63" s="25"/>
      <c r="AF63" s="40"/>
      <c r="AG63" s="41"/>
      <c r="AH63" s="55"/>
      <c r="AI63" s="11"/>
      <c r="AJ63" s="29"/>
      <c r="AK63" s="109"/>
      <c r="AL63" s="109"/>
      <c r="AM63" s="53"/>
      <c r="AN63" s="50"/>
      <c r="AO63" s="67">
        <f t="shared" si="2"/>
        <v>12.999999999999986</v>
      </c>
      <c r="AP63" s="59"/>
      <c r="AQ63" s="52"/>
      <c r="AR63" s="52"/>
      <c r="AT63" s="73" t="s">
        <v>349</v>
      </c>
    </row>
    <row r="64" spans="1:46" x14ac:dyDescent="0.2">
      <c r="A64" s="2" t="s">
        <v>254</v>
      </c>
      <c r="B64" s="1" t="s">
        <v>315</v>
      </c>
      <c r="C64" s="1" t="s">
        <v>352</v>
      </c>
      <c r="D64" s="28">
        <v>5</v>
      </c>
      <c r="E64" s="11" t="s">
        <v>318</v>
      </c>
      <c r="F64" s="4">
        <v>54</v>
      </c>
      <c r="G64" s="5">
        <v>54.5</v>
      </c>
      <c r="H64" s="4">
        <f t="shared" si="11"/>
        <v>54.25</v>
      </c>
      <c r="I64" s="4">
        <v>141.07</v>
      </c>
      <c r="J64" s="79">
        <f t="shared" si="12"/>
        <v>141.61249999999998</v>
      </c>
      <c r="K64" s="92"/>
      <c r="L64" s="11">
        <v>180</v>
      </c>
      <c r="M64" s="74">
        <v>1</v>
      </c>
      <c r="N64" s="74">
        <v>270</v>
      </c>
      <c r="O64" s="74">
        <v>0</v>
      </c>
      <c r="P64" s="74"/>
      <c r="Q64" s="74"/>
      <c r="R64" s="75"/>
      <c r="S64" s="13">
        <f t="shared" si="13"/>
        <v>1.7452406437283512E-2</v>
      </c>
      <c r="T64" s="13">
        <f t="shared" si="14"/>
        <v>-3.207268317161272E-18</v>
      </c>
      <c r="U64" s="13">
        <f t="shared" si="15"/>
        <v>0.99984769515639127</v>
      </c>
      <c r="V64" s="6">
        <f t="shared" si="16"/>
        <v>360</v>
      </c>
      <c r="W64" s="6">
        <f t="shared" si="17"/>
        <v>89.000000000000099</v>
      </c>
      <c r="X64" s="34">
        <f t="shared" si="18"/>
        <v>180</v>
      </c>
      <c r="Y64" s="35">
        <f t="shared" si="19"/>
        <v>90</v>
      </c>
      <c r="Z64" s="36">
        <f t="shared" si="20"/>
        <v>0.99999999999990052</v>
      </c>
      <c r="AA64" s="15"/>
      <c r="AB64" s="22"/>
      <c r="AC64" s="25"/>
      <c r="AD64" s="25"/>
      <c r="AE64" s="25"/>
      <c r="AF64" s="40"/>
      <c r="AG64" s="41"/>
      <c r="AH64" s="55"/>
      <c r="AI64" s="11">
        <v>0</v>
      </c>
      <c r="AJ64" s="29">
        <v>125</v>
      </c>
      <c r="AK64" s="109"/>
      <c r="AL64" s="109"/>
      <c r="AM64" s="53"/>
      <c r="AN64" s="50"/>
      <c r="AO64" s="67">
        <f t="shared" si="2"/>
        <v>0.99999999999990052</v>
      </c>
      <c r="AP64" s="59"/>
      <c r="AQ64" s="52"/>
      <c r="AR64" s="52"/>
      <c r="AT64" s="73" t="s">
        <v>349</v>
      </c>
    </row>
    <row r="65" spans="1:46" x14ac:dyDescent="0.2">
      <c r="A65" s="2" t="s">
        <v>254</v>
      </c>
      <c r="B65" s="1" t="s">
        <v>315</v>
      </c>
      <c r="C65" s="1" t="s">
        <v>352</v>
      </c>
      <c r="D65" s="28">
        <v>5</v>
      </c>
      <c r="E65" s="11" t="s">
        <v>318</v>
      </c>
      <c r="F65" s="4">
        <v>60</v>
      </c>
      <c r="G65" s="5">
        <v>61</v>
      </c>
      <c r="H65" s="4">
        <f t="shared" si="11"/>
        <v>60.5</v>
      </c>
      <c r="I65" s="4">
        <v>141.07</v>
      </c>
      <c r="J65" s="79">
        <f t="shared" si="12"/>
        <v>141.67499999999998</v>
      </c>
      <c r="K65" s="92"/>
      <c r="L65" s="11">
        <v>0</v>
      </c>
      <c r="M65" s="74">
        <v>10</v>
      </c>
      <c r="N65" s="74">
        <v>270</v>
      </c>
      <c r="O65" s="74">
        <v>7</v>
      </c>
      <c r="P65" s="74"/>
      <c r="Q65" s="74"/>
      <c r="R65" s="75"/>
      <c r="S65" s="13">
        <f t="shared" si="13"/>
        <v>0.17235383048284025</v>
      </c>
      <c r="T65" s="13">
        <f t="shared" si="14"/>
        <v>-0.12001787423989646</v>
      </c>
      <c r="U65" s="13">
        <f t="shared" si="15"/>
        <v>-0.97746714535880463</v>
      </c>
      <c r="V65" s="6">
        <f t="shared" si="16"/>
        <v>325.14873625054901</v>
      </c>
      <c r="W65" s="6">
        <f t="shared" si="17"/>
        <v>-77.873476982485897</v>
      </c>
      <c r="X65" s="34">
        <f t="shared" si="18"/>
        <v>325.14873625054901</v>
      </c>
      <c r="Y65" s="35">
        <f t="shared" si="19"/>
        <v>235.14873625054901</v>
      </c>
      <c r="Z65" s="36">
        <f t="shared" si="20"/>
        <v>12.126523017514103</v>
      </c>
      <c r="AA65" s="15"/>
      <c r="AB65" s="22"/>
      <c r="AC65" s="25"/>
      <c r="AD65" s="25"/>
      <c r="AE65" s="25"/>
      <c r="AF65" s="40"/>
      <c r="AG65" s="41"/>
      <c r="AH65" s="55"/>
      <c r="AI65" s="11"/>
      <c r="AJ65" s="29"/>
      <c r="AK65" s="109"/>
      <c r="AL65" s="109"/>
      <c r="AM65" s="53"/>
      <c r="AN65" s="50"/>
      <c r="AO65" s="67">
        <f t="shared" si="2"/>
        <v>12.126523017514103</v>
      </c>
      <c r="AP65" s="59"/>
      <c r="AQ65" s="52"/>
      <c r="AR65" s="52"/>
      <c r="AT65" s="73" t="s">
        <v>349</v>
      </c>
    </row>
    <row r="66" spans="1:46" x14ac:dyDescent="0.2">
      <c r="A66" s="2" t="s">
        <v>254</v>
      </c>
      <c r="B66" s="1" t="s">
        <v>315</v>
      </c>
      <c r="C66" s="1" t="s">
        <v>352</v>
      </c>
      <c r="D66" s="28">
        <v>6</v>
      </c>
      <c r="E66" s="11" t="s">
        <v>318</v>
      </c>
      <c r="F66" s="4">
        <v>119</v>
      </c>
      <c r="G66" s="5">
        <v>121</v>
      </c>
      <c r="H66" s="4">
        <f t="shared" si="11"/>
        <v>120</v>
      </c>
      <c r="I66" s="4">
        <v>142.53</v>
      </c>
      <c r="J66" s="79">
        <f t="shared" si="12"/>
        <v>143.72999999999999</v>
      </c>
      <c r="K66" s="92">
        <v>1</v>
      </c>
      <c r="L66" s="11">
        <v>270</v>
      </c>
      <c r="M66" s="74">
        <v>4</v>
      </c>
      <c r="N66" s="74">
        <v>0</v>
      </c>
      <c r="O66" s="74">
        <v>3</v>
      </c>
      <c r="P66" s="74"/>
      <c r="Q66" s="74"/>
      <c r="R66" s="75"/>
      <c r="S66" s="13">
        <f t="shared" si="13"/>
        <v>-5.2208468483931979E-2</v>
      </c>
      <c r="T66" s="13">
        <f t="shared" si="14"/>
        <v>6.9660874921215504E-2</v>
      </c>
      <c r="U66" s="13">
        <f t="shared" si="15"/>
        <v>0.99619692339885657</v>
      </c>
      <c r="V66" s="6">
        <f t="shared" si="16"/>
        <v>126.85031711940061</v>
      </c>
      <c r="W66" s="6">
        <f t="shared" si="17"/>
        <v>85.005830606894122</v>
      </c>
      <c r="X66" s="34">
        <f t="shared" si="18"/>
        <v>306.85031711940064</v>
      </c>
      <c r="Y66" s="35">
        <f t="shared" si="19"/>
        <v>216.85031711940064</v>
      </c>
      <c r="Z66" s="36">
        <f t="shared" si="20"/>
        <v>4.9941693931058779</v>
      </c>
      <c r="AA66" s="15"/>
      <c r="AB66" s="22"/>
      <c r="AC66" s="25"/>
      <c r="AD66" s="25"/>
      <c r="AE66" s="25"/>
      <c r="AF66" s="40"/>
      <c r="AG66" s="41"/>
      <c r="AH66" s="55"/>
      <c r="AI66" s="11">
        <v>0</v>
      </c>
      <c r="AJ66" s="29">
        <v>140</v>
      </c>
      <c r="AK66" s="109"/>
      <c r="AL66" s="109"/>
      <c r="AM66" s="53"/>
      <c r="AN66" s="50"/>
      <c r="AO66" s="67">
        <f t="shared" si="2"/>
        <v>4.9941693931058779</v>
      </c>
      <c r="AP66" s="59"/>
      <c r="AQ66" s="52"/>
      <c r="AR66" s="52"/>
    </row>
    <row r="67" spans="1:46" x14ac:dyDescent="0.2">
      <c r="A67" s="2" t="s">
        <v>254</v>
      </c>
      <c r="B67" s="1" t="s">
        <v>315</v>
      </c>
      <c r="C67" s="1" t="s">
        <v>352</v>
      </c>
      <c r="D67" s="28">
        <v>7</v>
      </c>
      <c r="E67" s="11" t="s">
        <v>318</v>
      </c>
      <c r="F67" s="4">
        <v>96</v>
      </c>
      <c r="G67" s="5">
        <v>101</v>
      </c>
      <c r="H67" s="4">
        <f t="shared" ref="H67:H98" si="23">AVERAGE(F67:G67)</f>
        <v>98.5</v>
      </c>
      <c r="I67" s="4">
        <v>143.93</v>
      </c>
      <c r="J67" s="79">
        <f t="shared" ref="J67:J98" si="24">I67+(H67/100)</f>
        <v>144.91500000000002</v>
      </c>
      <c r="K67" s="92"/>
      <c r="L67" s="11">
        <v>270</v>
      </c>
      <c r="M67" s="74">
        <v>9</v>
      </c>
      <c r="N67" s="74">
        <v>0</v>
      </c>
      <c r="O67" s="74">
        <v>21</v>
      </c>
      <c r="P67" s="74"/>
      <c r="Q67" s="74"/>
      <c r="R67" s="75"/>
      <c r="S67" s="13">
        <f t="shared" si="13"/>
        <v>-0.3539558454088797</v>
      </c>
      <c r="T67" s="13">
        <f t="shared" si="14"/>
        <v>0.14604415459112038</v>
      </c>
      <c r="U67" s="13">
        <f t="shared" si="15"/>
        <v>0.92208650225912214</v>
      </c>
      <c r="V67" s="6">
        <f t="shared" si="16"/>
        <v>157.57868338939051</v>
      </c>
      <c r="W67" s="6">
        <f t="shared" si="17"/>
        <v>67.449057041413568</v>
      </c>
      <c r="X67" s="34">
        <f t="shared" si="18"/>
        <v>337.57868338939051</v>
      </c>
      <c r="Y67" s="35">
        <f t="shared" si="19"/>
        <v>247.57868338939051</v>
      </c>
      <c r="Z67" s="36">
        <f t="shared" si="20"/>
        <v>22.550942958586432</v>
      </c>
      <c r="AA67" s="15"/>
      <c r="AB67" s="22"/>
      <c r="AC67" s="25"/>
      <c r="AD67" s="25"/>
      <c r="AE67" s="25"/>
      <c r="AF67" s="40"/>
      <c r="AG67" s="41"/>
      <c r="AH67" s="55"/>
      <c r="AI67" s="11">
        <v>34</v>
      </c>
      <c r="AJ67" s="29">
        <v>140</v>
      </c>
      <c r="AK67" s="109"/>
      <c r="AL67" s="109"/>
      <c r="AM67" s="53"/>
      <c r="AN67" s="50"/>
      <c r="AO67" s="67">
        <f t="shared" si="2"/>
        <v>22.550942958586432</v>
      </c>
      <c r="AP67" s="59"/>
      <c r="AQ67" s="52"/>
      <c r="AR67" s="52"/>
    </row>
    <row r="68" spans="1:46" x14ac:dyDescent="0.2">
      <c r="A68" s="2" t="s">
        <v>254</v>
      </c>
      <c r="B68" s="1" t="s">
        <v>315</v>
      </c>
      <c r="C68" s="1" t="s">
        <v>352</v>
      </c>
      <c r="D68" s="28">
        <v>7</v>
      </c>
      <c r="E68" s="11" t="s">
        <v>318</v>
      </c>
      <c r="F68" s="4">
        <v>109</v>
      </c>
      <c r="G68" s="5">
        <v>111</v>
      </c>
      <c r="H68" s="4">
        <f t="shared" si="23"/>
        <v>110</v>
      </c>
      <c r="I68" s="4">
        <v>143.93</v>
      </c>
      <c r="J68" s="79">
        <f t="shared" si="24"/>
        <v>145.03</v>
      </c>
      <c r="K68" s="92"/>
      <c r="L68" s="11">
        <v>270</v>
      </c>
      <c r="M68" s="74">
        <v>11</v>
      </c>
      <c r="N68" s="74">
        <v>0</v>
      </c>
      <c r="O68" s="74">
        <v>1</v>
      </c>
      <c r="P68" s="74"/>
      <c r="Q68" s="74"/>
      <c r="R68" s="75"/>
      <c r="S68" s="13">
        <f t="shared" si="13"/>
        <v>-1.7131756575414492E-2</v>
      </c>
      <c r="T68" s="13">
        <f t="shared" si="14"/>
        <v>0.19077993424234485</v>
      </c>
      <c r="U68" s="13">
        <f t="shared" si="15"/>
        <v>0.98147767687300691</v>
      </c>
      <c r="V68" s="6">
        <f t="shared" si="16"/>
        <v>95.131313401801108</v>
      </c>
      <c r="W68" s="6">
        <f t="shared" si="17"/>
        <v>78.9568242510489</v>
      </c>
      <c r="X68" s="34">
        <f t="shared" si="18"/>
        <v>275.13131340180109</v>
      </c>
      <c r="Y68" s="35">
        <f t="shared" si="19"/>
        <v>185.13131340180109</v>
      </c>
      <c r="Z68" s="36">
        <f t="shared" si="20"/>
        <v>11.0431757489511</v>
      </c>
      <c r="AA68" s="15"/>
      <c r="AB68" s="22"/>
      <c r="AC68" s="25"/>
      <c r="AD68" s="25"/>
      <c r="AE68" s="25"/>
      <c r="AF68" s="40"/>
      <c r="AG68" s="41"/>
      <c r="AH68" s="55"/>
      <c r="AI68" s="11">
        <v>34</v>
      </c>
      <c r="AJ68" s="29">
        <v>140</v>
      </c>
      <c r="AK68" s="109"/>
      <c r="AL68" s="109"/>
      <c r="AM68" s="53"/>
      <c r="AN68" s="50"/>
      <c r="AO68" s="67">
        <f t="shared" ref="AO68:AO131" si="25">Z68</f>
        <v>11.0431757489511</v>
      </c>
      <c r="AP68" s="59"/>
      <c r="AQ68" s="52"/>
      <c r="AR68" s="52"/>
    </row>
    <row r="69" spans="1:46" x14ac:dyDescent="0.2">
      <c r="A69" s="2" t="s">
        <v>254</v>
      </c>
      <c r="B69" s="1" t="s">
        <v>315</v>
      </c>
      <c r="C69" s="1" t="s">
        <v>352</v>
      </c>
      <c r="D69" s="28">
        <v>7</v>
      </c>
      <c r="E69" s="11" t="s">
        <v>318</v>
      </c>
      <c r="F69" s="4">
        <v>121</v>
      </c>
      <c r="G69" s="5">
        <v>123</v>
      </c>
      <c r="H69" s="4">
        <f t="shared" si="23"/>
        <v>122</v>
      </c>
      <c r="I69" s="4">
        <v>143.93</v>
      </c>
      <c r="J69" s="79">
        <f t="shared" si="24"/>
        <v>145.15</v>
      </c>
      <c r="K69" s="92"/>
      <c r="L69" s="11">
        <v>270</v>
      </c>
      <c r="M69" s="74">
        <v>10</v>
      </c>
      <c r="N69" s="74">
        <v>0</v>
      </c>
      <c r="O69" s="74">
        <v>5</v>
      </c>
      <c r="P69" s="74"/>
      <c r="Q69" s="74"/>
      <c r="R69" s="75"/>
      <c r="S69" s="13">
        <f t="shared" si="13"/>
        <v>-8.5831651177431287E-2</v>
      </c>
      <c r="T69" s="13">
        <f t="shared" si="14"/>
        <v>0.17298739392508947</v>
      </c>
      <c r="U69" s="13">
        <f t="shared" si="15"/>
        <v>0.98106026219040687</v>
      </c>
      <c r="V69" s="6">
        <f t="shared" si="16"/>
        <v>116.3893599088931</v>
      </c>
      <c r="W69" s="6">
        <f t="shared" si="17"/>
        <v>78.86433605880525</v>
      </c>
      <c r="X69" s="34">
        <f t="shared" si="18"/>
        <v>296.38935990889308</v>
      </c>
      <c r="Y69" s="35">
        <f t="shared" si="19"/>
        <v>206.38935990889308</v>
      </c>
      <c r="Z69" s="36">
        <f t="shared" si="20"/>
        <v>11.13566394119475</v>
      </c>
      <c r="AA69" s="15"/>
      <c r="AB69" s="22"/>
      <c r="AC69" s="25"/>
      <c r="AD69" s="25"/>
      <c r="AE69" s="25"/>
      <c r="AF69" s="40"/>
      <c r="AG69" s="41"/>
      <c r="AH69" s="55"/>
      <c r="AI69" s="11">
        <v>34</v>
      </c>
      <c r="AJ69" s="29">
        <v>140</v>
      </c>
      <c r="AK69" s="109"/>
      <c r="AL69" s="109"/>
      <c r="AM69" s="53"/>
      <c r="AN69" s="50"/>
      <c r="AO69" s="67">
        <f t="shared" si="25"/>
        <v>11.13566394119475</v>
      </c>
      <c r="AP69" s="59"/>
      <c r="AQ69" s="52"/>
      <c r="AR69" s="52"/>
    </row>
    <row r="70" spans="1:46" x14ac:dyDescent="0.2">
      <c r="A70" s="2" t="s">
        <v>254</v>
      </c>
      <c r="B70" s="1" t="s">
        <v>315</v>
      </c>
      <c r="C70" s="1" t="s">
        <v>352</v>
      </c>
      <c r="D70" s="28">
        <v>8</v>
      </c>
      <c r="E70" s="11" t="s">
        <v>318</v>
      </c>
      <c r="F70" s="4">
        <v>27</v>
      </c>
      <c r="G70" s="4">
        <v>27</v>
      </c>
      <c r="H70" s="4">
        <f t="shared" si="23"/>
        <v>27</v>
      </c>
      <c r="I70" s="4">
        <v>145.33000000000001</v>
      </c>
      <c r="J70" s="79">
        <f t="shared" si="24"/>
        <v>145.60000000000002</v>
      </c>
      <c r="K70" s="92"/>
      <c r="L70" s="11">
        <v>90</v>
      </c>
      <c r="M70" s="74">
        <v>1</v>
      </c>
      <c r="N70" s="74">
        <v>0</v>
      </c>
      <c r="O70" s="74">
        <v>3</v>
      </c>
      <c r="P70" s="74"/>
      <c r="Q70" s="74"/>
      <c r="R70" s="75"/>
      <c r="S70" s="13">
        <f t="shared" si="13"/>
        <v>5.2327985223313132E-2</v>
      </c>
      <c r="T70" s="13">
        <f t="shared" si="14"/>
        <v>1.742848852081216E-2</v>
      </c>
      <c r="U70" s="13">
        <f t="shared" si="15"/>
        <v>-0.99847743863945992</v>
      </c>
      <c r="V70" s="6">
        <f t="shared" si="16"/>
        <v>18.420980799725044</v>
      </c>
      <c r="W70" s="6">
        <f t="shared" si="17"/>
        <v>-86.838299513294743</v>
      </c>
      <c r="X70" s="34">
        <f t="shared" si="18"/>
        <v>18.420980799725044</v>
      </c>
      <c r="Y70" s="35">
        <f t="shared" si="19"/>
        <v>288.42098079972504</v>
      </c>
      <c r="Z70" s="36">
        <f t="shared" si="20"/>
        <v>3.1617004867052572</v>
      </c>
      <c r="AA70" s="15"/>
      <c r="AB70" s="22"/>
      <c r="AC70" s="25"/>
      <c r="AD70" s="25"/>
      <c r="AE70" s="25"/>
      <c r="AF70" s="40"/>
      <c r="AG70" s="41"/>
      <c r="AH70" s="55"/>
      <c r="AI70" s="11">
        <v>0</v>
      </c>
      <c r="AJ70" s="29">
        <v>56</v>
      </c>
      <c r="AK70" s="109"/>
      <c r="AL70" s="109"/>
      <c r="AM70" s="53"/>
      <c r="AN70" s="50"/>
      <c r="AO70" s="67">
        <f t="shared" si="25"/>
        <v>3.1617004867052572</v>
      </c>
      <c r="AP70" s="59"/>
      <c r="AQ70" s="52"/>
      <c r="AR70" s="52"/>
    </row>
    <row r="71" spans="1:46" x14ac:dyDescent="0.2">
      <c r="A71" s="2" t="s">
        <v>254</v>
      </c>
      <c r="B71" s="1" t="s">
        <v>315</v>
      </c>
      <c r="C71" s="1" t="s">
        <v>355</v>
      </c>
      <c r="D71" s="28">
        <v>1</v>
      </c>
      <c r="E71" s="11" t="s">
        <v>356</v>
      </c>
      <c r="F71" s="4">
        <v>51</v>
      </c>
      <c r="G71" s="5">
        <v>71</v>
      </c>
      <c r="H71" s="4">
        <f t="shared" si="23"/>
        <v>61</v>
      </c>
      <c r="I71" s="4">
        <v>146.5</v>
      </c>
      <c r="J71" s="79">
        <f t="shared" si="24"/>
        <v>147.11000000000001</v>
      </c>
      <c r="K71" s="92">
        <v>3</v>
      </c>
      <c r="L71" s="11">
        <v>180</v>
      </c>
      <c r="M71" s="74">
        <v>70</v>
      </c>
      <c r="N71" s="74">
        <v>270</v>
      </c>
      <c r="O71" s="74">
        <v>64</v>
      </c>
      <c r="P71" s="74"/>
      <c r="Q71" s="74"/>
      <c r="R71" s="75"/>
      <c r="S71" s="13">
        <f t="shared" si="13"/>
        <v>0.41193413180315236</v>
      </c>
      <c r="T71" s="13">
        <f t="shared" si="14"/>
        <v>0.30740566853549889</v>
      </c>
      <c r="U71" s="13">
        <f t="shared" si="15"/>
        <v>0.14993176245463807</v>
      </c>
      <c r="V71" s="6">
        <f t="shared" si="16"/>
        <v>36.732124234673549</v>
      </c>
      <c r="W71" s="6">
        <f t="shared" si="17"/>
        <v>16.261989463054096</v>
      </c>
      <c r="X71" s="34">
        <f t="shared" si="18"/>
        <v>216.73212423467356</v>
      </c>
      <c r="Y71" s="35">
        <f t="shared" si="19"/>
        <v>126.73212423467356</v>
      </c>
      <c r="Z71" s="36">
        <f t="shared" si="20"/>
        <v>73.738010536945907</v>
      </c>
      <c r="AA71" s="15"/>
      <c r="AB71" s="22"/>
      <c r="AC71" s="25"/>
      <c r="AD71" s="25"/>
      <c r="AE71" s="25"/>
      <c r="AF71" s="40"/>
      <c r="AG71" s="41"/>
      <c r="AH71" s="55"/>
      <c r="AI71" s="11">
        <v>47</v>
      </c>
      <c r="AJ71" s="29">
        <v>96</v>
      </c>
      <c r="AK71" s="109"/>
      <c r="AL71" s="109"/>
      <c r="AM71" s="53"/>
      <c r="AN71" s="50"/>
      <c r="AO71" s="67">
        <f t="shared" si="25"/>
        <v>73.738010536945907</v>
      </c>
      <c r="AP71" s="59"/>
      <c r="AQ71" s="52"/>
      <c r="AR71" s="52"/>
      <c r="AT71" s="73" t="s">
        <v>349</v>
      </c>
    </row>
    <row r="72" spans="1:46" x14ac:dyDescent="0.2">
      <c r="A72" s="2" t="s">
        <v>254</v>
      </c>
      <c r="B72" s="1" t="s">
        <v>315</v>
      </c>
      <c r="C72" s="1" t="s">
        <v>355</v>
      </c>
      <c r="D72" s="28">
        <v>3</v>
      </c>
      <c r="E72" s="11" t="s">
        <v>356</v>
      </c>
      <c r="F72" s="4">
        <v>51</v>
      </c>
      <c r="G72" s="5">
        <v>63.5</v>
      </c>
      <c r="H72" s="4">
        <f t="shared" si="23"/>
        <v>57.25</v>
      </c>
      <c r="I72" s="4">
        <v>147.755</v>
      </c>
      <c r="J72" s="79">
        <f t="shared" si="24"/>
        <v>148.32749999999999</v>
      </c>
      <c r="K72" s="92" t="s">
        <v>357</v>
      </c>
      <c r="L72" s="11">
        <v>0</v>
      </c>
      <c r="M72" s="74">
        <v>62</v>
      </c>
      <c r="N72" s="74">
        <v>90</v>
      </c>
      <c r="O72" s="74">
        <v>51</v>
      </c>
      <c r="P72" s="74"/>
      <c r="Q72" s="74"/>
      <c r="R72" s="75"/>
      <c r="S72" s="13">
        <f t="shared" si="13"/>
        <v>-0.55565692441449255</v>
      </c>
      <c r="T72" s="13">
        <f t="shared" si="14"/>
        <v>-0.36484792903794772</v>
      </c>
      <c r="U72" s="13">
        <f t="shared" si="15"/>
        <v>0.29544802747919519</v>
      </c>
      <c r="V72" s="6">
        <f t="shared" si="16"/>
        <v>213.28916150727622</v>
      </c>
      <c r="W72" s="6">
        <f t="shared" si="17"/>
        <v>23.963322741413364</v>
      </c>
      <c r="X72" s="34">
        <f t="shared" si="18"/>
        <v>33.289161507276219</v>
      </c>
      <c r="Y72" s="35">
        <f t="shared" si="19"/>
        <v>303.28916150727622</v>
      </c>
      <c r="Z72" s="36">
        <f t="shared" si="20"/>
        <v>66.036677258586636</v>
      </c>
      <c r="AA72" s="15"/>
      <c r="AB72" s="22"/>
      <c r="AC72" s="25"/>
      <c r="AD72" s="25"/>
      <c r="AE72" s="25"/>
      <c r="AF72" s="40"/>
      <c r="AG72" s="41"/>
      <c r="AH72" s="55"/>
      <c r="AI72" s="11">
        <v>0</v>
      </c>
      <c r="AJ72" s="29">
        <v>130</v>
      </c>
      <c r="AK72" s="109"/>
      <c r="AL72" s="109"/>
      <c r="AM72" s="53"/>
      <c r="AN72" s="50"/>
      <c r="AO72" s="67">
        <f t="shared" si="25"/>
        <v>66.036677258586636</v>
      </c>
      <c r="AP72" s="59"/>
      <c r="AQ72" s="52"/>
      <c r="AR72" s="52"/>
      <c r="AT72" s="73" t="s">
        <v>349</v>
      </c>
    </row>
    <row r="73" spans="1:46" x14ac:dyDescent="0.2">
      <c r="A73" s="2" t="s">
        <v>254</v>
      </c>
      <c r="B73" s="1" t="s">
        <v>315</v>
      </c>
      <c r="C73" s="1" t="s">
        <v>355</v>
      </c>
      <c r="D73" s="28">
        <v>3</v>
      </c>
      <c r="E73" s="11" t="s">
        <v>356</v>
      </c>
      <c r="F73" s="4">
        <v>117</v>
      </c>
      <c r="G73" s="5">
        <v>131</v>
      </c>
      <c r="H73" s="4">
        <f t="shared" si="23"/>
        <v>124</v>
      </c>
      <c r="I73" s="4">
        <v>147.755</v>
      </c>
      <c r="J73" s="79">
        <f t="shared" si="24"/>
        <v>148.995</v>
      </c>
      <c r="K73" s="92" t="s">
        <v>357</v>
      </c>
      <c r="L73" s="11">
        <v>180</v>
      </c>
      <c r="M73" s="74">
        <v>56</v>
      </c>
      <c r="N73" s="74">
        <v>90</v>
      </c>
      <c r="O73" s="74">
        <v>71</v>
      </c>
      <c r="P73" s="74"/>
      <c r="Q73" s="74"/>
      <c r="R73" s="75"/>
      <c r="S73" s="13">
        <f t="shared" si="13"/>
        <v>-0.26990823247238604</v>
      </c>
      <c r="T73" s="13">
        <f t="shared" si="14"/>
        <v>0.52872727757490667</v>
      </c>
      <c r="U73" s="13">
        <f t="shared" si="15"/>
        <v>-0.18205540156851005</v>
      </c>
      <c r="V73" s="6">
        <f t="shared" si="16"/>
        <v>117.04370619096932</v>
      </c>
      <c r="W73" s="6">
        <f t="shared" si="17"/>
        <v>-17.049667237384497</v>
      </c>
      <c r="X73" s="34">
        <f t="shared" si="18"/>
        <v>117.04370619096932</v>
      </c>
      <c r="Y73" s="35">
        <f t="shared" si="19"/>
        <v>27.043706190969317</v>
      </c>
      <c r="Z73" s="36">
        <f t="shared" si="20"/>
        <v>72.950332762615503</v>
      </c>
      <c r="AA73" s="15"/>
      <c r="AB73" s="22"/>
      <c r="AC73" s="25"/>
      <c r="AD73" s="25"/>
      <c r="AE73" s="25"/>
      <c r="AF73" s="40"/>
      <c r="AG73" s="41"/>
      <c r="AH73" s="55"/>
      <c r="AI73" s="11">
        <v>0</v>
      </c>
      <c r="AJ73" s="29">
        <v>130</v>
      </c>
      <c r="AK73" s="109"/>
      <c r="AL73" s="109"/>
      <c r="AM73" s="53"/>
      <c r="AN73" s="50"/>
      <c r="AO73" s="67">
        <f t="shared" si="25"/>
        <v>72.950332762615503</v>
      </c>
      <c r="AP73" s="59"/>
      <c r="AQ73" s="52"/>
      <c r="AR73" s="52"/>
      <c r="AT73" s="73" t="s">
        <v>349</v>
      </c>
    </row>
    <row r="74" spans="1:46" x14ac:dyDescent="0.2">
      <c r="A74" s="2" t="s">
        <v>254</v>
      </c>
      <c r="B74" s="1" t="s">
        <v>315</v>
      </c>
      <c r="C74" s="1" t="s">
        <v>355</v>
      </c>
      <c r="D74" s="28">
        <v>4</v>
      </c>
      <c r="E74" s="11" t="s">
        <v>318</v>
      </c>
      <c r="F74" s="4">
        <v>46</v>
      </c>
      <c r="G74" s="5">
        <v>46</v>
      </c>
      <c r="H74" s="4">
        <f t="shared" si="23"/>
        <v>46</v>
      </c>
      <c r="I74" s="4">
        <v>149.185</v>
      </c>
      <c r="J74" s="79">
        <f t="shared" si="24"/>
        <v>149.64500000000001</v>
      </c>
      <c r="K74" s="92"/>
      <c r="L74" s="11">
        <v>180</v>
      </c>
      <c r="M74" s="74">
        <v>18</v>
      </c>
      <c r="N74" s="74">
        <v>90</v>
      </c>
      <c r="O74" s="74">
        <v>7</v>
      </c>
      <c r="P74" s="74"/>
      <c r="Q74" s="74"/>
      <c r="R74" s="75"/>
      <c r="S74" s="13">
        <f t="shared" si="13"/>
        <v>-0.30671362855862205</v>
      </c>
      <c r="T74" s="13">
        <f t="shared" si="14"/>
        <v>0.11590463318207732</v>
      </c>
      <c r="U74" s="13">
        <f t="shared" si="15"/>
        <v>-0.9439674852421569</v>
      </c>
      <c r="V74" s="6">
        <f t="shared" si="16"/>
        <v>159.29882129184401</v>
      </c>
      <c r="W74" s="6">
        <f t="shared" si="17"/>
        <v>-70.845562306706697</v>
      </c>
      <c r="X74" s="34">
        <f t="shared" si="18"/>
        <v>159.29882129184401</v>
      </c>
      <c r="Y74" s="35">
        <f t="shared" si="19"/>
        <v>69.298821291844007</v>
      </c>
      <c r="Z74" s="36">
        <f t="shared" si="20"/>
        <v>19.154437693293303</v>
      </c>
      <c r="AA74" s="15"/>
      <c r="AB74" s="22"/>
      <c r="AC74" s="25"/>
      <c r="AD74" s="25"/>
      <c r="AE74" s="25"/>
      <c r="AF74" s="40"/>
      <c r="AG74" s="41"/>
      <c r="AH74" s="55"/>
      <c r="AI74" s="11"/>
      <c r="AJ74" s="29"/>
      <c r="AK74" s="109"/>
      <c r="AL74" s="109"/>
      <c r="AM74" s="53"/>
      <c r="AN74" s="50"/>
      <c r="AO74" s="67">
        <f t="shared" si="25"/>
        <v>19.154437693293303</v>
      </c>
      <c r="AP74" s="59"/>
      <c r="AQ74" s="52"/>
      <c r="AR74" s="52"/>
      <c r="AT74" s="73" t="s">
        <v>349</v>
      </c>
    </row>
    <row r="75" spans="1:46" x14ac:dyDescent="0.2">
      <c r="A75" s="2" t="s">
        <v>254</v>
      </c>
      <c r="B75" s="1" t="s">
        <v>315</v>
      </c>
      <c r="C75" s="1" t="s">
        <v>355</v>
      </c>
      <c r="D75" s="28">
        <v>4</v>
      </c>
      <c r="E75" s="11" t="s">
        <v>317</v>
      </c>
      <c r="F75" s="4">
        <v>55</v>
      </c>
      <c r="G75" s="5">
        <v>72</v>
      </c>
      <c r="H75" s="4">
        <f t="shared" si="23"/>
        <v>63.5</v>
      </c>
      <c r="I75" s="4">
        <v>149.185</v>
      </c>
      <c r="J75" s="79">
        <f t="shared" si="24"/>
        <v>149.82</v>
      </c>
      <c r="K75" s="92">
        <v>0.1</v>
      </c>
      <c r="L75" s="11">
        <v>0</v>
      </c>
      <c r="M75" s="74">
        <v>70</v>
      </c>
      <c r="N75" s="74">
        <v>90</v>
      </c>
      <c r="O75" s="74">
        <v>65</v>
      </c>
      <c r="P75" s="74"/>
      <c r="Q75" s="74"/>
      <c r="R75" s="75"/>
      <c r="S75" s="13">
        <f t="shared" si="13"/>
        <v>-0.3971312619671028</v>
      </c>
      <c r="T75" s="13">
        <f t="shared" si="14"/>
        <v>-0.30997551921944477</v>
      </c>
      <c r="U75" s="13">
        <f t="shared" si="15"/>
        <v>0.14454395845259904</v>
      </c>
      <c r="V75" s="6">
        <f t="shared" si="16"/>
        <v>217.9733441892343</v>
      </c>
      <c r="W75" s="6">
        <f t="shared" si="17"/>
        <v>16.009068247933449</v>
      </c>
      <c r="X75" s="34">
        <f t="shared" si="18"/>
        <v>37.973344189234297</v>
      </c>
      <c r="Y75" s="35">
        <f t="shared" si="19"/>
        <v>307.9733441892343</v>
      </c>
      <c r="Z75" s="36">
        <f t="shared" si="20"/>
        <v>73.990931752066558</v>
      </c>
      <c r="AA75" s="15"/>
      <c r="AB75" s="22"/>
      <c r="AC75" s="25"/>
      <c r="AD75" s="25"/>
      <c r="AE75" s="25"/>
      <c r="AF75" s="40"/>
      <c r="AG75" s="41"/>
      <c r="AH75" s="55"/>
      <c r="AI75" s="11"/>
      <c r="AJ75" s="29"/>
      <c r="AK75" s="109"/>
      <c r="AL75" s="109"/>
      <c r="AM75" s="53"/>
      <c r="AN75" s="50"/>
      <c r="AO75" s="67">
        <f t="shared" si="25"/>
        <v>73.990931752066558</v>
      </c>
      <c r="AP75" s="59"/>
      <c r="AQ75" s="52"/>
      <c r="AR75" s="52"/>
      <c r="AT75" s="73" t="s">
        <v>349</v>
      </c>
    </row>
    <row r="76" spans="1:46" x14ac:dyDescent="0.2">
      <c r="A76" s="2" t="s">
        <v>254</v>
      </c>
      <c r="B76" s="1" t="s">
        <v>315</v>
      </c>
      <c r="C76" s="1" t="s">
        <v>355</v>
      </c>
      <c r="D76" s="28">
        <v>4</v>
      </c>
      <c r="E76" s="11" t="s">
        <v>318</v>
      </c>
      <c r="F76" s="4">
        <v>87</v>
      </c>
      <c r="G76" s="5">
        <v>87</v>
      </c>
      <c r="H76" s="4">
        <f t="shared" si="23"/>
        <v>87</v>
      </c>
      <c r="I76" s="4">
        <v>149.185</v>
      </c>
      <c r="J76" s="79">
        <f t="shared" si="24"/>
        <v>150.05500000000001</v>
      </c>
      <c r="K76" s="92"/>
      <c r="L76" s="11">
        <v>0</v>
      </c>
      <c r="M76" s="74">
        <v>0</v>
      </c>
      <c r="N76" s="74">
        <v>270</v>
      </c>
      <c r="O76" s="74">
        <v>13</v>
      </c>
      <c r="P76" s="74"/>
      <c r="Q76" s="74"/>
      <c r="R76" s="75"/>
      <c r="S76" s="13">
        <f t="shared" si="13"/>
        <v>0</v>
      </c>
      <c r="T76" s="13">
        <f t="shared" si="14"/>
        <v>-0.224951054343865</v>
      </c>
      <c r="U76" s="13">
        <f t="shared" si="15"/>
        <v>-0.97437006478523525</v>
      </c>
      <c r="V76" s="6">
        <f t="shared" si="16"/>
        <v>270</v>
      </c>
      <c r="W76" s="6">
        <f t="shared" si="17"/>
        <v>-77.000000000000028</v>
      </c>
      <c r="X76" s="34">
        <f t="shared" si="18"/>
        <v>270</v>
      </c>
      <c r="Y76" s="35">
        <f t="shared" si="19"/>
        <v>180</v>
      </c>
      <c r="Z76" s="36">
        <f t="shared" si="20"/>
        <v>12.999999999999972</v>
      </c>
      <c r="AA76" s="15"/>
      <c r="AB76" s="22"/>
      <c r="AC76" s="25"/>
      <c r="AD76" s="25"/>
      <c r="AE76" s="25"/>
      <c r="AF76" s="40"/>
      <c r="AG76" s="41"/>
      <c r="AH76" s="55"/>
      <c r="AI76" s="11"/>
      <c r="AJ76" s="29"/>
      <c r="AK76" s="109"/>
      <c r="AL76" s="109"/>
      <c r="AM76" s="53"/>
      <c r="AN76" s="50"/>
      <c r="AO76" s="67">
        <f t="shared" si="25"/>
        <v>12.999999999999972</v>
      </c>
      <c r="AP76" s="59"/>
      <c r="AQ76" s="52"/>
      <c r="AR76" s="52"/>
      <c r="AT76" s="73" t="s">
        <v>349</v>
      </c>
    </row>
    <row r="77" spans="1:46" x14ac:dyDescent="0.2">
      <c r="A77" s="2" t="s">
        <v>254</v>
      </c>
      <c r="B77" s="1" t="s">
        <v>315</v>
      </c>
      <c r="C77" s="1" t="s">
        <v>355</v>
      </c>
      <c r="D77" s="28">
        <v>4</v>
      </c>
      <c r="E77" s="11" t="s">
        <v>317</v>
      </c>
      <c r="F77" s="4">
        <v>103</v>
      </c>
      <c r="G77" s="5">
        <v>109.5</v>
      </c>
      <c r="H77" s="4">
        <f t="shared" si="23"/>
        <v>106.25</v>
      </c>
      <c r="I77" s="4">
        <v>149.185</v>
      </c>
      <c r="J77" s="79">
        <f t="shared" si="24"/>
        <v>150.2475</v>
      </c>
      <c r="K77" s="92"/>
      <c r="L77" s="11">
        <v>166</v>
      </c>
      <c r="M77" s="74">
        <v>0</v>
      </c>
      <c r="N77" s="74">
        <v>76</v>
      </c>
      <c r="O77" s="74">
        <v>46</v>
      </c>
      <c r="P77" s="74"/>
      <c r="Q77" s="74"/>
      <c r="R77" s="75"/>
      <c r="S77" s="13">
        <f t="shared" si="13"/>
        <v>0.17402404807821298</v>
      </c>
      <c r="T77" s="13">
        <f t="shared" si="14"/>
        <v>0.69797233400882175</v>
      </c>
      <c r="U77" s="13">
        <f t="shared" si="15"/>
        <v>-0.69465837045899737</v>
      </c>
      <c r="V77" s="6">
        <f t="shared" si="16"/>
        <v>76</v>
      </c>
      <c r="W77" s="6">
        <f t="shared" si="17"/>
        <v>-43.999999999999993</v>
      </c>
      <c r="X77" s="34">
        <f t="shared" si="18"/>
        <v>76</v>
      </c>
      <c r="Y77" s="35">
        <f t="shared" si="19"/>
        <v>346</v>
      </c>
      <c r="Z77" s="36">
        <f t="shared" si="20"/>
        <v>46.000000000000007</v>
      </c>
      <c r="AA77" s="15"/>
      <c r="AB77" s="22"/>
      <c r="AC77" s="25"/>
      <c r="AD77" s="25"/>
      <c r="AE77" s="25"/>
      <c r="AF77" s="40"/>
      <c r="AG77" s="41"/>
      <c r="AH77" s="55"/>
      <c r="AI77" s="11"/>
      <c r="AJ77" s="29"/>
      <c r="AK77" s="109"/>
      <c r="AL77" s="109"/>
      <c r="AM77" s="53"/>
      <c r="AN77" s="50"/>
      <c r="AO77" s="67">
        <f t="shared" si="25"/>
        <v>46.000000000000007</v>
      </c>
      <c r="AP77" s="59"/>
      <c r="AQ77" s="52"/>
      <c r="AR77" s="52"/>
      <c r="AT77" s="73" t="s">
        <v>358</v>
      </c>
    </row>
    <row r="78" spans="1:46" x14ac:dyDescent="0.2">
      <c r="A78" s="2" t="s">
        <v>254</v>
      </c>
      <c r="B78" s="1" t="s">
        <v>315</v>
      </c>
      <c r="C78" s="1" t="s">
        <v>355</v>
      </c>
      <c r="D78" s="28">
        <v>4</v>
      </c>
      <c r="E78" s="11" t="s">
        <v>359</v>
      </c>
      <c r="F78" s="4">
        <v>117.5</v>
      </c>
      <c r="G78" s="5">
        <v>123.5</v>
      </c>
      <c r="H78" s="4">
        <f t="shared" si="23"/>
        <v>120.5</v>
      </c>
      <c r="I78" s="4">
        <v>149.185</v>
      </c>
      <c r="J78" s="79">
        <f t="shared" si="24"/>
        <v>150.39000000000001</v>
      </c>
      <c r="K78" s="92"/>
      <c r="L78" s="11">
        <v>0</v>
      </c>
      <c r="M78" s="74">
        <v>42</v>
      </c>
      <c r="N78" s="74">
        <v>90</v>
      </c>
      <c r="O78" s="74">
        <v>24</v>
      </c>
      <c r="P78" s="74"/>
      <c r="Q78" s="74"/>
      <c r="R78" s="75"/>
      <c r="S78" s="13">
        <f t="shared" si="13"/>
        <v>-0.61128122600877421</v>
      </c>
      <c r="T78" s="13">
        <f t="shared" si="14"/>
        <v>-0.30226423163382665</v>
      </c>
      <c r="U78" s="13">
        <f t="shared" si="15"/>
        <v>0.6788965796854769</v>
      </c>
      <c r="V78" s="6">
        <f t="shared" si="16"/>
        <v>206.31131592967515</v>
      </c>
      <c r="W78" s="6">
        <f t="shared" si="17"/>
        <v>44.872285869126067</v>
      </c>
      <c r="X78" s="34">
        <f t="shared" si="18"/>
        <v>26.311315929675146</v>
      </c>
      <c r="Y78" s="35">
        <f t="shared" si="19"/>
        <v>296.31131592967517</v>
      </c>
      <c r="Z78" s="36">
        <f t="shared" si="20"/>
        <v>45.127714130873933</v>
      </c>
      <c r="AA78" s="15"/>
      <c r="AB78" s="22"/>
      <c r="AC78" s="25"/>
      <c r="AD78" s="25"/>
      <c r="AE78" s="25"/>
      <c r="AF78" s="40"/>
      <c r="AG78" s="41"/>
      <c r="AH78" s="55"/>
      <c r="AI78" s="11"/>
      <c r="AJ78" s="29"/>
      <c r="AK78" s="109"/>
      <c r="AL78" s="109"/>
      <c r="AM78" s="53"/>
      <c r="AN78" s="50"/>
      <c r="AO78" s="67">
        <f t="shared" si="25"/>
        <v>45.127714130873933</v>
      </c>
      <c r="AP78" s="59"/>
      <c r="AQ78" s="52"/>
      <c r="AR78" s="52"/>
      <c r="AT78" s="73" t="s">
        <v>349</v>
      </c>
    </row>
    <row r="79" spans="1:46" x14ac:dyDescent="0.2">
      <c r="A79" s="2" t="s">
        <v>254</v>
      </c>
      <c r="B79" s="1" t="s">
        <v>315</v>
      </c>
      <c r="C79" s="1" t="s">
        <v>355</v>
      </c>
      <c r="D79" s="28">
        <v>4</v>
      </c>
      <c r="E79" s="11" t="s">
        <v>318</v>
      </c>
      <c r="F79" s="4">
        <v>130</v>
      </c>
      <c r="G79" s="5">
        <v>131</v>
      </c>
      <c r="H79" s="4">
        <f t="shared" si="23"/>
        <v>130.5</v>
      </c>
      <c r="I79" s="4">
        <v>149.185</v>
      </c>
      <c r="J79" s="79">
        <f t="shared" si="24"/>
        <v>150.49</v>
      </c>
      <c r="K79" s="92"/>
      <c r="L79" s="11">
        <v>0</v>
      </c>
      <c r="M79" s="74">
        <v>20</v>
      </c>
      <c r="N79" s="74">
        <v>90</v>
      </c>
      <c r="O79" s="74">
        <v>18</v>
      </c>
      <c r="P79" s="74"/>
      <c r="Q79" s="74"/>
      <c r="R79" s="75"/>
      <c r="S79" s="13">
        <f t="shared" si="13"/>
        <v>-0.32528048601407961</v>
      </c>
      <c r="T79" s="13">
        <f t="shared" si="14"/>
        <v>-0.29038098931157863</v>
      </c>
      <c r="U79" s="13">
        <f t="shared" si="15"/>
        <v>0.89370079031290883</v>
      </c>
      <c r="V79" s="6">
        <f t="shared" si="16"/>
        <v>221.75559331246112</v>
      </c>
      <c r="W79" s="6">
        <f t="shared" si="17"/>
        <v>63.992217181944866</v>
      </c>
      <c r="X79" s="34">
        <f t="shared" si="18"/>
        <v>41.755593312461116</v>
      </c>
      <c r="Y79" s="35">
        <f t="shared" si="19"/>
        <v>311.75559331246109</v>
      </c>
      <c r="Z79" s="36">
        <f t="shared" si="20"/>
        <v>26.007782818055134</v>
      </c>
      <c r="AA79" s="15"/>
      <c r="AB79" s="22"/>
      <c r="AC79" s="25"/>
      <c r="AD79" s="25"/>
      <c r="AE79" s="25"/>
      <c r="AF79" s="40"/>
      <c r="AG79" s="41"/>
      <c r="AH79" s="55"/>
      <c r="AI79" s="11"/>
      <c r="AJ79" s="29"/>
      <c r="AK79" s="109"/>
      <c r="AL79" s="109"/>
      <c r="AM79" s="53"/>
      <c r="AN79" s="50"/>
      <c r="AO79" s="67">
        <f t="shared" si="25"/>
        <v>26.007782818055134</v>
      </c>
      <c r="AP79" s="59"/>
      <c r="AQ79" s="52"/>
      <c r="AR79" s="52"/>
      <c r="AT79" s="73" t="s">
        <v>349</v>
      </c>
    </row>
    <row r="80" spans="1:46" x14ac:dyDescent="0.2">
      <c r="A80" s="2" t="s">
        <v>254</v>
      </c>
      <c r="B80" s="1" t="s">
        <v>315</v>
      </c>
      <c r="C80" s="1" t="s">
        <v>355</v>
      </c>
      <c r="D80" s="28">
        <v>5</v>
      </c>
      <c r="E80" s="11" t="s">
        <v>318</v>
      </c>
      <c r="F80" s="4">
        <v>124</v>
      </c>
      <c r="G80" s="5">
        <v>126</v>
      </c>
      <c r="H80" s="4">
        <f t="shared" si="23"/>
        <v>125</v>
      </c>
      <c r="I80" s="4">
        <v>150.595</v>
      </c>
      <c r="J80" s="79">
        <f t="shared" si="24"/>
        <v>151.845</v>
      </c>
      <c r="K80" s="92"/>
      <c r="L80" s="11">
        <v>90</v>
      </c>
      <c r="M80" s="74">
        <v>12</v>
      </c>
      <c r="N80" s="74">
        <v>0</v>
      </c>
      <c r="O80" s="74">
        <v>10</v>
      </c>
      <c r="P80" s="74"/>
      <c r="Q80" s="74"/>
      <c r="R80" s="75"/>
      <c r="S80" s="13">
        <f t="shared" si="13"/>
        <v>0.16985354835670552</v>
      </c>
      <c r="T80" s="13">
        <f t="shared" si="14"/>
        <v>0.20475304505920647</v>
      </c>
      <c r="U80" s="13">
        <f t="shared" si="15"/>
        <v>-0.96328734079294154</v>
      </c>
      <c r="V80" s="6">
        <f t="shared" si="16"/>
        <v>50.322487062015874</v>
      </c>
      <c r="W80" s="6">
        <f t="shared" si="17"/>
        <v>-74.561287694282512</v>
      </c>
      <c r="X80" s="34">
        <f t="shared" si="18"/>
        <v>50.322487062015874</v>
      </c>
      <c r="Y80" s="35">
        <f t="shared" si="19"/>
        <v>320.32248706201585</v>
      </c>
      <c r="Z80" s="36">
        <f t="shared" si="20"/>
        <v>15.438712305717488</v>
      </c>
      <c r="AA80" s="15"/>
      <c r="AB80" s="22"/>
      <c r="AC80" s="25"/>
      <c r="AD80" s="25"/>
      <c r="AE80" s="25"/>
      <c r="AF80" s="40"/>
      <c r="AG80" s="41"/>
      <c r="AH80" s="55"/>
      <c r="AI80" s="11"/>
      <c r="AJ80" s="29"/>
      <c r="AK80" s="109"/>
      <c r="AL80" s="109"/>
      <c r="AM80" s="53"/>
      <c r="AN80" s="50"/>
      <c r="AO80" s="67">
        <f t="shared" si="25"/>
        <v>15.438712305717488</v>
      </c>
      <c r="AP80" s="59"/>
      <c r="AQ80" s="52"/>
      <c r="AR80" s="52"/>
    </row>
    <row r="81" spans="1:46" x14ac:dyDescent="0.2">
      <c r="A81" s="2" t="s">
        <v>254</v>
      </c>
      <c r="B81" s="1" t="s">
        <v>315</v>
      </c>
      <c r="C81" s="1" t="s">
        <v>355</v>
      </c>
      <c r="D81" s="28">
        <v>6</v>
      </c>
      <c r="E81" s="11" t="s">
        <v>318</v>
      </c>
      <c r="F81" s="4">
        <v>30</v>
      </c>
      <c r="G81" s="5">
        <v>34</v>
      </c>
      <c r="H81" s="4">
        <f t="shared" si="23"/>
        <v>32</v>
      </c>
      <c r="I81" s="4">
        <v>152.02500000000001</v>
      </c>
      <c r="J81" s="79">
        <f t="shared" si="24"/>
        <v>152.345</v>
      </c>
      <c r="K81" s="92"/>
      <c r="L81" s="11">
        <v>90</v>
      </c>
      <c r="M81" s="74">
        <v>0</v>
      </c>
      <c r="N81" s="74">
        <v>180</v>
      </c>
      <c r="O81" s="74">
        <v>8</v>
      </c>
      <c r="P81" s="74"/>
      <c r="Q81" s="74"/>
      <c r="R81" s="75"/>
      <c r="S81" s="13">
        <f t="shared" si="13"/>
        <v>0.13917310096006544</v>
      </c>
      <c r="T81" s="13">
        <f t="shared" si="14"/>
        <v>-8.5253854803032782E-18</v>
      </c>
      <c r="U81" s="13">
        <f t="shared" si="15"/>
        <v>0.99026806874157036</v>
      </c>
      <c r="V81" s="6">
        <f t="shared" si="16"/>
        <v>360</v>
      </c>
      <c r="W81" s="6">
        <f t="shared" si="17"/>
        <v>82.000000000000028</v>
      </c>
      <c r="X81" s="34">
        <f t="shared" si="18"/>
        <v>180</v>
      </c>
      <c r="Y81" s="35">
        <f t="shared" si="19"/>
        <v>90</v>
      </c>
      <c r="Z81" s="36">
        <f t="shared" si="20"/>
        <v>7.9999999999999716</v>
      </c>
      <c r="AA81" s="15"/>
      <c r="AB81" s="22"/>
      <c r="AC81" s="25"/>
      <c r="AD81" s="25"/>
      <c r="AE81" s="25"/>
      <c r="AF81" s="40"/>
      <c r="AG81" s="41"/>
      <c r="AH81" s="55"/>
      <c r="AI81" s="11">
        <v>0</v>
      </c>
      <c r="AJ81" s="29">
        <v>141</v>
      </c>
      <c r="AK81" s="109"/>
      <c r="AL81" s="109"/>
      <c r="AM81" s="53"/>
      <c r="AN81" s="50"/>
      <c r="AO81" s="67">
        <f t="shared" si="25"/>
        <v>7.9999999999999716</v>
      </c>
      <c r="AP81" s="59"/>
      <c r="AQ81" s="52"/>
      <c r="AR81" s="52"/>
    </row>
    <row r="82" spans="1:46" x14ac:dyDescent="0.2">
      <c r="A82" s="2" t="s">
        <v>254</v>
      </c>
      <c r="B82" s="1" t="s">
        <v>315</v>
      </c>
      <c r="C82" s="1" t="s">
        <v>355</v>
      </c>
      <c r="D82" s="28">
        <v>7</v>
      </c>
      <c r="E82" s="11" t="s">
        <v>318</v>
      </c>
      <c r="F82" s="4">
        <v>45</v>
      </c>
      <c r="G82" s="5">
        <v>47</v>
      </c>
      <c r="H82" s="4">
        <f t="shared" si="23"/>
        <v>46</v>
      </c>
      <c r="I82" s="4">
        <v>153.435</v>
      </c>
      <c r="J82" s="79">
        <f t="shared" si="24"/>
        <v>153.89500000000001</v>
      </c>
      <c r="K82" s="92"/>
      <c r="L82" s="11">
        <v>90</v>
      </c>
      <c r="M82" s="74">
        <v>0</v>
      </c>
      <c r="N82" s="74">
        <v>0</v>
      </c>
      <c r="O82" s="74">
        <v>7</v>
      </c>
      <c r="P82" s="74"/>
      <c r="Q82" s="74"/>
      <c r="R82" s="75"/>
      <c r="S82" s="13">
        <f t="shared" si="13"/>
        <v>0.12186934340514748</v>
      </c>
      <c r="T82" s="13">
        <f t="shared" si="14"/>
        <v>-7.4654018886772226E-18</v>
      </c>
      <c r="U82" s="13">
        <f t="shared" si="15"/>
        <v>-0.99254615164132198</v>
      </c>
      <c r="V82" s="6">
        <f t="shared" si="16"/>
        <v>360</v>
      </c>
      <c r="W82" s="6">
        <f t="shared" si="17"/>
        <v>-83.000000000000028</v>
      </c>
      <c r="X82" s="34">
        <f t="shared" si="18"/>
        <v>360</v>
      </c>
      <c r="Y82" s="35">
        <f t="shared" si="19"/>
        <v>270</v>
      </c>
      <c r="Z82" s="36">
        <f t="shared" si="20"/>
        <v>6.9999999999999716</v>
      </c>
      <c r="AA82" s="15"/>
      <c r="AB82" s="22"/>
      <c r="AC82" s="25"/>
      <c r="AD82" s="25"/>
      <c r="AE82" s="25"/>
      <c r="AF82" s="40"/>
      <c r="AG82" s="41"/>
      <c r="AH82" s="55"/>
      <c r="AI82" s="11">
        <v>0</v>
      </c>
      <c r="AJ82" s="29">
        <v>68</v>
      </c>
      <c r="AK82" s="109"/>
      <c r="AL82" s="109"/>
      <c r="AM82" s="53"/>
      <c r="AN82" s="50"/>
      <c r="AO82" s="67">
        <f t="shared" si="25"/>
        <v>6.9999999999999716</v>
      </c>
      <c r="AP82" s="59"/>
      <c r="AQ82" s="52"/>
      <c r="AR82" s="52"/>
    </row>
    <row r="83" spans="1:46" x14ac:dyDescent="0.2">
      <c r="A83" s="2" t="s">
        <v>254</v>
      </c>
      <c r="B83" s="1" t="s">
        <v>315</v>
      </c>
      <c r="C83" s="1" t="s">
        <v>355</v>
      </c>
      <c r="D83" s="28">
        <v>7</v>
      </c>
      <c r="E83" s="11" t="s">
        <v>318</v>
      </c>
      <c r="F83" s="4">
        <v>86</v>
      </c>
      <c r="G83" s="5">
        <v>89</v>
      </c>
      <c r="H83" s="4">
        <f t="shared" si="23"/>
        <v>87.5</v>
      </c>
      <c r="I83" s="4">
        <v>153.435</v>
      </c>
      <c r="J83" s="79">
        <f t="shared" si="24"/>
        <v>154.31</v>
      </c>
      <c r="K83" s="92"/>
      <c r="L83" s="11">
        <v>90</v>
      </c>
      <c r="M83" s="74">
        <v>15</v>
      </c>
      <c r="N83" s="74">
        <v>0</v>
      </c>
      <c r="O83" s="74">
        <v>29</v>
      </c>
      <c r="P83" s="74"/>
      <c r="Q83" s="74"/>
      <c r="R83" s="75"/>
      <c r="S83" s="13">
        <f t="shared" si="13"/>
        <v>0.46829013302933253</v>
      </c>
      <c r="T83" s="13">
        <f t="shared" si="14"/>
        <v>0.22636823742966472</v>
      </c>
      <c r="U83" s="13">
        <f t="shared" si="15"/>
        <v>-0.84481776330732372</v>
      </c>
      <c r="V83" s="6">
        <f t="shared" si="16"/>
        <v>25.798804144229567</v>
      </c>
      <c r="W83" s="6">
        <f t="shared" si="17"/>
        <v>-58.380445428361661</v>
      </c>
      <c r="X83" s="34">
        <f t="shared" si="18"/>
        <v>25.798804144229567</v>
      </c>
      <c r="Y83" s="35">
        <f t="shared" si="19"/>
        <v>295.79880414422956</v>
      </c>
      <c r="Z83" s="36">
        <f t="shared" si="20"/>
        <v>31.619554571638339</v>
      </c>
      <c r="AA83" s="15"/>
      <c r="AB83" s="22"/>
      <c r="AC83" s="25"/>
      <c r="AD83" s="25"/>
      <c r="AE83" s="25"/>
      <c r="AF83" s="40"/>
      <c r="AG83" s="41"/>
      <c r="AH83" s="55"/>
      <c r="AI83" s="11">
        <v>82</v>
      </c>
      <c r="AJ83" s="29">
        <v>130</v>
      </c>
      <c r="AK83" s="109"/>
      <c r="AL83" s="109"/>
      <c r="AM83" s="53"/>
      <c r="AN83" s="50"/>
      <c r="AO83" s="67">
        <f t="shared" si="25"/>
        <v>31.619554571638339</v>
      </c>
      <c r="AP83" s="59"/>
      <c r="AQ83" s="52"/>
      <c r="AR83" s="52"/>
    </row>
    <row r="84" spans="1:46" x14ac:dyDescent="0.2">
      <c r="A84" s="2" t="s">
        <v>254</v>
      </c>
      <c r="B84" s="1" t="s">
        <v>315</v>
      </c>
      <c r="C84" s="1" t="s">
        <v>355</v>
      </c>
      <c r="D84" s="28">
        <v>8</v>
      </c>
      <c r="E84" s="11" t="s">
        <v>360</v>
      </c>
      <c r="F84" s="4">
        <v>7</v>
      </c>
      <c r="G84" s="5">
        <v>15</v>
      </c>
      <c r="H84" s="4">
        <f t="shared" si="23"/>
        <v>11</v>
      </c>
      <c r="I84" s="4">
        <v>154.845</v>
      </c>
      <c r="J84" s="79">
        <f t="shared" si="24"/>
        <v>154.95500000000001</v>
      </c>
      <c r="K84" s="92">
        <v>0.1</v>
      </c>
      <c r="L84" s="11">
        <v>90</v>
      </c>
      <c r="M84" s="74">
        <v>45</v>
      </c>
      <c r="N84" s="74" t="s">
        <v>361</v>
      </c>
      <c r="O84" s="74" t="s">
        <v>361</v>
      </c>
      <c r="P84" s="74"/>
      <c r="Q84" s="74"/>
      <c r="R84" s="75"/>
      <c r="S84" s="13"/>
      <c r="T84" s="13"/>
      <c r="U84" s="13"/>
      <c r="V84" s="6"/>
      <c r="W84" s="6"/>
      <c r="X84" s="34"/>
      <c r="Y84" s="35"/>
      <c r="Z84" s="36"/>
      <c r="AA84" s="15"/>
      <c r="AB84" s="22"/>
      <c r="AC84" s="25"/>
      <c r="AD84" s="25"/>
      <c r="AE84" s="25"/>
      <c r="AF84" s="40"/>
      <c r="AG84" s="41"/>
      <c r="AH84" s="55"/>
      <c r="AI84" s="11"/>
      <c r="AJ84" s="29"/>
      <c r="AK84" s="109"/>
      <c r="AL84" s="109"/>
      <c r="AM84" s="53"/>
      <c r="AN84" s="50"/>
      <c r="AO84" s="67"/>
      <c r="AP84" s="59"/>
      <c r="AQ84" s="52"/>
      <c r="AR84" s="52"/>
      <c r="AT84" s="73" t="s">
        <v>362</v>
      </c>
    </row>
    <row r="85" spans="1:46" x14ac:dyDescent="0.2">
      <c r="A85" s="2" t="s">
        <v>254</v>
      </c>
      <c r="B85" s="1" t="s">
        <v>315</v>
      </c>
      <c r="C85" s="1" t="s">
        <v>355</v>
      </c>
      <c r="D85" s="28">
        <v>8</v>
      </c>
      <c r="E85" s="11" t="s">
        <v>360</v>
      </c>
      <c r="F85" s="4">
        <v>18</v>
      </c>
      <c r="G85" s="5">
        <v>23</v>
      </c>
      <c r="H85" s="4">
        <f t="shared" si="23"/>
        <v>20.5</v>
      </c>
      <c r="I85" s="4">
        <v>154.845</v>
      </c>
      <c r="J85" s="79">
        <f t="shared" si="24"/>
        <v>155.05000000000001</v>
      </c>
      <c r="K85" s="92">
        <v>0.1</v>
      </c>
      <c r="L85" s="11">
        <v>90</v>
      </c>
      <c r="M85" s="74">
        <v>34</v>
      </c>
      <c r="N85" s="74" t="s">
        <v>361</v>
      </c>
      <c r="O85" s="74" t="s">
        <v>361</v>
      </c>
      <c r="P85" s="74"/>
      <c r="Q85" s="74"/>
      <c r="R85" s="75"/>
      <c r="S85" s="13"/>
      <c r="T85" s="13"/>
      <c r="U85" s="13"/>
      <c r="V85" s="6"/>
      <c r="W85" s="6"/>
      <c r="X85" s="34"/>
      <c r="Y85" s="35"/>
      <c r="Z85" s="36"/>
      <c r="AA85" s="15"/>
      <c r="AB85" s="22"/>
      <c r="AC85" s="25"/>
      <c r="AD85" s="25"/>
      <c r="AE85" s="25"/>
      <c r="AF85" s="40"/>
      <c r="AG85" s="41"/>
      <c r="AH85" s="55"/>
      <c r="AI85" s="11"/>
      <c r="AJ85" s="29"/>
      <c r="AK85" s="109"/>
      <c r="AL85" s="109"/>
      <c r="AM85" s="53"/>
      <c r="AN85" s="50"/>
      <c r="AO85" s="67"/>
      <c r="AP85" s="59"/>
      <c r="AQ85" s="52"/>
      <c r="AR85" s="52"/>
      <c r="AT85" s="73" t="s">
        <v>362</v>
      </c>
    </row>
    <row r="86" spans="1:46" x14ac:dyDescent="0.2">
      <c r="A86" s="2" t="s">
        <v>254</v>
      </c>
      <c r="B86" s="1" t="s">
        <v>315</v>
      </c>
      <c r="C86" s="1" t="s">
        <v>355</v>
      </c>
      <c r="D86" s="28">
        <v>8</v>
      </c>
      <c r="E86" s="11" t="s">
        <v>360</v>
      </c>
      <c r="F86" s="4">
        <v>24</v>
      </c>
      <c r="G86" s="5">
        <v>33</v>
      </c>
      <c r="H86" s="4">
        <f t="shared" si="23"/>
        <v>28.5</v>
      </c>
      <c r="I86" s="4">
        <v>154.845</v>
      </c>
      <c r="J86" s="79">
        <f t="shared" si="24"/>
        <v>155.13</v>
      </c>
      <c r="K86" s="92">
        <v>0.1</v>
      </c>
      <c r="L86" s="11">
        <v>90</v>
      </c>
      <c r="M86" s="74">
        <v>55</v>
      </c>
      <c r="N86" s="74" t="s">
        <v>361</v>
      </c>
      <c r="O86" s="74" t="s">
        <v>361</v>
      </c>
      <c r="P86" s="74"/>
      <c r="Q86" s="74"/>
      <c r="R86" s="75"/>
      <c r="S86" s="13"/>
      <c r="T86" s="13"/>
      <c r="U86" s="13"/>
      <c r="V86" s="6"/>
      <c r="W86" s="6"/>
      <c r="X86" s="34"/>
      <c r="Y86" s="35"/>
      <c r="Z86" s="36"/>
      <c r="AA86" s="15"/>
      <c r="AB86" s="22"/>
      <c r="AC86" s="25"/>
      <c r="AD86" s="25"/>
      <c r="AE86" s="25"/>
      <c r="AF86" s="40"/>
      <c r="AG86" s="41"/>
      <c r="AH86" s="55"/>
      <c r="AI86" s="11"/>
      <c r="AJ86" s="29"/>
      <c r="AK86" s="109"/>
      <c r="AL86" s="109"/>
      <c r="AM86" s="53"/>
      <c r="AN86" s="50"/>
      <c r="AO86" s="67"/>
      <c r="AP86" s="59"/>
      <c r="AQ86" s="52"/>
      <c r="AR86" s="52"/>
      <c r="AT86" s="73" t="s">
        <v>362</v>
      </c>
    </row>
    <row r="87" spans="1:46" x14ac:dyDescent="0.2">
      <c r="A87" s="2" t="s">
        <v>254</v>
      </c>
      <c r="B87" s="1" t="s">
        <v>315</v>
      </c>
      <c r="C87" s="1" t="s">
        <v>363</v>
      </c>
      <c r="D87" s="28">
        <v>2</v>
      </c>
      <c r="E87" s="11" t="s">
        <v>318</v>
      </c>
      <c r="F87" s="4">
        <v>34</v>
      </c>
      <c r="G87" s="5">
        <v>35</v>
      </c>
      <c r="H87" s="4">
        <f t="shared" si="23"/>
        <v>34.5</v>
      </c>
      <c r="I87" s="4">
        <v>155.64500000000001</v>
      </c>
      <c r="J87" s="79">
        <f t="shared" si="24"/>
        <v>155.99</v>
      </c>
      <c r="K87" s="92"/>
      <c r="L87" s="11">
        <v>270</v>
      </c>
      <c r="M87" s="74">
        <v>4</v>
      </c>
      <c r="N87" s="74">
        <v>180</v>
      </c>
      <c r="O87" s="74">
        <v>18</v>
      </c>
      <c r="P87" s="74"/>
      <c r="Q87" s="74"/>
      <c r="R87" s="75"/>
      <c r="S87" s="13">
        <f t="shared" ref="S87:S100" si="26">COS(M87*PI()/180)*SIN(L87*PI()/180)*(SIN(O87*PI()/180))-(COS(O87*PI()/180)*SIN(N87*PI()/180))*(SIN(M87*PI()/180))</f>
        <v>-0.30826424450778983</v>
      </c>
      <c r="T87" s="13">
        <f t="shared" ref="T87:T100" si="27">(SIN(M87*PI()/180))*(COS(O87*PI()/180)*COS(N87*PI()/180))-(SIN(O87*PI()/180))*(COS(M87*PI()/180)*COS(L87*PI()/180))</f>
        <v>-6.6342348908122101E-2</v>
      </c>
      <c r="U87" s="13">
        <f t="shared" ref="U87:U100" si="28">(COS(M87*PI()/180)*COS(L87*PI()/180))*(COS(O87*PI()/180)*SIN(N87*PI()/180))-(COS(M87*PI()/180)*SIN(L87*PI()/180))*(COS(O87*PI()/180)*COS(N87*PI()/180))</f>
        <v>-0.94873979042139189</v>
      </c>
      <c r="V87" s="6">
        <f t="shared" ref="V87:V100" si="29">IF(S87=0,IF(T87&gt;=0,90,270),IF(S87&gt;0,IF(T87&gt;=0,ATAN(T87/S87)*180/PI(),ATAN(T87/S87)*180/PI()+360),ATAN(T87/S87)*180/PI()+180))</f>
        <v>192.145522438364</v>
      </c>
      <c r="W87" s="6">
        <f t="shared" ref="W87:W100" si="30">ASIN(U87/SQRT(S87^2+T87^2+U87^2))*180/PI()</f>
        <v>-71.615303621862225</v>
      </c>
      <c r="X87" s="34">
        <f t="shared" ref="X87:X100" si="31">IF(U87&lt;0,V87,IF(V87+180&gt;=360,V87-180,V87+180))</f>
        <v>192.145522438364</v>
      </c>
      <c r="Y87" s="35">
        <f t="shared" ref="Y87:Y100" si="32">IF(X87-90&lt;0,X87+270,X87-90)</f>
        <v>102.145522438364</v>
      </c>
      <c r="Z87" s="36">
        <f t="shared" ref="Z87:Z100" si="33">IF(U87&lt;0,90+W87,90-W87)</f>
        <v>18.384696378137775</v>
      </c>
      <c r="AA87" s="15"/>
      <c r="AB87" s="22"/>
      <c r="AC87" s="25"/>
      <c r="AD87" s="25"/>
      <c r="AE87" s="25"/>
      <c r="AF87" s="40"/>
      <c r="AG87" s="41"/>
      <c r="AH87" s="55"/>
      <c r="AI87" s="11">
        <v>0</v>
      </c>
      <c r="AJ87" s="29">
        <v>141</v>
      </c>
      <c r="AK87" s="109"/>
      <c r="AL87" s="109"/>
      <c r="AM87" s="53"/>
      <c r="AN87" s="50"/>
      <c r="AO87" s="67">
        <f t="shared" si="25"/>
        <v>18.384696378137775</v>
      </c>
      <c r="AP87" s="59"/>
      <c r="AQ87" s="52"/>
      <c r="AR87" s="52"/>
    </row>
    <row r="88" spans="1:46" x14ac:dyDescent="0.2">
      <c r="A88" s="2" t="s">
        <v>254</v>
      </c>
      <c r="B88" s="1" t="s">
        <v>315</v>
      </c>
      <c r="C88" s="1" t="s">
        <v>363</v>
      </c>
      <c r="D88" s="28">
        <v>2</v>
      </c>
      <c r="E88" s="11" t="s">
        <v>318</v>
      </c>
      <c r="F88" s="4">
        <v>34.5</v>
      </c>
      <c r="G88" s="5">
        <v>36.5</v>
      </c>
      <c r="H88" s="4">
        <f t="shared" si="23"/>
        <v>35.5</v>
      </c>
      <c r="I88" s="4">
        <v>155.64500000000001</v>
      </c>
      <c r="J88" s="79">
        <f t="shared" si="24"/>
        <v>156</v>
      </c>
      <c r="K88" s="92"/>
      <c r="L88" s="11">
        <v>180</v>
      </c>
      <c r="M88" s="74">
        <v>22</v>
      </c>
      <c r="N88" s="74">
        <v>270</v>
      </c>
      <c r="O88" s="74">
        <v>16</v>
      </c>
      <c r="P88" s="74"/>
      <c r="Q88" s="74"/>
      <c r="R88" s="75"/>
      <c r="S88" s="13">
        <f t="shared" si="26"/>
        <v>0.36009496929665591</v>
      </c>
      <c r="T88" s="13">
        <f t="shared" si="27"/>
        <v>0.25556650602900233</v>
      </c>
      <c r="U88" s="13">
        <f t="shared" si="28"/>
        <v>0.89126632448749765</v>
      </c>
      <c r="V88" s="6">
        <f t="shared" si="29"/>
        <v>35.364074262035857</v>
      </c>
      <c r="W88" s="6">
        <f t="shared" si="30"/>
        <v>63.644376691876836</v>
      </c>
      <c r="X88" s="34">
        <f t="shared" si="31"/>
        <v>215.36407426203584</v>
      </c>
      <c r="Y88" s="35">
        <f t="shared" si="32"/>
        <v>125.36407426203584</v>
      </c>
      <c r="Z88" s="36">
        <f t="shared" si="33"/>
        <v>26.355623308123164</v>
      </c>
      <c r="AA88" s="15"/>
      <c r="AB88" s="22"/>
      <c r="AC88" s="25"/>
      <c r="AD88" s="25"/>
      <c r="AE88" s="25"/>
      <c r="AF88" s="40"/>
      <c r="AG88" s="41"/>
      <c r="AH88" s="55"/>
      <c r="AI88" s="11">
        <v>0</v>
      </c>
      <c r="AJ88" s="29">
        <v>43</v>
      </c>
      <c r="AK88" s="109"/>
      <c r="AL88" s="109"/>
      <c r="AM88" s="53"/>
      <c r="AN88" s="50"/>
      <c r="AO88" s="67">
        <f t="shared" si="25"/>
        <v>26.355623308123164</v>
      </c>
      <c r="AP88" s="59"/>
      <c r="AQ88" s="52"/>
      <c r="AR88" s="52"/>
      <c r="AT88" s="73" t="s">
        <v>349</v>
      </c>
    </row>
    <row r="89" spans="1:46" x14ac:dyDescent="0.2">
      <c r="A89" s="2" t="s">
        <v>254</v>
      </c>
      <c r="B89" s="1" t="s">
        <v>315</v>
      </c>
      <c r="C89" s="1" t="s">
        <v>363</v>
      </c>
      <c r="D89" s="28">
        <v>3</v>
      </c>
      <c r="E89" s="11" t="s">
        <v>317</v>
      </c>
      <c r="F89" s="4">
        <v>55.5</v>
      </c>
      <c r="G89" s="5">
        <v>67.5</v>
      </c>
      <c r="H89" s="4">
        <f t="shared" si="23"/>
        <v>61.5</v>
      </c>
      <c r="I89" s="4">
        <v>157.05500000000001</v>
      </c>
      <c r="J89" s="79">
        <f t="shared" si="24"/>
        <v>157.67000000000002</v>
      </c>
      <c r="K89" s="92"/>
      <c r="L89" s="11">
        <v>10</v>
      </c>
      <c r="M89" s="74">
        <v>0</v>
      </c>
      <c r="N89" s="74">
        <v>350</v>
      </c>
      <c r="O89" s="74">
        <v>64</v>
      </c>
      <c r="P89" s="74"/>
      <c r="Q89" s="74"/>
      <c r="R89" s="75"/>
      <c r="S89" s="13">
        <f t="shared" si="26"/>
        <v>0.15607394823773696</v>
      </c>
      <c r="T89" s="13">
        <f t="shared" si="27"/>
        <v>-0.88513934515663317</v>
      </c>
      <c r="U89" s="13">
        <f t="shared" si="28"/>
        <v>-0.14993176245463841</v>
      </c>
      <c r="V89" s="6">
        <f t="shared" si="29"/>
        <v>280</v>
      </c>
      <c r="W89" s="6">
        <f t="shared" si="30"/>
        <v>-9.4705560560625699</v>
      </c>
      <c r="X89" s="34">
        <f t="shared" si="31"/>
        <v>280</v>
      </c>
      <c r="Y89" s="35">
        <f t="shared" si="32"/>
        <v>190</v>
      </c>
      <c r="Z89" s="36">
        <f t="shared" si="33"/>
        <v>80.529443943937423</v>
      </c>
      <c r="AA89" s="15"/>
      <c r="AB89" s="22"/>
      <c r="AC89" s="25"/>
      <c r="AD89" s="25"/>
      <c r="AE89" s="25"/>
      <c r="AF89" s="40"/>
      <c r="AG89" s="41"/>
      <c r="AH89" s="55" t="s">
        <v>62</v>
      </c>
      <c r="AI89" s="11">
        <v>0</v>
      </c>
      <c r="AJ89" s="29">
        <v>138</v>
      </c>
      <c r="AK89" s="109"/>
      <c r="AL89" s="109"/>
      <c r="AM89" s="53"/>
      <c r="AN89" s="50"/>
      <c r="AO89" s="67">
        <f t="shared" si="25"/>
        <v>80.529443943937423</v>
      </c>
      <c r="AP89" s="59"/>
      <c r="AQ89" s="52"/>
      <c r="AR89" s="52"/>
      <c r="AT89" s="73" t="s">
        <v>364</v>
      </c>
    </row>
    <row r="90" spans="1:46" x14ac:dyDescent="0.2">
      <c r="A90" s="2" t="s">
        <v>254</v>
      </c>
      <c r="B90" s="1" t="s">
        <v>315</v>
      </c>
      <c r="C90" s="1" t="s">
        <v>363</v>
      </c>
      <c r="D90" s="28">
        <v>3</v>
      </c>
      <c r="E90" s="11" t="s">
        <v>318</v>
      </c>
      <c r="F90" s="4">
        <v>95</v>
      </c>
      <c r="G90" s="5">
        <v>95</v>
      </c>
      <c r="H90" s="4">
        <f t="shared" si="23"/>
        <v>95</v>
      </c>
      <c r="I90" s="4">
        <v>157.05500000000001</v>
      </c>
      <c r="J90" s="79">
        <f t="shared" si="24"/>
        <v>158.005</v>
      </c>
      <c r="K90" s="92"/>
      <c r="L90" s="11">
        <v>168</v>
      </c>
      <c r="M90" s="74">
        <v>0</v>
      </c>
      <c r="N90" s="74">
        <v>78</v>
      </c>
      <c r="O90" s="74">
        <v>18</v>
      </c>
      <c r="P90" s="74"/>
      <c r="Q90" s="74"/>
      <c r="R90" s="75"/>
      <c r="S90" s="13">
        <f t="shared" si="26"/>
        <v>6.4248245791917333E-2</v>
      </c>
      <c r="T90" s="13">
        <f t="shared" si="27"/>
        <v>0.30226423163382671</v>
      </c>
      <c r="U90" s="13">
        <f t="shared" si="28"/>
        <v>-0.95105651629515364</v>
      </c>
      <c r="V90" s="6">
        <f t="shared" si="29"/>
        <v>78</v>
      </c>
      <c r="W90" s="6">
        <f t="shared" si="30"/>
        <v>-72.000000000000014</v>
      </c>
      <c r="X90" s="34">
        <f t="shared" si="31"/>
        <v>78</v>
      </c>
      <c r="Y90" s="35">
        <f t="shared" si="32"/>
        <v>348</v>
      </c>
      <c r="Z90" s="36">
        <f t="shared" si="33"/>
        <v>17.999999999999986</v>
      </c>
      <c r="AA90" s="15"/>
      <c r="AB90" s="22"/>
      <c r="AC90" s="25"/>
      <c r="AD90" s="25"/>
      <c r="AE90" s="25"/>
      <c r="AF90" s="40"/>
      <c r="AG90" s="41"/>
      <c r="AH90" s="55"/>
      <c r="AI90" s="11"/>
      <c r="AJ90" s="29"/>
      <c r="AK90" s="109"/>
      <c r="AL90" s="109"/>
      <c r="AM90" s="53"/>
      <c r="AN90" s="50"/>
      <c r="AO90" s="67">
        <f t="shared" si="25"/>
        <v>17.999999999999986</v>
      </c>
      <c r="AP90" s="59"/>
      <c r="AQ90" s="52"/>
      <c r="AR90" s="52"/>
      <c r="AT90" s="73" t="s">
        <v>250</v>
      </c>
    </row>
    <row r="91" spans="1:46" x14ac:dyDescent="0.2">
      <c r="A91" s="2" t="s">
        <v>254</v>
      </c>
      <c r="B91" s="1" t="s">
        <v>315</v>
      </c>
      <c r="C91" s="1" t="s">
        <v>363</v>
      </c>
      <c r="D91" s="28">
        <v>3</v>
      </c>
      <c r="E91" s="11" t="s">
        <v>318</v>
      </c>
      <c r="F91" s="4">
        <v>106</v>
      </c>
      <c r="G91" s="5">
        <v>106</v>
      </c>
      <c r="H91" s="4">
        <f t="shared" si="23"/>
        <v>106</v>
      </c>
      <c r="I91" s="4">
        <v>157.05500000000001</v>
      </c>
      <c r="J91" s="79">
        <f t="shared" si="24"/>
        <v>158.11500000000001</v>
      </c>
      <c r="K91" s="92"/>
      <c r="L91" s="11">
        <v>152</v>
      </c>
      <c r="M91" s="74">
        <v>0</v>
      </c>
      <c r="N91" s="74">
        <v>62</v>
      </c>
      <c r="O91" s="74">
        <v>15</v>
      </c>
      <c r="P91" s="74"/>
      <c r="Q91" s="74"/>
      <c r="R91" s="75"/>
      <c r="S91" s="13">
        <f t="shared" si="26"/>
        <v>0.12150818158303243</v>
      </c>
      <c r="T91" s="13">
        <f t="shared" si="27"/>
        <v>0.22852365285931669</v>
      </c>
      <c r="U91" s="13">
        <f t="shared" si="28"/>
        <v>-0.96592582628906831</v>
      </c>
      <c r="V91" s="6">
        <f t="shared" si="29"/>
        <v>61.999999999999986</v>
      </c>
      <c r="W91" s="6">
        <f t="shared" si="30"/>
        <v>-74.999999999999986</v>
      </c>
      <c r="X91" s="34">
        <f t="shared" si="31"/>
        <v>61.999999999999986</v>
      </c>
      <c r="Y91" s="35">
        <f t="shared" si="32"/>
        <v>332</v>
      </c>
      <c r="Z91" s="36">
        <f t="shared" si="33"/>
        <v>15.000000000000014</v>
      </c>
      <c r="AA91" s="15"/>
      <c r="AB91" s="22"/>
      <c r="AC91" s="25"/>
      <c r="AD91" s="25"/>
      <c r="AE91" s="25"/>
      <c r="AF91" s="40"/>
      <c r="AG91" s="41"/>
      <c r="AH91" s="55"/>
      <c r="AI91" s="11"/>
      <c r="AJ91" s="29"/>
      <c r="AK91" s="109"/>
      <c r="AL91" s="109"/>
      <c r="AM91" s="53"/>
      <c r="AN91" s="50"/>
      <c r="AO91" s="67">
        <f t="shared" si="25"/>
        <v>15.000000000000014</v>
      </c>
      <c r="AP91" s="59"/>
      <c r="AQ91" s="52"/>
      <c r="AR91" s="52"/>
      <c r="AT91" s="73" t="s">
        <v>250</v>
      </c>
    </row>
    <row r="92" spans="1:46" x14ac:dyDescent="0.2">
      <c r="A92" s="2" t="s">
        <v>254</v>
      </c>
      <c r="B92" s="1" t="s">
        <v>315</v>
      </c>
      <c r="C92" s="1" t="s">
        <v>363</v>
      </c>
      <c r="D92" s="28">
        <v>3</v>
      </c>
      <c r="E92" s="11" t="s">
        <v>318</v>
      </c>
      <c r="F92" s="4">
        <v>105</v>
      </c>
      <c r="G92" s="5">
        <v>108</v>
      </c>
      <c r="H92" s="4">
        <f t="shared" si="23"/>
        <v>106.5</v>
      </c>
      <c r="I92" s="4">
        <v>157.05500000000001</v>
      </c>
      <c r="J92" s="79">
        <f t="shared" si="24"/>
        <v>158.12</v>
      </c>
      <c r="K92" s="92"/>
      <c r="L92" s="11">
        <v>90</v>
      </c>
      <c r="M92" s="74">
        <v>20</v>
      </c>
      <c r="N92" s="74">
        <v>0</v>
      </c>
      <c r="O92" s="74">
        <v>3</v>
      </c>
      <c r="P92" s="74"/>
      <c r="Q92" s="74"/>
      <c r="R92" s="75"/>
      <c r="S92" s="13">
        <f t="shared" si="26"/>
        <v>4.9179711883268508E-2</v>
      </c>
      <c r="T92" s="13">
        <f t="shared" si="27"/>
        <v>0.34155141660600519</v>
      </c>
      <c r="U92" s="13">
        <f t="shared" si="28"/>
        <v>-0.93840480470773791</v>
      </c>
      <c r="V92" s="6">
        <f t="shared" si="29"/>
        <v>81.806343441052562</v>
      </c>
      <c r="W92" s="6">
        <f t="shared" si="30"/>
        <v>-69.810315885827549</v>
      </c>
      <c r="X92" s="34">
        <f t="shared" si="31"/>
        <v>81.806343441052562</v>
      </c>
      <c r="Y92" s="35">
        <f t="shared" si="32"/>
        <v>351.80634344105255</v>
      </c>
      <c r="Z92" s="36">
        <f t="shared" si="33"/>
        <v>20.189684114172451</v>
      </c>
      <c r="AA92" s="15"/>
      <c r="AB92" s="22"/>
      <c r="AC92" s="25"/>
      <c r="AD92" s="25"/>
      <c r="AE92" s="25"/>
      <c r="AF92" s="40"/>
      <c r="AG92" s="41"/>
      <c r="AH92" s="55"/>
      <c r="AI92" s="11">
        <v>0</v>
      </c>
      <c r="AJ92" s="29">
        <v>141</v>
      </c>
      <c r="AK92" s="109"/>
      <c r="AL92" s="109"/>
      <c r="AM92" s="53"/>
      <c r="AN92" s="50"/>
      <c r="AO92" s="67">
        <f t="shared" si="25"/>
        <v>20.189684114172451</v>
      </c>
      <c r="AP92" s="59"/>
      <c r="AQ92" s="52"/>
      <c r="AR92" s="52"/>
    </row>
    <row r="93" spans="1:46" x14ac:dyDescent="0.2">
      <c r="A93" s="2" t="s">
        <v>254</v>
      </c>
      <c r="B93" s="1" t="s">
        <v>315</v>
      </c>
      <c r="C93" s="1" t="s">
        <v>363</v>
      </c>
      <c r="D93" s="28">
        <v>4</v>
      </c>
      <c r="E93" s="11" t="s">
        <v>318</v>
      </c>
      <c r="F93" s="4">
        <v>44</v>
      </c>
      <c r="G93" s="5">
        <v>48</v>
      </c>
      <c r="H93" s="4">
        <f t="shared" si="23"/>
        <v>46</v>
      </c>
      <c r="I93" s="4">
        <v>158.44499999999999</v>
      </c>
      <c r="J93" s="79">
        <f t="shared" si="24"/>
        <v>158.905</v>
      </c>
      <c r="K93" s="92"/>
      <c r="L93" s="11">
        <v>270</v>
      </c>
      <c r="M93" s="74">
        <v>13</v>
      </c>
      <c r="N93" s="74">
        <v>180</v>
      </c>
      <c r="O93" s="74">
        <v>15</v>
      </c>
      <c r="P93" s="74"/>
      <c r="Q93" s="74"/>
      <c r="R93" s="75"/>
      <c r="S93" s="13">
        <f t="shared" si="26"/>
        <v>-0.25218552974419584</v>
      </c>
      <c r="T93" s="13">
        <f t="shared" si="27"/>
        <v>-0.21728603304169486</v>
      </c>
      <c r="U93" s="13">
        <f t="shared" si="28"/>
        <v>-0.94116920993901143</v>
      </c>
      <c r="V93" s="6">
        <f t="shared" si="29"/>
        <v>220.74857592239204</v>
      </c>
      <c r="W93" s="6">
        <f t="shared" si="30"/>
        <v>-70.521802385222287</v>
      </c>
      <c r="X93" s="34">
        <f t="shared" si="31"/>
        <v>220.74857592239204</v>
      </c>
      <c r="Y93" s="35">
        <f t="shared" si="32"/>
        <v>130.74857592239204</v>
      </c>
      <c r="Z93" s="36">
        <f t="shared" si="33"/>
        <v>19.478197614777713</v>
      </c>
      <c r="AA93" s="15"/>
      <c r="AB93" s="22"/>
      <c r="AC93" s="25"/>
      <c r="AD93" s="25"/>
      <c r="AE93" s="25"/>
      <c r="AF93" s="40"/>
      <c r="AG93" s="41"/>
      <c r="AH93" s="55"/>
      <c r="AI93" s="11">
        <v>0</v>
      </c>
      <c r="AJ93" s="29">
        <v>119</v>
      </c>
      <c r="AK93" s="109"/>
      <c r="AL93" s="109"/>
      <c r="AM93" s="53"/>
      <c r="AN93" s="50"/>
      <c r="AO93" s="67">
        <f t="shared" si="25"/>
        <v>19.478197614777713</v>
      </c>
      <c r="AP93" s="59"/>
      <c r="AQ93" s="52"/>
      <c r="AR93" s="52"/>
    </row>
    <row r="94" spans="1:46" x14ac:dyDescent="0.2">
      <c r="A94" s="2" t="s">
        <v>254</v>
      </c>
      <c r="B94" s="1" t="s">
        <v>315</v>
      </c>
      <c r="C94" s="1" t="s">
        <v>363</v>
      </c>
      <c r="D94" s="28">
        <v>4</v>
      </c>
      <c r="E94" s="11" t="s">
        <v>318</v>
      </c>
      <c r="F94" s="4">
        <v>45.5</v>
      </c>
      <c r="G94" s="5">
        <v>49</v>
      </c>
      <c r="H94" s="4">
        <f t="shared" si="23"/>
        <v>47.25</v>
      </c>
      <c r="I94" s="4">
        <v>158.44499999999999</v>
      </c>
      <c r="J94" s="79">
        <f t="shared" si="24"/>
        <v>158.91749999999999</v>
      </c>
      <c r="K94" s="92">
        <v>3</v>
      </c>
      <c r="L94" s="11">
        <v>270</v>
      </c>
      <c r="M94" s="74">
        <v>13</v>
      </c>
      <c r="N94" s="74">
        <v>180</v>
      </c>
      <c r="O94" s="74">
        <v>25.5</v>
      </c>
      <c r="P94" s="74"/>
      <c r="Q94" s="74"/>
      <c r="R94" s="75"/>
      <c r="S94" s="13">
        <f t="shared" si="26"/>
        <v>-0.41947712528786119</v>
      </c>
      <c r="T94" s="13">
        <f t="shared" si="27"/>
        <v>-0.20303751134975825</v>
      </c>
      <c r="U94" s="13">
        <f t="shared" si="28"/>
        <v>-0.87945208198617364</v>
      </c>
      <c r="V94" s="6">
        <f t="shared" si="29"/>
        <v>205.82815324448541</v>
      </c>
      <c r="W94" s="6">
        <f t="shared" si="30"/>
        <v>-62.080386729021804</v>
      </c>
      <c r="X94" s="34">
        <f t="shared" si="31"/>
        <v>205.82815324448541</v>
      </c>
      <c r="Y94" s="35">
        <f t="shared" si="32"/>
        <v>115.82815324448541</v>
      </c>
      <c r="Z94" s="36">
        <f t="shared" si="33"/>
        <v>27.919613270978196</v>
      </c>
      <c r="AA94" s="15"/>
      <c r="AB94" s="22"/>
      <c r="AC94" s="25"/>
      <c r="AD94" s="25"/>
      <c r="AE94" s="25"/>
      <c r="AF94" s="40"/>
      <c r="AG94" s="41"/>
      <c r="AH94" s="55"/>
      <c r="AI94" s="11"/>
      <c r="AJ94" s="29"/>
      <c r="AK94" s="109"/>
      <c r="AL94" s="109"/>
      <c r="AM94" s="53"/>
      <c r="AN94" s="50"/>
      <c r="AO94" s="67">
        <f t="shared" si="25"/>
        <v>27.919613270978196</v>
      </c>
      <c r="AP94" s="59"/>
      <c r="AQ94" s="52"/>
      <c r="AR94" s="52"/>
      <c r="AT94" s="73" t="s">
        <v>250</v>
      </c>
    </row>
    <row r="95" spans="1:46" x14ac:dyDescent="0.2">
      <c r="A95" s="2" t="s">
        <v>254</v>
      </c>
      <c r="B95" s="1" t="s">
        <v>315</v>
      </c>
      <c r="C95" s="1" t="s">
        <v>363</v>
      </c>
      <c r="D95" s="28">
        <v>4</v>
      </c>
      <c r="E95" s="11" t="s">
        <v>356</v>
      </c>
      <c r="F95" s="4">
        <v>56</v>
      </c>
      <c r="G95" s="5">
        <v>63</v>
      </c>
      <c r="H95" s="4">
        <f t="shared" si="23"/>
        <v>59.5</v>
      </c>
      <c r="I95" s="4">
        <v>158.44499999999999</v>
      </c>
      <c r="J95" s="79">
        <f t="shared" si="24"/>
        <v>159.04</v>
      </c>
      <c r="K95" s="92"/>
      <c r="L95" s="11">
        <v>270</v>
      </c>
      <c r="M95" s="74">
        <v>42</v>
      </c>
      <c r="N95" s="74">
        <v>180</v>
      </c>
      <c r="O95" s="74">
        <v>53</v>
      </c>
      <c r="P95" s="74"/>
      <c r="Q95" s="74"/>
      <c r="R95" s="75"/>
      <c r="S95" s="13">
        <f t="shared" si="26"/>
        <v>-0.59350184673414519</v>
      </c>
      <c r="T95" s="13">
        <f t="shared" si="27"/>
        <v>-0.40269285135760036</v>
      </c>
      <c r="U95" s="13">
        <f t="shared" si="28"/>
        <v>-0.44723572035000297</v>
      </c>
      <c r="V95" s="6">
        <f t="shared" si="29"/>
        <v>214.1570144001598</v>
      </c>
      <c r="W95" s="6">
        <f t="shared" si="30"/>
        <v>-31.946324650766122</v>
      </c>
      <c r="X95" s="34">
        <f t="shared" si="31"/>
        <v>214.1570144001598</v>
      </c>
      <c r="Y95" s="35">
        <f t="shared" si="32"/>
        <v>124.1570144001598</v>
      </c>
      <c r="Z95" s="36">
        <f t="shared" si="33"/>
        <v>58.053675349233878</v>
      </c>
      <c r="AA95" s="15"/>
      <c r="AB95" s="22"/>
      <c r="AC95" s="25"/>
      <c r="AD95" s="25"/>
      <c r="AE95" s="25"/>
      <c r="AF95" s="40"/>
      <c r="AG95" s="41"/>
      <c r="AH95" s="55"/>
      <c r="AI95" s="11"/>
      <c r="AJ95" s="29"/>
      <c r="AK95" s="109"/>
      <c r="AL95" s="109"/>
      <c r="AM95" s="53"/>
      <c r="AN95" s="50"/>
      <c r="AO95" s="67">
        <f t="shared" si="25"/>
        <v>58.053675349233878</v>
      </c>
      <c r="AP95" s="59"/>
      <c r="AQ95" s="52"/>
      <c r="AR95" s="52"/>
      <c r="AT95" s="73" t="s">
        <v>250</v>
      </c>
    </row>
    <row r="96" spans="1:46" x14ac:dyDescent="0.2">
      <c r="A96" s="2" t="s">
        <v>254</v>
      </c>
      <c r="B96" s="1" t="s">
        <v>315</v>
      </c>
      <c r="C96" s="1" t="s">
        <v>363</v>
      </c>
      <c r="D96" s="28">
        <v>5</v>
      </c>
      <c r="E96" s="11" t="s">
        <v>356</v>
      </c>
      <c r="F96" s="4">
        <v>40</v>
      </c>
      <c r="G96" s="5">
        <v>47</v>
      </c>
      <c r="H96" s="4">
        <f t="shared" si="23"/>
        <v>43.5</v>
      </c>
      <c r="I96" s="4">
        <v>159.63499999999999</v>
      </c>
      <c r="J96" s="79">
        <f t="shared" si="24"/>
        <v>160.07</v>
      </c>
      <c r="K96" s="92"/>
      <c r="L96" s="11">
        <v>16</v>
      </c>
      <c r="M96" s="74">
        <v>0</v>
      </c>
      <c r="N96" s="74">
        <v>106</v>
      </c>
      <c r="O96" s="74">
        <v>67</v>
      </c>
      <c r="P96" s="74"/>
      <c r="Q96" s="74"/>
      <c r="R96" s="75"/>
      <c r="S96" s="13">
        <f t="shared" si="26"/>
        <v>0.25372552382234492</v>
      </c>
      <c r="T96" s="13">
        <f t="shared" si="27"/>
        <v>-0.88484605654914639</v>
      </c>
      <c r="U96" s="13">
        <f t="shared" si="28"/>
        <v>0.39073112848927394</v>
      </c>
      <c r="V96" s="6">
        <f t="shared" si="29"/>
        <v>286</v>
      </c>
      <c r="W96" s="6">
        <f t="shared" si="30"/>
        <v>23.000000000000014</v>
      </c>
      <c r="X96" s="34">
        <f t="shared" si="31"/>
        <v>106</v>
      </c>
      <c r="Y96" s="35">
        <f t="shared" si="32"/>
        <v>16</v>
      </c>
      <c r="Z96" s="36">
        <f t="shared" si="33"/>
        <v>66.999999999999986</v>
      </c>
      <c r="AA96" s="15"/>
      <c r="AB96" s="22"/>
      <c r="AC96" s="25"/>
      <c r="AD96" s="25"/>
      <c r="AE96" s="25"/>
      <c r="AF96" s="40"/>
      <c r="AG96" s="41"/>
      <c r="AH96" s="55"/>
      <c r="AI96" s="11">
        <v>36</v>
      </c>
      <c r="AJ96" s="29">
        <v>74</v>
      </c>
      <c r="AK96" s="109"/>
      <c r="AL96" s="109"/>
      <c r="AM96" s="53"/>
      <c r="AN96" s="50"/>
      <c r="AO96" s="67">
        <f t="shared" si="25"/>
        <v>66.999999999999986</v>
      </c>
      <c r="AP96" s="59"/>
      <c r="AQ96" s="52"/>
      <c r="AR96" s="52"/>
      <c r="AT96" s="73" t="s">
        <v>250</v>
      </c>
    </row>
    <row r="97" spans="1:46" x14ac:dyDescent="0.2">
      <c r="A97" s="2" t="s">
        <v>254</v>
      </c>
      <c r="B97" s="1" t="s">
        <v>315</v>
      </c>
      <c r="C97" s="1" t="s">
        <v>363</v>
      </c>
      <c r="D97" s="28">
        <v>6</v>
      </c>
      <c r="E97" s="11" t="s">
        <v>360</v>
      </c>
      <c r="F97" s="4">
        <v>13</v>
      </c>
      <c r="G97" s="5">
        <v>23</v>
      </c>
      <c r="H97" s="4">
        <f t="shared" si="23"/>
        <v>18</v>
      </c>
      <c r="I97" s="4">
        <v>160.38499999999999</v>
      </c>
      <c r="J97" s="79">
        <f t="shared" si="24"/>
        <v>160.565</v>
      </c>
      <c r="K97" s="92"/>
      <c r="L97" s="11">
        <v>19</v>
      </c>
      <c r="M97" s="74">
        <v>0</v>
      </c>
      <c r="N97" s="74">
        <v>109</v>
      </c>
      <c r="O97" s="74">
        <v>81</v>
      </c>
      <c r="P97" s="74"/>
      <c r="Q97" s="74"/>
      <c r="R97" s="75"/>
      <c r="S97" s="13">
        <f t="shared" si="26"/>
        <v>0.32155987022641053</v>
      </c>
      <c r="T97" s="13">
        <f t="shared" si="27"/>
        <v>-0.93387767293556756</v>
      </c>
      <c r="U97" s="13">
        <f t="shared" si="28"/>
        <v>0.15643446504023092</v>
      </c>
      <c r="V97" s="6">
        <f t="shared" si="29"/>
        <v>289</v>
      </c>
      <c r="W97" s="6">
        <f t="shared" si="30"/>
        <v>9.0000000000000036</v>
      </c>
      <c r="X97" s="34">
        <f t="shared" si="31"/>
        <v>109</v>
      </c>
      <c r="Y97" s="35">
        <f t="shared" si="32"/>
        <v>19</v>
      </c>
      <c r="Z97" s="36">
        <f t="shared" si="33"/>
        <v>81</v>
      </c>
      <c r="AA97" s="15"/>
      <c r="AB97" s="22"/>
      <c r="AC97" s="25"/>
      <c r="AD97" s="25"/>
      <c r="AE97" s="25"/>
      <c r="AF97" s="40"/>
      <c r="AG97" s="41"/>
      <c r="AH97" s="55"/>
      <c r="AI97" s="11">
        <v>10</v>
      </c>
      <c r="AJ97" s="29">
        <v>92</v>
      </c>
      <c r="AK97" s="109"/>
      <c r="AL97" s="109"/>
      <c r="AM97" s="53"/>
      <c r="AN97" s="50"/>
      <c r="AO97" s="67">
        <f t="shared" si="25"/>
        <v>81</v>
      </c>
      <c r="AP97" s="59"/>
      <c r="AQ97" s="52"/>
      <c r="AR97" s="52"/>
      <c r="AT97" s="73" t="s">
        <v>250</v>
      </c>
    </row>
    <row r="98" spans="1:46" x14ac:dyDescent="0.2">
      <c r="A98" s="2" t="s">
        <v>254</v>
      </c>
      <c r="B98" s="1" t="s">
        <v>315</v>
      </c>
      <c r="C98" s="1" t="s">
        <v>363</v>
      </c>
      <c r="D98" s="28">
        <v>6</v>
      </c>
      <c r="E98" s="11" t="s">
        <v>360</v>
      </c>
      <c r="F98" s="4">
        <v>24</v>
      </c>
      <c r="G98" s="5">
        <v>46</v>
      </c>
      <c r="H98" s="4">
        <f t="shared" si="23"/>
        <v>35</v>
      </c>
      <c r="I98" s="4">
        <v>160.38499999999999</v>
      </c>
      <c r="J98" s="79">
        <f t="shared" si="24"/>
        <v>160.73499999999999</v>
      </c>
      <c r="K98" s="92"/>
      <c r="L98" s="11">
        <v>30</v>
      </c>
      <c r="M98" s="74">
        <v>0</v>
      </c>
      <c r="N98" s="74">
        <v>300</v>
      </c>
      <c r="O98" s="74">
        <v>85</v>
      </c>
      <c r="P98" s="74"/>
      <c r="Q98" s="74"/>
      <c r="R98" s="75"/>
      <c r="S98" s="13">
        <f t="shared" si="26"/>
        <v>0.49809734904587272</v>
      </c>
      <c r="T98" s="13">
        <f t="shared" si="27"/>
        <v>-0.86272991566282098</v>
      </c>
      <c r="U98" s="13">
        <f t="shared" si="28"/>
        <v>-8.7155742747658138E-2</v>
      </c>
      <c r="V98" s="6">
        <f t="shared" si="29"/>
        <v>300</v>
      </c>
      <c r="W98" s="6">
        <f t="shared" si="30"/>
        <v>-4.9999999999999982</v>
      </c>
      <c r="X98" s="34">
        <f t="shared" si="31"/>
        <v>300</v>
      </c>
      <c r="Y98" s="35">
        <f t="shared" si="32"/>
        <v>210</v>
      </c>
      <c r="Z98" s="36">
        <f t="shared" si="33"/>
        <v>85</v>
      </c>
      <c r="AA98" s="15"/>
      <c r="AB98" s="22"/>
      <c r="AC98" s="25"/>
      <c r="AD98" s="25"/>
      <c r="AE98" s="25"/>
      <c r="AF98" s="40"/>
      <c r="AG98" s="41"/>
      <c r="AH98" s="55"/>
      <c r="AI98" s="11">
        <v>10</v>
      </c>
      <c r="AJ98" s="29">
        <v>92</v>
      </c>
      <c r="AK98" s="109"/>
      <c r="AL98" s="109"/>
      <c r="AM98" s="53"/>
      <c r="AN98" s="50"/>
      <c r="AO98" s="67">
        <f t="shared" si="25"/>
        <v>85</v>
      </c>
      <c r="AP98" s="59"/>
      <c r="AQ98" s="52"/>
      <c r="AR98" s="52"/>
      <c r="AT98" s="73" t="s">
        <v>250</v>
      </c>
    </row>
    <row r="99" spans="1:46" x14ac:dyDescent="0.2">
      <c r="A99" s="2" t="s">
        <v>254</v>
      </c>
      <c r="B99" s="1" t="s">
        <v>315</v>
      </c>
      <c r="C99" s="1" t="s">
        <v>363</v>
      </c>
      <c r="D99" s="28">
        <v>6</v>
      </c>
      <c r="E99" s="11" t="s">
        <v>360</v>
      </c>
      <c r="F99" s="4">
        <v>100</v>
      </c>
      <c r="G99" s="5">
        <v>109</v>
      </c>
      <c r="H99" s="4">
        <f t="shared" ref="H99:H130" si="34">AVERAGE(F99:G99)</f>
        <v>104.5</v>
      </c>
      <c r="I99" s="4">
        <v>160.38499999999999</v>
      </c>
      <c r="J99" s="79">
        <f t="shared" ref="J99:J130" si="35">I99+(H99/100)</f>
        <v>161.42999999999998</v>
      </c>
      <c r="K99" s="92"/>
      <c r="L99" s="11">
        <v>30</v>
      </c>
      <c r="M99" s="74">
        <v>0</v>
      </c>
      <c r="N99" s="74">
        <v>120</v>
      </c>
      <c r="O99" s="74">
        <v>83</v>
      </c>
      <c r="P99" s="74"/>
      <c r="Q99" s="74"/>
      <c r="R99" s="75"/>
      <c r="S99" s="13">
        <f t="shared" si="26"/>
        <v>0.49627307582066094</v>
      </c>
      <c r="T99" s="13">
        <f t="shared" si="27"/>
        <v>-0.85957018174986666</v>
      </c>
      <c r="U99" s="13">
        <f t="shared" si="28"/>
        <v>0.12186934340514749</v>
      </c>
      <c r="V99" s="6">
        <f t="shared" si="29"/>
        <v>300</v>
      </c>
      <c r="W99" s="6">
        <f t="shared" si="30"/>
        <v>7</v>
      </c>
      <c r="X99" s="34">
        <f t="shared" si="31"/>
        <v>120</v>
      </c>
      <c r="Y99" s="35">
        <f t="shared" si="32"/>
        <v>30</v>
      </c>
      <c r="Z99" s="36">
        <f t="shared" si="33"/>
        <v>83</v>
      </c>
      <c r="AA99" s="15"/>
      <c r="AB99" s="22"/>
      <c r="AC99" s="25"/>
      <c r="AD99" s="25"/>
      <c r="AE99" s="25"/>
      <c r="AF99" s="40"/>
      <c r="AG99" s="41"/>
      <c r="AH99" s="55"/>
      <c r="AI99" s="11">
        <v>93</v>
      </c>
      <c r="AJ99" s="29">
        <v>123</v>
      </c>
      <c r="AK99" s="109"/>
      <c r="AL99" s="109"/>
      <c r="AM99" s="53"/>
      <c r="AN99" s="50"/>
      <c r="AO99" s="67">
        <f t="shared" si="25"/>
        <v>83</v>
      </c>
      <c r="AP99" s="59"/>
      <c r="AQ99" s="52"/>
      <c r="AR99" s="52"/>
      <c r="AT99" s="73" t="s">
        <v>250</v>
      </c>
    </row>
    <row r="100" spans="1:46" x14ac:dyDescent="0.2">
      <c r="A100" s="2" t="s">
        <v>254</v>
      </c>
      <c r="B100" s="1" t="s">
        <v>315</v>
      </c>
      <c r="C100" s="1" t="s">
        <v>363</v>
      </c>
      <c r="D100" s="28">
        <v>6</v>
      </c>
      <c r="E100" s="11" t="s">
        <v>360</v>
      </c>
      <c r="F100" s="4">
        <v>111</v>
      </c>
      <c r="G100" s="5">
        <v>123</v>
      </c>
      <c r="H100" s="4">
        <f t="shared" si="34"/>
        <v>117</v>
      </c>
      <c r="I100" s="4">
        <v>160.38499999999999</v>
      </c>
      <c r="J100" s="79">
        <f t="shared" si="35"/>
        <v>161.55499999999998</v>
      </c>
      <c r="K100" s="92"/>
      <c r="L100" s="11">
        <v>27</v>
      </c>
      <c r="M100" s="74">
        <v>0</v>
      </c>
      <c r="N100" s="74">
        <v>297</v>
      </c>
      <c r="O100" s="74">
        <v>76</v>
      </c>
      <c r="P100" s="74"/>
      <c r="Q100" s="74"/>
      <c r="R100" s="75"/>
      <c r="S100" s="13">
        <f t="shared" si="26"/>
        <v>0.44050504166718613</v>
      </c>
      <c r="T100" s="13">
        <f t="shared" si="27"/>
        <v>-0.86453982250400363</v>
      </c>
      <c r="U100" s="13">
        <f t="shared" si="28"/>
        <v>-0.2419218955996679</v>
      </c>
      <c r="V100" s="6">
        <f t="shared" si="29"/>
        <v>297</v>
      </c>
      <c r="W100" s="6">
        <f t="shared" si="30"/>
        <v>-14.000000000000011</v>
      </c>
      <c r="X100" s="34">
        <f t="shared" si="31"/>
        <v>297</v>
      </c>
      <c r="Y100" s="35">
        <f t="shared" si="32"/>
        <v>207</v>
      </c>
      <c r="Z100" s="36">
        <f t="shared" si="33"/>
        <v>75.999999999999986</v>
      </c>
      <c r="AA100" s="15"/>
      <c r="AB100" s="22"/>
      <c r="AC100" s="25"/>
      <c r="AD100" s="25"/>
      <c r="AE100" s="25"/>
      <c r="AF100" s="40"/>
      <c r="AG100" s="41"/>
      <c r="AH100" s="55"/>
      <c r="AI100" s="11">
        <v>93</v>
      </c>
      <c r="AJ100" s="29">
        <v>123</v>
      </c>
      <c r="AK100" s="109"/>
      <c r="AL100" s="109"/>
      <c r="AM100" s="53"/>
      <c r="AN100" s="50"/>
      <c r="AO100" s="67">
        <f t="shared" si="25"/>
        <v>75.999999999999986</v>
      </c>
      <c r="AP100" s="59"/>
      <c r="AQ100" s="52"/>
      <c r="AR100" s="52"/>
      <c r="AT100" s="73" t="s">
        <v>250</v>
      </c>
    </row>
    <row r="101" spans="1:46" x14ac:dyDescent="0.2">
      <c r="A101" s="2" t="s">
        <v>254</v>
      </c>
      <c r="B101" s="1" t="s">
        <v>315</v>
      </c>
      <c r="C101" s="1" t="s">
        <v>363</v>
      </c>
      <c r="D101" s="28">
        <v>6</v>
      </c>
      <c r="E101" s="11" t="s">
        <v>353</v>
      </c>
      <c r="F101" s="4">
        <v>124</v>
      </c>
      <c r="G101" s="5">
        <v>134</v>
      </c>
      <c r="H101" s="4">
        <f t="shared" si="34"/>
        <v>129</v>
      </c>
      <c r="I101" s="4">
        <v>160.38499999999999</v>
      </c>
      <c r="J101" s="79">
        <f t="shared" si="35"/>
        <v>161.67499999999998</v>
      </c>
      <c r="K101" s="92"/>
      <c r="L101" s="11"/>
      <c r="M101" s="74"/>
      <c r="N101" s="74"/>
      <c r="O101" s="74"/>
      <c r="P101" s="74"/>
      <c r="Q101" s="74"/>
      <c r="R101" s="75"/>
      <c r="S101" s="13"/>
      <c r="T101" s="13"/>
      <c r="U101" s="13"/>
      <c r="V101" s="6"/>
      <c r="W101" s="6"/>
      <c r="X101" s="34"/>
      <c r="Y101" s="35"/>
      <c r="Z101" s="36"/>
      <c r="AA101" s="15"/>
      <c r="AB101" s="22"/>
      <c r="AC101" s="25"/>
      <c r="AD101" s="25"/>
      <c r="AE101" s="25"/>
      <c r="AF101" s="40"/>
      <c r="AG101" s="41"/>
      <c r="AH101" s="55"/>
      <c r="AI101" s="11">
        <v>0</v>
      </c>
      <c r="AJ101" s="29">
        <v>134</v>
      </c>
      <c r="AK101" s="109"/>
      <c r="AL101" s="109"/>
      <c r="AM101" s="53"/>
      <c r="AN101" s="50"/>
      <c r="AO101" s="67"/>
      <c r="AP101" s="59"/>
      <c r="AQ101" s="52"/>
      <c r="AR101" s="52"/>
      <c r="AT101" s="73" t="s">
        <v>365</v>
      </c>
    </row>
    <row r="102" spans="1:46" x14ac:dyDescent="0.2">
      <c r="A102" s="2" t="s">
        <v>254</v>
      </c>
      <c r="B102" s="1" t="s">
        <v>315</v>
      </c>
      <c r="C102" s="1" t="s">
        <v>363</v>
      </c>
      <c r="D102" s="28">
        <v>7</v>
      </c>
      <c r="E102" s="11" t="s">
        <v>360</v>
      </c>
      <c r="F102" s="4">
        <v>1</v>
      </c>
      <c r="G102" s="5">
        <v>22</v>
      </c>
      <c r="H102" s="4">
        <f t="shared" si="34"/>
        <v>11.5</v>
      </c>
      <c r="I102" s="4">
        <v>161.72499999999999</v>
      </c>
      <c r="J102" s="79">
        <f t="shared" si="35"/>
        <v>161.84</v>
      </c>
      <c r="K102" s="92">
        <v>0.1</v>
      </c>
      <c r="L102" s="11">
        <v>0</v>
      </c>
      <c r="M102" s="74">
        <v>0</v>
      </c>
      <c r="N102" s="74">
        <v>270</v>
      </c>
      <c r="O102" s="74">
        <v>75</v>
      </c>
      <c r="P102" s="74"/>
      <c r="Q102" s="74"/>
      <c r="R102" s="75"/>
      <c r="S102" s="13">
        <f t="shared" ref="S102:S133" si="36">COS(M102*PI()/180)*SIN(L102*PI()/180)*(SIN(O102*PI()/180))-(COS(O102*PI()/180)*SIN(N102*PI()/180))*(SIN(M102*PI()/180))</f>
        <v>0</v>
      </c>
      <c r="T102" s="13">
        <f t="shared" ref="T102:T133" si="37">(SIN(M102*PI()/180))*(COS(O102*PI()/180)*COS(N102*PI()/180))-(SIN(O102*PI()/180))*(COS(M102*PI()/180)*COS(L102*PI()/180))</f>
        <v>-0.96592582628906831</v>
      </c>
      <c r="U102" s="13">
        <f t="shared" ref="U102:U133" si="38">(COS(M102*PI()/180)*COS(L102*PI()/180))*(COS(O102*PI()/180)*SIN(N102*PI()/180))-(COS(M102*PI()/180)*SIN(L102*PI()/180))*(COS(O102*PI()/180)*COS(N102*PI()/180))</f>
        <v>-0.25881904510252074</v>
      </c>
      <c r="V102" s="6">
        <f t="shared" ref="V102:V133" si="39">IF(S102=0,IF(T102&gt;=0,90,270),IF(S102&gt;0,IF(T102&gt;=0,ATAN(T102/S102)*180/PI(),ATAN(T102/S102)*180/PI()+360),ATAN(T102/S102)*180/PI()+180))</f>
        <v>270</v>
      </c>
      <c r="W102" s="6">
        <f t="shared" ref="W102:W133" si="40">ASIN(U102/SQRT(S102^2+T102^2+U102^2))*180/PI()</f>
        <v>-14.999999999999998</v>
      </c>
      <c r="X102" s="34">
        <f t="shared" ref="X102:X133" si="41">IF(U102&lt;0,V102,IF(V102+180&gt;=360,V102-180,V102+180))</f>
        <v>270</v>
      </c>
      <c r="Y102" s="35">
        <f t="shared" ref="Y102:Y133" si="42">IF(X102-90&lt;0,X102+270,X102-90)</f>
        <v>180</v>
      </c>
      <c r="Z102" s="36">
        <f t="shared" ref="Z102:Z133" si="43">IF(U102&lt;0,90+W102,90-W102)</f>
        <v>75</v>
      </c>
      <c r="AA102" s="15"/>
      <c r="AB102" s="22"/>
      <c r="AC102" s="25"/>
      <c r="AD102" s="25"/>
      <c r="AE102" s="25"/>
      <c r="AF102" s="40"/>
      <c r="AG102" s="41"/>
      <c r="AH102" s="55"/>
      <c r="AI102" s="11">
        <v>0</v>
      </c>
      <c r="AJ102" s="29">
        <v>32</v>
      </c>
      <c r="AK102" s="109"/>
      <c r="AL102" s="109"/>
      <c r="AM102" s="53"/>
      <c r="AN102" s="50"/>
      <c r="AO102" s="67">
        <f t="shared" si="25"/>
        <v>75</v>
      </c>
      <c r="AP102" s="59"/>
      <c r="AQ102" s="52"/>
      <c r="AR102" s="52"/>
      <c r="AT102" s="73" t="s">
        <v>366</v>
      </c>
    </row>
    <row r="103" spans="1:46" x14ac:dyDescent="0.2">
      <c r="A103" s="2" t="s">
        <v>254</v>
      </c>
      <c r="B103" s="1" t="s">
        <v>315</v>
      </c>
      <c r="C103" s="1" t="s">
        <v>367</v>
      </c>
      <c r="D103" s="28">
        <v>2</v>
      </c>
      <c r="E103" s="11" t="s">
        <v>318</v>
      </c>
      <c r="F103" s="4">
        <v>5</v>
      </c>
      <c r="G103" s="5">
        <v>17.5</v>
      </c>
      <c r="H103" s="4">
        <f t="shared" si="34"/>
        <v>11.25</v>
      </c>
      <c r="I103" s="4">
        <v>165.78</v>
      </c>
      <c r="J103" s="79">
        <f t="shared" si="35"/>
        <v>165.89250000000001</v>
      </c>
      <c r="K103" s="92">
        <v>4</v>
      </c>
      <c r="L103" s="11">
        <v>284</v>
      </c>
      <c r="M103" s="74">
        <v>0</v>
      </c>
      <c r="N103" s="74">
        <v>194</v>
      </c>
      <c r="O103" s="74">
        <v>49</v>
      </c>
      <c r="P103" s="74"/>
      <c r="Q103" s="74"/>
      <c r="R103" s="75"/>
      <c r="S103" s="13">
        <f t="shared" si="36"/>
        <v>-0.73229148026970703</v>
      </c>
      <c r="T103" s="13">
        <f t="shared" si="37"/>
        <v>-0.1825807722747223</v>
      </c>
      <c r="U103" s="13">
        <f t="shared" si="38"/>
        <v>-0.65605902899050739</v>
      </c>
      <c r="V103" s="6">
        <f t="shared" si="39"/>
        <v>193.99999999999997</v>
      </c>
      <c r="W103" s="6">
        <f t="shared" si="40"/>
        <v>-41.000000000000007</v>
      </c>
      <c r="X103" s="34">
        <f t="shared" si="41"/>
        <v>193.99999999999997</v>
      </c>
      <c r="Y103" s="35">
        <f t="shared" si="42"/>
        <v>103.99999999999997</v>
      </c>
      <c r="Z103" s="36">
        <f t="shared" si="43"/>
        <v>48.999999999999993</v>
      </c>
      <c r="AA103" s="15"/>
      <c r="AB103" s="22"/>
      <c r="AC103" s="25"/>
      <c r="AD103" s="25"/>
      <c r="AE103" s="25"/>
      <c r="AF103" s="40"/>
      <c r="AG103" s="41"/>
      <c r="AH103" s="55"/>
      <c r="AI103" s="11">
        <v>3</v>
      </c>
      <c r="AJ103" s="29">
        <v>22.5</v>
      </c>
      <c r="AK103" s="109"/>
      <c r="AL103" s="109"/>
      <c r="AM103" s="53"/>
      <c r="AN103" s="50"/>
      <c r="AO103" s="67">
        <f t="shared" si="25"/>
        <v>48.999999999999993</v>
      </c>
      <c r="AP103" s="59"/>
      <c r="AQ103" s="52"/>
      <c r="AR103" s="52"/>
      <c r="AT103" s="73" t="s">
        <v>250</v>
      </c>
    </row>
    <row r="104" spans="1:46" x14ac:dyDescent="0.2">
      <c r="A104" s="2" t="s">
        <v>254</v>
      </c>
      <c r="B104" s="1" t="s">
        <v>315</v>
      </c>
      <c r="C104" s="1" t="s">
        <v>367</v>
      </c>
      <c r="D104" s="28">
        <v>2</v>
      </c>
      <c r="E104" s="11" t="s">
        <v>351</v>
      </c>
      <c r="F104" s="4">
        <v>81</v>
      </c>
      <c r="G104" s="5">
        <v>87</v>
      </c>
      <c r="H104" s="4">
        <f t="shared" si="34"/>
        <v>84</v>
      </c>
      <c r="I104" s="4">
        <v>165.78</v>
      </c>
      <c r="J104" s="79">
        <f t="shared" si="35"/>
        <v>166.62</v>
      </c>
      <c r="K104" s="92"/>
      <c r="L104" s="11">
        <v>41</v>
      </c>
      <c r="M104" s="74">
        <v>0</v>
      </c>
      <c r="N104" s="74">
        <v>131</v>
      </c>
      <c r="O104" s="74">
        <v>43</v>
      </c>
      <c r="P104" s="74"/>
      <c r="Q104" s="74"/>
      <c r="R104" s="75"/>
      <c r="S104" s="13">
        <f t="shared" si="36"/>
        <v>0.44743118187572101</v>
      </c>
      <c r="T104" s="13">
        <f t="shared" si="37"/>
        <v>-0.51471069603538722</v>
      </c>
      <c r="U104" s="13">
        <f t="shared" si="38"/>
        <v>0.73135370161917046</v>
      </c>
      <c r="V104" s="6">
        <f t="shared" si="39"/>
        <v>311</v>
      </c>
      <c r="W104" s="6">
        <f t="shared" si="40"/>
        <v>46.999999999999993</v>
      </c>
      <c r="X104" s="34">
        <f t="shared" si="41"/>
        <v>131</v>
      </c>
      <c r="Y104" s="35">
        <f t="shared" si="42"/>
        <v>41</v>
      </c>
      <c r="Z104" s="36">
        <f t="shared" si="43"/>
        <v>43.000000000000007</v>
      </c>
      <c r="AA104" s="15"/>
      <c r="AB104" s="22"/>
      <c r="AC104" s="25"/>
      <c r="AD104" s="25"/>
      <c r="AE104" s="25"/>
      <c r="AF104" s="40"/>
      <c r="AG104" s="41"/>
      <c r="AH104" s="55"/>
      <c r="AI104" s="11">
        <v>33.5</v>
      </c>
      <c r="AJ104" s="29">
        <v>138</v>
      </c>
      <c r="AK104" s="109"/>
      <c r="AL104" s="109"/>
      <c r="AM104" s="53"/>
      <c r="AN104" s="50"/>
      <c r="AO104" s="67">
        <f t="shared" si="25"/>
        <v>43.000000000000007</v>
      </c>
      <c r="AP104" s="59"/>
      <c r="AQ104" s="52"/>
      <c r="AR104" s="52"/>
      <c r="AT104" s="73" t="s">
        <v>250</v>
      </c>
    </row>
    <row r="105" spans="1:46" x14ac:dyDescent="0.2">
      <c r="A105" s="2" t="s">
        <v>254</v>
      </c>
      <c r="B105" s="1" t="s">
        <v>315</v>
      </c>
      <c r="C105" s="1" t="s">
        <v>367</v>
      </c>
      <c r="D105" s="28">
        <v>3</v>
      </c>
      <c r="E105" s="11" t="s">
        <v>356</v>
      </c>
      <c r="F105" s="4">
        <v>46</v>
      </c>
      <c r="G105" s="5">
        <v>54</v>
      </c>
      <c r="H105" s="4">
        <f t="shared" si="34"/>
        <v>50</v>
      </c>
      <c r="I105" s="4">
        <v>167.18</v>
      </c>
      <c r="J105" s="79">
        <f t="shared" si="35"/>
        <v>167.68</v>
      </c>
      <c r="K105" s="92"/>
      <c r="L105" s="11">
        <v>46</v>
      </c>
      <c r="M105" s="74">
        <v>0</v>
      </c>
      <c r="N105" s="74">
        <v>136</v>
      </c>
      <c r="O105" s="74">
        <v>53</v>
      </c>
      <c r="P105" s="74"/>
      <c r="Q105" s="74"/>
      <c r="R105" s="75"/>
      <c r="S105" s="13">
        <f t="shared" si="36"/>
        <v>0.57449030834077641</v>
      </c>
      <c r="T105" s="13">
        <f t="shared" si="37"/>
        <v>-0.5547788420001426</v>
      </c>
      <c r="U105" s="13">
        <f t="shared" si="38"/>
        <v>0.60181502315204838</v>
      </c>
      <c r="V105" s="6">
        <f t="shared" si="39"/>
        <v>316</v>
      </c>
      <c r="W105" s="6">
        <f t="shared" si="40"/>
        <v>37.000000000000007</v>
      </c>
      <c r="X105" s="34">
        <f t="shared" si="41"/>
        <v>136</v>
      </c>
      <c r="Y105" s="35">
        <f t="shared" si="42"/>
        <v>46</v>
      </c>
      <c r="Z105" s="36">
        <f t="shared" si="43"/>
        <v>52.999999999999993</v>
      </c>
      <c r="AA105" s="15"/>
      <c r="AB105" s="22"/>
      <c r="AC105" s="25"/>
      <c r="AD105" s="25"/>
      <c r="AE105" s="25"/>
      <c r="AF105" s="40"/>
      <c r="AG105" s="41"/>
      <c r="AH105" s="55"/>
      <c r="AI105" s="11">
        <v>3</v>
      </c>
      <c r="AJ105" s="29">
        <v>60</v>
      </c>
      <c r="AK105" s="109"/>
      <c r="AL105" s="109"/>
      <c r="AM105" s="53"/>
      <c r="AN105" s="50"/>
      <c r="AO105" s="67">
        <f t="shared" si="25"/>
        <v>52.999999999999993</v>
      </c>
      <c r="AP105" s="59"/>
      <c r="AQ105" s="52"/>
      <c r="AR105" s="52"/>
      <c r="AT105" s="73" t="s">
        <v>250</v>
      </c>
    </row>
    <row r="106" spans="1:46" x14ac:dyDescent="0.2">
      <c r="A106" s="2" t="s">
        <v>254</v>
      </c>
      <c r="B106" s="1" t="s">
        <v>315</v>
      </c>
      <c r="C106" s="1" t="s">
        <v>367</v>
      </c>
      <c r="D106" s="28">
        <v>3</v>
      </c>
      <c r="E106" s="11" t="s">
        <v>318</v>
      </c>
      <c r="F106" s="4">
        <v>55</v>
      </c>
      <c r="G106" s="5">
        <v>57</v>
      </c>
      <c r="H106" s="4">
        <f t="shared" si="34"/>
        <v>56</v>
      </c>
      <c r="I106" s="4">
        <v>167.18</v>
      </c>
      <c r="J106" s="79">
        <f t="shared" si="35"/>
        <v>167.74</v>
      </c>
      <c r="K106" s="92"/>
      <c r="L106" s="11">
        <v>90</v>
      </c>
      <c r="M106" s="74">
        <v>20</v>
      </c>
      <c r="N106" s="74">
        <v>180</v>
      </c>
      <c r="O106" s="74">
        <v>21</v>
      </c>
      <c r="P106" s="74"/>
      <c r="Q106" s="74"/>
      <c r="R106" s="75"/>
      <c r="S106" s="13">
        <f t="shared" si="36"/>
        <v>0.33675571771389534</v>
      </c>
      <c r="T106" s="13">
        <f t="shared" si="37"/>
        <v>-0.31930331127661188</v>
      </c>
      <c r="U106" s="13">
        <f t="shared" si="38"/>
        <v>0.8772786376895817</v>
      </c>
      <c r="V106" s="6">
        <f t="shared" si="39"/>
        <v>316.52381632193567</v>
      </c>
      <c r="W106" s="6">
        <f t="shared" si="40"/>
        <v>62.121797397552029</v>
      </c>
      <c r="X106" s="34">
        <f t="shared" si="41"/>
        <v>136.52381632193567</v>
      </c>
      <c r="Y106" s="35">
        <f t="shared" si="42"/>
        <v>46.523816321935669</v>
      </c>
      <c r="Z106" s="36">
        <f t="shared" si="43"/>
        <v>27.878202602447971</v>
      </c>
      <c r="AA106" s="15"/>
      <c r="AB106" s="22"/>
      <c r="AC106" s="25"/>
      <c r="AD106" s="25"/>
      <c r="AE106" s="25"/>
      <c r="AF106" s="40"/>
      <c r="AG106" s="41"/>
      <c r="AH106" s="55"/>
      <c r="AI106" s="11">
        <v>3</v>
      </c>
      <c r="AJ106" s="29">
        <v>60</v>
      </c>
      <c r="AK106" s="109"/>
      <c r="AL106" s="109"/>
      <c r="AM106" s="53"/>
      <c r="AN106" s="50"/>
      <c r="AO106" s="67">
        <f t="shared" si="25"/>
        <v>27.878202602447971</v>
      </c>
      <c r="AP106" s="59"/>
      <c r="AQ106" s="52"/>
      <c r="AR106" s="52"/>
      <c r="AT106" s="73" t="s">
        <v>250</v>
      </c>
    </row>
    <row r="107" spans="1:46" x14ac:dyDescent="0.2">
      <c r="A107" s="2" t="s">
        <v>254</v>
      </c>
      <c r="B107" s="1" t="s">
        <v>315</v>
      </c>
      <c r="C107" s="1" t="s">
        <v>367</v>
      </c>
      <c r="D107" s="28">
        <v>3</v>
      </c>
      <c r="E107" s="11" t="s">
        <v>318</v>
      </c>
      <c r="F107" s="4">
        <v>55</v>
      </c>
      <c r="G107" s="5">
        <v>61</v>
      </c>
      <c r="H107" s="4">
        <f t="shared" si="34"/>
        <v>58</v>
      </c>
      <c r="I107" s="4">
        <v>167.18</v>
      </c>
      <c r="J107" s="79">
        <f t="shared" si="35"/>
        <v>167.76000000000002</v>
      </c>
      <c r="K107" s="92"/>
      <c r="L107" s="11">
        <v>58</v>
      </c>
      <c r="M107" s="74">
        <v>0</v>
      </c>
      <c r="N107" s="74">
        <v>148</v>
      </c>
      <c r="O107" s="74">
        <v>29</v>
      </c>
      <c r="P107" s="74"/>
      <c r="Q107" s="74"/>
      <c r="R107" s="75"/>
      <c r="S107" s="13">
        <f t="shared" si="36"/>
        <v>0.411141875448226</v>
      </c>
      <c r="T107" s="13">
        <f t="shared" si="37"/>
        <v>-0.25690995725411842</v>
      </c>
      <c r="U107" s="13">
        <f t="shared" si="38"/>
        <v>0.87461970713939563</v>
      </c>
      <c r="V107" s="6">
        <f t="shared" si="39"/>
        <v>328</v>
      </c>
      <c r="W107" s="6">
        <f t="shared" si="40"/>
        <v>61</v>
      </c>
      <c r="X107" s="34">
        <f t="shared" si="41"/>
        <v>148</v>
      </c>
      <c r="Y107" s="35">
        <f t="shared" si="42"/>
        <v>58</v>
      </c>
      <c r="Z107" s="36">
        <f t="shared" si="43"/>
        <v>29</v>
      </c>
      <c r="AA107" s="15"/>
      <c r="AB107" s="22"/>
      <c r="AC107" s="25"/>
      <c r="AD107" s="25"/>
      <c r="AE107" s="25"/>
      <c r="AF107" s="40"/>
      <c r="AG107" s="41"/>
      <c r="AH107" s="55"/>
      <c r="AI107" s="11">
        <v>3</v>
      </c>
      <c r="AJ107" s="29">
        <v>60</v>
      </c>
      <c r="AK107" s="109"/>
      <c r="AL107" s="109"/>
      <c r="AM107" s="53"/>
      <c r="AN107" s="50"/>
      <c r="AO107" s="67">
        <f t="shared" si="25"/>
        <v>29</v>
      </c>
      <c r="AP107" s="59"/>
      <c r="AQ107" s="52"/>
      <c r="AR107" s="52"/>
      <c r="AT107" s="73" t="s">
        <v>250</v>
      </c>
    </row>
    <row r="108" spans="1:46" x14ac:dyDescent="0.2">
      <c r="A108" s="2" t="s">
        <v>254</v>
      </c>
      <c r="B108" s="1" t="s">
        <v>315</v>
      </c>
      <c r="C108" s="1" t="s">
        <v>367</v>
      </c>
      <c r="D108" s="28">
        <v>3</v>
      </c>
      <c r="E108" s="11" t="s">
        <v>356</v>
      </c>
      <c r="F108" s="4">
        <v>96</v>
      </c>
      <c r="G108" s="5">
        <v>104</v>
      </c>
      <c r="H108" s="4">
        <f t="shared" si="34"/>
        <v>100</v>
      </c>
      <c r="I108" s="4">
        <v>167.18</v>
      </c>
      <c r="J108" s="79">
        <f t="shared" si="35"/>
        <v>168.18</v>
      </c>
      <c r="K108" s="92"/>
      <c r="L108" s="11">
        <v>270</v>
      </c>
      <c r="M108" s="74">
        <v>45</v>
      </c>
      <c r="N108" s="74">
        <v>180</v>
      </c>
      <c r="O108" s="74">
        <v>55</v>
      </c>
      <c r="P108" s="74"/>
      <c r="Q108" s="74"/>
      <c r="R108" s="75"/>
      <c r="S108" s="13">
        <f t="shared" si="36"/>
        <v>-0.57922796533956922</v>
      </c>
      <c r="T108" s="13">
        <f t="shared" si="37"/>
        <v>-0.40557978767263875</v>
      </c>
      <c r="U108" s="13">
        <f t="shared" si="38"/>
        <v>-0.40557978767263891</v>
      </c>
      <c r="V108" s="6">
        <f t="shared" si="39"/>
        <v>215</v>
      </c>
      <c r="W108" s="6">
        <f t="shared" si="40"/>
        <v>-29.837566478313793</v>
      </c>
      <c r="X108" s="34">
        <f t="shared" si="41"/>
        <v>215</v>
      </c>
      <c r="Y108" s="35">
        <f t="shared" si="42"/>
        <v>125</v>
      </c>
      <c r="Z108" s="36">
        <f t="shared" si="43"/>
        <v>60.162433521686211</v>
      </c>
      <c r="AA108" s="15"/>
      <c r="AB108" s="22"/>
      <c r="AC108" s="25"/>
      <c r="AD108" s="25"/>
      <c r="AE108" s="25"/>
      <c r="AF108" s="40"/>
      <c r="AG108" s="41"/>
      <c r="AH108" s="55"/>
      <c r="AI108" s="11">
        <v>90</v>
      </c>
      <c r="AJ108" s="29">
        <v>119</v>
      </c>
      <c r="AK108" s="109"/>
      <c r="AL108" s="109"/>
      <c r="AM108" s="53"/>
      <c r="AN108" s="50"/>
      <c r="AO108" s="67">
        <f t="shared" si="25"/>
        <v>60.162433521686211</v>
      </c>
      <c r="AP108" s="59"/>
      <c r="AQ108" s="52"/>
      <c r="AR108" s="52"/>
      <c r="AT108" s="73" t="s">
        <v>250</v>
      </c>
    </row>
    <row r="109" spans="1:46" x14ac:dyDescent="0.2">
      <c r="A109" s="2" t="s">
        <v>254</v>
      </c>
      <c r="B109" s="1" t="s">
        <v>315</v>
      </c>
      <c r="C109" s="1" t="s">
        <v>367</v>
      </c>
      <c r="D109" s="28">
        <v>5</v>
      </c>
      <c r="E109" s="11" t="s">
        <v>356</v>
      </c>
      <c r="F109" s="4">
        <v>65</v>
      </c>
      <c r="G109" s="5">
        <v>73</v>
      </c>
      <c r="H109" s="4">
        <f t="shared" si="34"/>
        <v>69</v>
      </c>
      <c r="I109" s="4">
        <v>169.33500000000001</v>
      </c>
      <c r="J109" s="79">
        <f t="shared" si="35"/>
        <v>170.02500000000001</v>
      </c>
      <c r="K109" s="92"/>
      <c r="L109" s="11">
        <v>40</v>
      </c>
      <c r="M109" s="74">
        <v>0</v>
      </c>
      <c r="N109" s="74">
        <v>130</v>
      </c>
      <c r="O109" s="74">
        <v>56</v>
      </c>
      <c r="P109" s="74"/>
      <c r="Q109" s="74"/>
      <c r="R109" s="75"/>
      <c r="S109" s="13">
        <f t="shared" si="36"/>
        <v>0.5328950796029861</v>
      </c>
      <c r="T109" s="13">
        <f t="shared" si="37"/>
        <v>-0.63507962559263631</v>
      </c>
      <c r="U109" s="13">
        <f t="shared" si="38"/>
        <v>0.55919290347074679</v>
      </c>
      <c r="V109" s="6">
        <f t="shared" si="39"/>
        <v>310</v>
      </c>
      <c r="W109" s="6">
        <f t="shared" si="40"/>
        <v>34</v>
      </c>
      <c r="X109" s="34">
        <f t="shared" si="41"/>
        <v>130</v>
      </c>
      <c r="Y109" s="35">
        <f t="shared" si="42"/>
        <v>40</v>
      </c>
      <c r="Z109" s="36">
        <f t="shared" si="43"/>
        <v>56</v>
      </c>
      <c r="AA109" s="15"/>
      <c r="AB109" s="22"/>
      <c r="AC109" s="25"/>
      <c r="AD109" s="25"/>
      <c r="AE109" s="25"/>
      <c r="AF109" s="40"/>
      <c r="AG109" s="41"/>
      <c r="AH109" s="55"/>
      <c r="AI109" s="11">
        <v>35</v>
      </c>
      <c r="AJ109" s="29">
        <v>126</v>
      </c>
      <c r="AK109" s="109"/>
      <c r="AL109" s="109"/>
      <c r="AM109" s="53"/>
      <c r="AN109" s="50"/>
      <c r="AO109" s="67">
        <f t="shared" si="25"/>
        <v>56</v>
      </c>
      <c r="AP109" s="59"/>
      <c r="AQ109" s="52"/>
      <c r="AR109" s="52"/>
      <c r="AT109" s="73" t="s">
        <v>250</v>
      </c>
    </row>
    <row r="110" spans="1:46" x14ac:dyDescent="0.2">
      <c r="A110" s="2" t="s">
        <v>254</v>
      </c>
      <c r="B110" s="1" t="s">
        <v>315</v>
      </c>
      <c r="C110" s="1" t="s">
        <v>368</v>
      </c>
      <c r="D110" s="28">
        <v>3</v>
      </c>
      <c r="E110" s="11" t="s">
        <v>356</v>
      </c>
      <c r="F110" s="4">
        <v>0.5</v>
      </c>
      <c r="G110" s="5">
        <v>9</v>
      </c>
      <c r="H110" s="4">
        <f t="shared" si="34"/>
        <v>4.75</v>
      </c>
      <c r="I110" s="4">
        <v>170.19</v>
      </c>
      <c r="J110" s="79">
        <f t="shared" si="35"/>
        <v>170.23750000000001</v>
      </c>
      <c r="K110" s="92"/>
      <c r="L110" s="11">
        <v>18</v>
      </c>
      <c r="M110" s="74">
        <v>0</v>
      </c>
      <c r="N110" s="74">
        <v>288</v>
      </c>
      <c r="O110" s="74">
        <v>62</v>
      </c>
      <c r="P110" s="74"/>
      <c r="Q110" s="74"/>
      <c r="R110" s="75"/>
      <c r="S110" s="13">
        <f t="shared" si="36"/>
        <v>0.27284581133586033</v>
      </c>
      <c r="T110" s="13">
        <f t="shared" si="37"/>
        <v>-0.83973306173560258</v>
      </c>
      <c r="U110" s="13">
        <f t="shared" si="38"/>
        <v>-0.46947156278589086</v>
      </c>
      <c r="V110" s="6">
        <f t="shared" si="39"/>
        <v>288</v>
      </c>
      <c r="W110" s="6">
        <f t="shared" si="40"/>
        <v>-28.000000000000011</v>
      </c>
      <c r="X110" s="34">
        <f t="shared" si="41"/>
        <v>288</v>
      </c>
      <c r="Y110" s="35">
        <f t="shared" si="42"/>
        <v>198</v>
      </c>
      <c r="Z110" s="36">
        <f t="shared" si="43"/>
        <v>61.999999999999986</v>
      </c>
      <c r="AA110" s="15"/>
      <c r="AB110" s="22"/>
      <c r="AC110" s="25"/>
      <c r="AD110" s="25"/>
      <c r="AE110" s="25"/>
      <c r="AF110" s="40"/>
      <c r="AG110" s="41"/>
      <c r="AH110" s="55"/>
      <c r="AI110" s="11">
        <v>0</v>
      </c>
      <c r="AJ110" s="29">
        <v>141</v>
      </c>
      <c r="AK110" s="109"/>
      <c r="AL110" s="109"/>
      <c r="AM110" s="53"/>
      <c r="AN110" s="50"/>
      <c r="AO110" s="67">
        <f t="shared" si="25"/>
        <v>61.999999999999986</v>
      </c>
      <c r="AP110" s="59"/>
      <c r="AQ110" s="52"/>
      <c r="AR110" s="52"/>
      <c r="AT110" s="73" t="s">
        <v>250</v>
      </c>
    </row>
    <row r="111" spans="1:46" x14ac:dyDescent="0.2">
      <c r="A111" s="2" t="s">
        <v>254</v>
      </c>
      <c r="B111" s="1" t="s">
        <v>315</v>
      </c>
      <c r="C111" s="1" t="s">
        <v>368</v>
      </c>
      <c r="D111" s="28">
        <v>3</v>
      </c>
      <c r="E111" s="11" t="s">
        <v>356</v>
      </c>
      <c r="F111" s="4">
        <v>19</v>
      </c>
      <c r="G111" s="5">
        <v>27</v>
      </c>
      <c r="H111" s="4">
        <f t="shared" si="34"/>
        <v>23</v>
      </c>
      <c r="I111" s="4">
        <v>170.19</v>
      </c>
      <c r="J111" s="79">
        <f t="shared" si="35"/>
        <v>170.42</v>
      </c>
      <c r="K111" s="92"/>
      <c r="L111" s="11">
        <v>280</v>
      </c>
      <c r="M111" s="74">
        <v>0</v>
      </c>
      <c r="N111" s="74">
        <v>10</v>
      </c>
      <c r="O111" s="74">
        <v>53</v>
      </c>
      <c r="P111" s="74"/>
      <c r="Q111" s="74"/>
      <c r="R111" s="75"/>
      <c r="S111" s="13">
        <f t="shared" si="36"/>
        <v>-0.78650244212543319</v>
      </c>
      <c r="T111" s="13">
        <f t="shared" si="37"/>
        <v>-0.13868160093981155</v>
      </c>
      <c r="U111" s="13">
        <f t="shared" si="38"/>
        <v>0.60181502315204838</v>
      </c>
      <c r="V111" s="6">
        <f t="shared" si="39"/>
        <v>189.99999999999997</v>
      </c>
      <c r="W111" s="6">
        <f t="shared" si="40"/>
        <v>37.000000000000007</v>
      </c>
      <c r="X111" s="34">
        <f t="shared" si="41"/>
        <v>9.9999999999999716</v>
      </c>
      <c r="Y111" s="35">
        <f t="shared" si="42"/>
        <v>280</v>
      </c>
      <c r="Z111" s="36">
        <f t="shared" si="43"/>
        <v>52.999999999999993</v>
      </c>
      <c r="AA111" s="15"/>
      <c r="AB111" s="22"/>
      <c r="AC111" s="25"/>
      <c r="AD111" s="25"/>
      <c r="AE111" s="25"/>
      <c r="AF111" s="40"/>
      <c r="AG111" s="41"/>
      <c r="AH111" s="55"/>
      <c r="AI111" s="11">
        <v>0</v>
      </c>
      <c r="AJ111" s="29">
        <v>141</v>
      </c>
      <c r="AK111" s="109"/>
      <c r="AL111" s="109"/>
      <c r="AM111" s="53"/>
      <c r="AN111" s="50"/>
      <c r="AO111" s="67">
        <f t="shared" si="25"/>
        <v>52.999999999999993</v>
      </c>
      <c r="AP111" s="59"/>
      <c r="AQ111" s="52"/>
      <c r="AR111" s="52"/>
      <c r="AT111" s="73" t="s">
        <v>250</v>
      </c>
    </row>
    <row r="112" spans="1:46" x14ac:dyDescent="0.2">
      <c r="A112" s="2" t="s">
        <v>254</v>
      </c>
      <c r="B112" s="1" t="s">
        <v>315</v>
      </c>
      <c r="C112" s="1" t="s">
        <v>368</v>
      </c>
      <c r="D112" s="28">
        <v>2</v>
      </c>
      <c r="E112" s="11" t="s">
        <v>356</v>
      </c>
      <c r="F112" s="4">
        <v>43</v>
      </c>
      <c r="G112" s="5">
        <v>104</v>
      </c>
      <c r="H112" s="4">
        <f t="shared" si="34"/>
        <v>73.5</v>
      </c>
      <c r="I112" s="4">
        <v>169.99</v>
      </c>
      <c r="J112" s="79">
        <f t="shared" si="35"/>
        <v>170.72500000000002</v>
      </c>
      <c r="K112" s="92"/>
      <c r="L112" s="11">
        <v>270</v>
      </c>
      <c r="M112" s="74">
        <v>49</v>
      </c>
      <c r="N112" s="74">
        <v>0</v>
      </c>
      <c r="O112" s="74">
        <v>44</v>
      </c>
      <c r="P112" s="74"/>
      <c r="Q112" s="74"/>
      <c r="R112" s="75"/>
      <c r="S112" s="13">
        <f t="shared" si="36"/>
        <v>-0.45573689600345785</v>
      </c>
      <c r="T112" s="13">
        <f t="shared" si="37"/>
        <v>0.54289263875111615</v>
      </c>
      <c r="U112" s="13">
        <f t="shared" si="38"/>
        <v>0.4719293709244009</v>
      </c>
      <c r="V112" s="6">
        <f t="shared" si="39"/>
        <v>130.01212931654084</v>
      </c>
      <c r="W112" s="6">
        <f t="shared" si="40"/>
        <v>33.655436969334936</v>
      </c>
      <c r="X112" s="34">
        <f t="shared" si="41"/>
        <v>310.01212931654084</v>
      </c>
      <c r="Y112" s="35">
        <f t="shared" si="42"/>
        <v>220.01212931654084</v>
      </c>
      <c r="Z112" s="36">
        <f t="shared" si="43"/>
        <v>56.344563030665064</v>
      </c>
      <c r="AA112" s="15"/>
      <c r="AB112" s="22"/>
      <c r="AC112" s="25"/>
      <c r="AD112" s="25"/>
      <c r="AE112" s="25"/>
      <c r="AF112" s="40"/>
      <c r="AG112" s="41"/>
      <c r="AH112" s="55"/>
      <c r="AI112" s="11">
        <v>9</v>
      </c>
      <c r="AJ112" s="29">
        <v>19</v>
      </c>
      <c r="AK112" s="109"/>
      <c r="AL112" s="109"/>
      <c r="AM112" s="53"/>
      <c r="AN112" s="50"/>
      <c r="AO112" s="67">
        <f t="shared" si="25"/>
        <v>56.344563030665064</v>
      </c>
      <c r="AP112" s="59"/>
      <c r="AQ112" s="52"/>
      <c r="AR112" s="52"/>
      <c r="AT112" s="73" t="s">
        <v>250</v>
      </c>
    </row>
    <row r="113" spans="1:46" x14ac:dyDescent="0.2">
      <c r="A113" s="2" t="s">
        <v>254</v>
      </c>
      <c r="B113" s="1" t="s">
        <v>315</v>
      </c>
      <c r="C113" s="1" t="s">
        <v>368</v>
      </c>
      <c r="D113" s="28">
        <v>3</v>
      </c>
      <c r="E113" s="11" t="s">
        <v>356</v>
      </c>
      <c r="F113" s="4">
        <v>53</v>
      </c>
      <c r="G113" s="5">
        <v>65</v>
      </c>
      <c r="H113" s="4">
        <f t="shared" si="34"/>
        <v>59</v>
      </c>
      <c r="I113" s="4">
        <v>170.19</v>
      </c>
      <c r="J113" s="79">
        <f t="shared" si="35"/>
        <v>170.78</v>
      </c>
      <c r="K113" s="92"/>
      <c r="L113" s="11">
        <v>90</v>
      </c>
      <c r="M113" s="74">
        <v>62</v>
      </c>
      <c r="N113" s="74">
        <v>0</v>
      </c>
      <c r="O113" s="74">
        <v>50</v>
      </c>
      <c r="P113" s="74"/>
      <c r="Q113" s="74"/>
      <c r="R113" s="75"/>
      <c r="S113" s="13">
        <f t="shared" si="36"/>
        <v>0.35963608187451407</v>
      </c>
      <c r="T113" s="13">
        <f t="shared" si="37"/>
        <v>0.56754777269227341</v>
      </c>
      <c r="U113" s="13">
        <f t="shared" si="38"/>
        <v>-0.30177050365894686</v>
      </c>
      <c r="V113" s="6">
        <f t="shared" si="39"/>
        <v>57.638929207427758</v>
      </c>
      <c r="W113" s="6">
        <f t="shared" si="40"/>
        <v>-24.186307059417963</v>
      </c>
      <c r="X113" s="34">
        <f t="shared" si="41"/>
        <v>57.638929207427758</v>
      </c>
      <c r="Y113" s="35">
        <f t="shared" si="42"/>
        <v>327.63892920742774</v>
      </c>
      <c r="Z113" s="36">
        <f t="shared" si="43"/>
        <v>65.81369294058203</v>
      </c>
      <c r="AA113" s="15"/>
      <c r="AB113" s="22"/>
      <c r="AC113" s="25"/>
      <c r="AD113" s="25"/>
      <c r="AE113" s="25"/>
      <c r="AF113" s="40"/>
      <c r="AG113" s="41"/>
      <c r="AH113" s="55"/>
      <c r="AI113" s="11">
        <v>0</v>
      </c>
      <c r="AJ113" s="29">
        <v>141</v>
      </c>
      <c r="AK113" s="109"/>
      <c r="AL113" s="109"/>
      <c r="AM113" s="53"/>
      <c r="AN113" s="50"/>
      <c r="AO113" s="67">
        <f t="shared" si="25"/>
        <v>65.81369294058203</v>
      </c>
      <c r="AP113" s="59"/>
      <c r="AQ113" s="52"/>
      <c r="AR113" s="52"/>
      <c r="AT113" s="73" t="s">
        <v>250</v>
      </c>
    </row>
    <row r="114" spans="1:46" x14ac:dyDescent="0.2">
      <c r="A114" s="2" t="s">
        <v>254</v>
      </c>
      <c r="B114" s="1" t="s">
        <v>315</v>
      </c>
      <c r="C114" s="1" t="s">
        <v>368</v>
      </c>
      <c r="D114" s="28">
        <v>3</v>
      </c>
      <c r="E114" s="11" t="s">
        <v>356</v>
      </c>
      <c r="F114" s="4">
        <v>66</v>
      </c>
      <c r="G114" s="5">
        <v>69</v>
      </c>
      <c r="H114" s="4">
        <f t="shared" si="34"/>
        <v>67.5</v>
      </c>
      <c r="I114" s="4">
        <v>170.19</v>
      </c>
      <c r="J114" s="79">
        <f t="shared" si="35"/>
        <v>170.86500000000001</v>
      </c>
      <c r="K114" s="92"/>
      <c r="L114" s="11">
        <v>0</v>
      </c>
      <c r="M114" s="74">
        <v>27</v>
      </c>
      <c r="N114" s="74">
        <v>270</v>
      </c>
      <c r="O114" s="74">
        <v>15</v>
      </c>
      <c r="P114" s="74"/>
      <c r="Q114" s="74"/>
      <c r="R114" s="75"/>
      <c r="S114" s="13">
        <f t="shared" si="36"/>
        <v>0.43852114858830876</v>
      </c>
      <c r="T114" s="13">
        <f t="shared" si="37"/>
        <v>-0.2306094577705495</v>
      </c>
      <c r="U114" s="13">
        <f t="shared" si="38"/>
        <v>-0.86064621310559997</v>
      </c>
      <c r="V114" s="6">
        <f t="shared" si="39"/>
        <v>332.26102004950451</v>
      </c>
      <c r="W114" s="6">
        <f t="shared" si="40"/>
        <v>-60.071621207891305</v>
      </c>
      <c r="X114" s="34">
        <f t="shared" si="41"/>
        <v>332.26102004950451</v>
      </c>
      <c r="Y114" s="35">
        <f t="shared" si="42"/>
        <v>242.26102004950451</v>
      </c>
      <c r="Z114" s="36">
        <f t="shared" si="43"/>
        <v>29.928378792108695</v>
      </c>
      <c r="AA114" s="15"/>
      <c r="AB114" s="22"/>
      <c r="AC114" s="25"/>
      <c r="AD114" s="25"/>
      <c r="AE114" s="25"/>
      <c r="AF114" s="40"/>
      <c r="AG114" s="41"/>
      <c r="AH114" s="55"/>
      <c r="AI114" s="11">
        <v>0</v>
      </c>
      <c r="AJ114" s="29">
        <v>141</v>
      </c>
      <c r="AK114" s="109"/>
      <c r="AL114" s="109"/>
      <c r="AM114" s="53"/>
      <c r="AN114" s="50"/>
      <c r="AO114" s="67">
        <f t="shared" si="25"/>
        <v>29.928378792108695</v>
      </c>
      <c r="AP114" s="59"/>
      <c r="AQ114" s="52"/>
      <c r="AR114" s="52"/>
      <c r="AT114" s="73" t="s">
        <v>250</v>
      </c>
    </row>
    <row r="115" spans="1:46" x14ac:dyDescent="0.2">
      <c r="A115" s="2" t="s">
        <v>254</v>
      </c>
      <c r="B115" s="1" t="s">
        <v>315</v>
      </c>
      <c r="C115" s="1" t="s">
        <v>368</v>
      </c>
      <c r="D115" s="28">
        <v>3</v>
      </c>
      <c r="E115" s="11" t="s">
        <v>356</v>
      </c>
      <c r="F115" s="4">
        <v>70</v>
      </c>
      <c r="G115" s="5">
        <v>82</v>
      </c>
      <c r="H115" s="4">
        <f t="shared" si="34"/>
        <v>76</v>
      </c>
      <c r="I115" s="4">
        <v>170.19</v>
      </c>
      <c r="J115" s="79">
        <f t="shared" si="35"/>
        <v>170.95</v>
      </c>
      <c r="K115" s="92"/>
      <c r="L115" s="11">
        <v>345</v>
      </c>
      <c r="M115" s="74">
        <v>0</v>
      </c>
      <c r="N115" s="74">
        <v>75</v>
      </c>
      <c r="O115" s="74">
        <v>85</v>
      </c>
      <c r="P115" s="74"/>
      <c r="Q115" s="74"/>
      <c r="R115" s="75"/>
      <c r="S115" s="13">
        <f t="shared" si="36"/>
        <v>-0.25783416049629948</v>
      </c>
      <c r="T115" s="13">
        <f t="shared" si="37"/>
        <v>-0.96225018689905828</v>
      </c>
      <c r="U115" s="13">
        <f t="shared" si="38"/>
        <v>8.7155742747658138E-2</v>
      </c>
      <c r="V115" s="6">
        <f t="shared" si="39"/>
        <v>255</v>
      </c>
      <c r="W115" s="6">
        <f t="shared" si="40"/>
        <v>4.9999999999999982</v>
      </c>
      <c r="X115" s="34">
        <f t="shared" si="41"/>
        <v>75</v>
      </c>
      <c r="Y115" s="35">
        <f t="shared" si="42"/>
        <v>345</v>
      </c>
      <c r="Z115" s="36">
        <f t="shared" si="43"/>
        <v>85</v>
      </c>
      <c r="AA115" s="15"/>
      <c r="AB115" s="22"/>
      <c r="AC115" s="25"/>
      <c r="AD115" s="25"/>
      <c r="AE115" s="25"/>
      <c r="AF115" s="40"/>
      <c r="AG115" s="41"/>
      <c r="AH115" s="55"/>
      <c r="AI115" s="11">
        <v>0</v>
      </c>
      <c r="AJ115" s="29">
        <v>141</v>
      </c>
      <c r="AK115" s="109"/>
      <c r="AL115" s="109"/>
      <c r="AM115" s="53"/>
      <c r="AN115" s="50"/>
      <c r="AO115" s="67">
        <f t="shared" si="25"/>
        <v>85</v>
      </c>
      <c r="AP115" s="59"/>
      <c r="AQ115" s="52"/>
      <c r="AR115" s="52"/>
      <c r="AT115" s="73" t="s">
        <v>250</v>
      </c>
    </row>
    <row r="116" spans="1:46" x14ac:dyDescent="0.2">
      <c r="A116" s="2" t="s">
        <v>254</v>
      </c>
      <c r="B116" s="1" t="s">
        <v>315</v>
      </c>
      <c r="C116" s="1" t="s">
        <v>368</v>
      </c>
      <c r="D116" s="28">
        <v>3</v>
      </c>
      <c r="E116" s="11" t="s">
        <v>356</v>
      </c>
      <c r="F116" s="4">
        <v>87</v>
      </c>
      <c r="G116" s="5">
        <v>91</v>
      </c>
      <c r="H116" s="4">
        <f t="shared" si="34"/>
        <v>89</v>
      </c>
      <c r="I116" s="4">
        <v>170.19</v>
      </c>
      <c r="J116" s="79">
        <f t="shared" si="35"/>
        <v>171.07999999999998</v>
      </c>
      <c r="K116" s="92"/>
      <c r="L116" s="11">
        <v>313</v>
      </c>
      <c r="M116" s="74">
        <v>0</v>
      </c>
      <c r="N116" s="74">
        <v>43</v>
      </c>
      <c r="O116" s="74">
        <v>58</v>
      </c>
      <c r="P116" s="74"/>
      <c r="Q116" s="74"/>
      <c r="R116" s="75"/>
      <c r="S116" s="13">
        <f t="shared" si="36"/>
        <v>-0.6202231142750928</v>
      </c>
      <c r="T116" s="13">
        <f t="shared" si="37"/>
        <v>-0.57836741083280618</v>
      </c>
      <c r="U116" s="13">
        <f t="shared" si="38"/>
        <v>0.5299192642332049</v>
      </c>
      <c r="V116" s="6">
        <f t="shared" si="39"/>
        <v>222.99999999999997</v>
      </c>
      <c r="W116" s="6">
        <f t="shared" si="40"/>
        <v>31.999999999999996</v>
      </c>
      <c r="X116" s="34">
        <f t="shared" si="41"/>
        <v>42.999999999999972</v>
      </c>
      <c r="Y116" s="35">
        <f t="shared" si="42"/>
        <v>313</v>
      </c>
      <c r="Z116" s="36">
        <f t="shared" si="43"/>
        <v>58</v>
      </c>
      <c r="AA116" s="15"/>
      <c r="AB116" s="22"/>
      <c r="AC116" s="25"/>
      <c r="AD116" s="25"/>
      <c r="AE116" s="25"/>
      <c r="AF116" s="40"/>
      <c r="AG116" s="41"/>
      <c r="AH116" s="55"/>
      <c r="AI116" s="11">
        <v>0</v>
      </c>
      <c r="AJ116" s="29">
        <v>141</v>
      </c>
      <c r="AK116" s="109"/>
      <c r="AL116" s="109"/>
      <c r="AM116" s="53"/>
      <c r="AN116" s="50"/>
      <c r="AO116" s="67">
        <f t="shared" si="25"/>
        <v>58</v>
      </c>
      <c r="AP116" s="59"/>
      <c r="AQ116" s="52"/>
      <c r="AR116" s="52"/>
      <c r="AT116" s="73" t="s">
        <v>250</v>
      </c>
    </row>
    <row r="117" spans="1:46" x14ac:dyDescent="0.2">
      <c r="A117" s="2" t="s">
        <v>254</v>
      </c>
      <c r="B117" s="1" t="s">
        <v>315</v>
      </c>
      <c r="C117" s="1" t="s">
        <v>368</v>
      </c>
      <c r="D117" s="28">
        <v>3</v>
      </c>
      <c r="E117" s="11" t="s">
        <v>356</v>
      </c>
      <c r="F117" s="4">
        <v>94</v>
      </c>
      <c r="G117" s="5">
        <v>102</v>
      </c>
      <c r="H117" s="4">
        <f t="shared" si="34"/>
        <v>98</v>
      </c>
      <c r="I117" s="4">
        <v>170.19</v>
      </c>
      <c r="J117" s="79">
        <f t="shared" si="35"/>
        <v>171.17</v>
      </c>
      <c r="K117" s="92"/>
      <c r="L117" s="11">
        <v>319</v>
      </c>
      <c r="M117" s="74">
        <v>0</v>
      </c>
      <c r="N117" s="74">
        <v>49</v>
      </c>
      <c r="O117" s="74">
        <v>62</v>
      </c>
      <c r="P117" s="74"/>
      <c r="Q117" s="74"/>
      <c r="R117" s="75"/>
      <c r="S117" s="13">
        <f t="shared" si="36"/>
        <v>-0.57926574042053347</v>
      </c>
      <c r="T117" s="13">
        <f t="shared" si="37"/>
        <v>-0.66636900716526759</v>
      </c>
      <c r="U117" s="13">
        <f t="shared" si="38"/>
        <v>0.46947156278589086</v>
      </c>
      <c r="V117" s="6">
        <f t="shared" si="39"/>
        <v>229</v>
      </c>
      <c r="W117" s="6">
        <f t="shared" si="40"/>
        <v>28.000000000000011</v>
      </c>
      <c r="X117" s="34">
        <f t="shared" si="41"/>
        <v>49</v>
      </c>
      <c r="Y117" s="35">
        <f t="shared" si="42"/>
        <v>319</v>
      </c>
      <c r="Z117" s="36">
        <f t="shared" si="43"/>
        <v>61.999999999999986</v>
      </c>
      <c r="AA117" s="15"/>
      <c r="AB117" s="22"/>
      <c r="AC117" s="25"/>
      <c r="AD117" s="25"/>
      <c r="AE117" s="25"/>
      <c r="AF117" s="40"/>
      <c r="AG117" s="41"/>
      <c r="AH117" s="55"/>
      <c r="AI117" s="11">
        <v>0</v>
      </c>
      <c r="AJ117" s="29">
        <v>141</v>
      </c>
      <c r="AK117" s="109"/>
      <c r="AL117" s="109"/>
      <c r="AM117" s="53"/>
      <c r="AN117" s="50"/>
      <c r="AO117" s="67">
        <f t="shared" si="25"/>
        <v>61.999999999999986</v>
      </c>
      <c r="AP117" s="59"/>
      <c r="AQ117" s="52"/>
      <c r="AR117" s="52"/>
      <c r="AT117" s="73" t="s">
        <v>250</v>
      </c>
    </row>
    <row r="118" spans="1:46" x14ac:dyDescent="0.2">
      <c r="A118" s="2" t="s">
        <v>254</v>
      </c>
      <c r="B118" s="1" t="s">
        <v>315</v>
      </c>
      <c r="C118" s="1" t="s">
        <v>368</v>
      </c>
      <c r="D118" s="28">
        <v>4</v>
      </c>
      <c r="E118" s="11" t="s">
        <v>356</v>
      </c>
      <c r="F118" s="4">
        <v>11</v>
      </c>
      <c r="G118" s="5">
        <v>15</v>
      </c>
      <c r="H118" s="4">
        <f t="shared" si="34"/>
        <v>13</v>
      </c>
      <c r="I118" s="4">
        <v>171.60499999999999</v>
      </c>
      <c r="J118" s="79">
        <f t="shared" si="35"/>
        <v>171.73499999999999</v>
      </c>
      <c r="K118" s="92"/>
      <c r="L118" s="11">
        <v>360</v>
      </c>
      <c r="M118" s="74">
        <v>0</v>
      </c>
      <c r="N118" s="74">
        <v>46</v>
      </c>
      <c r="O118" s="74">
        <v>58</v>
      </c>
      <c r="P118" s="74"/>
      <c r="Q118" s="74"/>
      <c r="R118" s="75"/>
      <c r="S118" s="13">
        <f t="shared" si="36"/>
        <v>-2.0779696293884842E-16</v>
      </c>
      <c r="T118" s="13">
        <f t="shared" si="37"/>
        <v>-0.84804809615642596</v>
      </c>
      <c r="U118" s="13">
        <f t="shared" si="38"/>
        <v>0.38119201772911859</v>
      </c>
      <c r="V118" s="6">
        <f t="shared" si="39"/>
        <v>270</v>
      </c>
      <c r="W118" s="6">
        <f t="shared" si="40"/>
        <v>24.203602415890373</v>
      </c>
      <c r="X118" s="34">
        <f t="shared" si="41"/>
        <v>90</v>
      </c>
      <c r="Y118" s="35">
        <f t="shared" si="42"/>
        <v>0</v>
      </c>
      <c r="Z118" s="36">
        <f t="shared" si="43"/>
        <v>65.796397584109627</v>
      </c>
      <c r="AA118" s="15"/>
      <c r="AB118" s="22"/>
      <c r="AC118" s="25"/>
      <c r="AD118" s="25"/>
      <c r="AE118" s="25"/>
      <c r="AF118" s="40"/>
      <c r="AG118" s="41"/>
      <c r="AH118" s="55"/>
      <c r="AI118" s="11">
        <v>11</v>
      </c>
      <c r="AJ118" s="29">
        <v>34</v>
      </c>
      <c r="AK118" s="109"/>
      <c r="AL118" s="109"/>
      <c r="AM118" s="53"/>
      <c r="AN118" s="50"/>
      <c r="AO118" s="67">
        <f t="shared" si="25"/>
        <v>65.796397584109627</v>
      </c>
      <c r="AP118" s="59"/>
      <c r="AQ118" s="52"/>
      <c r="AR118" s="52"/>
      <c r="AT118" s="73" t="s">
        <v>250</v>
      </c>
    </row>
    <row r="119" spans="1:46" x14ac:dyDescent="0.2">
      <c r="A119" s="2" t="s">
        <v>254</v>
      </c>
      <c r="B119" s="1" t="s">
        <v>315</v>
      </c>
      <c r="C119" s="1" t="s">
        <v>368</v>
      </c>
      <c r="D119" s="28">
        <v>4</v>
      </c>
      <c r="E119" s="11" t="s">
        <v>356</v>
      </c>
      <c r="F119" s="4">
        <v>37</v>
      </c>
      <c r="G119" s="5">
        <v>44</v>
      </c>
      <c r="H119" s="4">
        <f t="shared" si="34"/>
        <v>40.5</v>
      </c>
      <c r="I119" s="4">
        <v>171.60499999999999</v>
      </c>
      <c r="J119" s="79">
        <f t="shared" si="35"/>
        <v>172.01</v>
      </c>
      <c r="K119" s="92"/>
      <c r="L119" s="11">
        <v>345</v>
      </c>
      <c r="M119" s="74">
        <v>0</v>
      </c>
      <c r="N119" s="74">
        <v>255</v>
      </c>
      <c r="O119" s="74">
        <v>60</v>
      </c>
      <c r="P119" s="74"/>
      <c r="Q119" s="74"/>
      <c r="R119" s="75"/>
      <c r="S119" s="13">
        <f t="shared" si="36"/>
        <v>-0.22414386804201331</v>
      </c>
      <c r="T119" s="13">
        <f t="shared" si="37"/>
        <v>-0.83651630373780783</v>
      </c>
      <c r="U119" s="13">
        <f t="shared" si="38"/>
        <v>-0.50000000000000011</v>
      </c>
      <c r="V119" s="6">
        <f t="shared" si="39"/>
        <v>255</v>
      </c>
      <c r="W119" s="6">
        <f t="shared" si="40"/>
        <v>-30.000000000000011</v>
      </c>
      <c r="X119" s="34">
        <f t="shared" si="41"/>
        <v>255</v>
      </c>
      <c r="Y119" s="35">
        <f t="shared" si="42"/>
        <v>165</v>
      </c>
      <c r="Z119" s="36">
        <f t="shared" si="43"/>
        <v>59.999999999999986</v>
      </c>
      <c r="AA119" s="15"/>
      <c r="AB119" s="22"/>
      <c r="AC119" s="25"/>
      <c r="AD119" s="25"/>
      <c r="AE119" s="25"/>
      <c r="AF119" s="40"/>
      <c r="AG119" s="41"/>
      <c r="AH119" s="55"/>
      <c r="AI119" s="11">
        <v>37</v>
      </c>
      <c r="AJ119" s="29">
        <v>50</v>
      </c>
      <c r="AK119" s="109"/>
      <c r="AL119" s="109"/>
      <c r="AM119" s="53"/>
      <c r="AN119" s="50"/>
      <c r="AO119" s="67">
        <f t="shared" si="25"/>
        <v>59.999999999999986</v>
      </c>
      <c r="AP119" s="59"/>
      <c r="AQ119" s="52"/>
      <c r="AR119" s="52"/>
      <c r="AT119" s="73" t="s">
        <v>250</v>
      </c>
    </row>
    <row r="120" spans="1:46" x14ac:dyDescent="0.2">
      <c r="A120" s="2" t="s">
        <v>254</v>
      </c>
      <c r="B120" s="1" t="s">
        <v>315</v>
      </c>
      <c r="C120" s="1" t="s">
        <v>316</v>
      </c>
      <c r="D120" s="28">
        <v>1</v>
      </c>
      <c r="E120" s="11" t="s">
        <v>356</v>
      </c>
      <c r="F120" s="4">
        <v>60.5</v>
      </c>
      <c r="G120" s="5">
        <v>64.5</v>
      </c>
      <c r="H120" s="4">
        <f t="shared" si="34"/>
        <v>62.5</v>
      </c>
      <c r="I120" s="4">
        <v>175.5</v>
      </c>
      <c r="J120" s="79">
        <f t="shared" si="35"/>
        <v>176.125</v>
      </c>
      <c r="K120" s="92"/>
      <c r="L120" s="11">
        <v>0</v>
      </c>
      <c r="M120" s="74">
        <v>30</v>
      </c>
      <c r="N120" s="74">
        <v>270</v>
      </c>
      <c r="O120" s="74">
        <v>10</v>
      </c>
      <c r="P120" s="74"/>
      <c r="Q120" s="74"/>
      <c r="R120" s="75"/>
      <c r="S120" s="13">
        <f t="shared" si="36"/>
        <v>0.49240387650610395</v>
      </c>
      <c r="T120" s="13">
        <f t="shared" si="37"/>
        <v>-0.15038373318043538</v>
      </c>
      <c r="U120" s="13">
        <f t="shared" si="38"/>
        <v>-0.85286853195244328</v>
      </c>
      <c r="V120" s="6">
        <f t="shared" si="39"/>
        <v>343.01694665403136</v>
      </c>
      <c r="W120" s="6">
        <f t="shared" si="40"/>
        <v>-58.881633577545294</v>
      </c>
      <c r="X120" s="34">
        <f t="shared" si="41"/>
        <v>343.01694665403136</v>
      </c>
      <c r="Y120" s="35">
        <f t="shared" si="42"/>
        <v>253.01694665403136</v>
      </c>
      <c r="Z120" s="36">
        <f t="shared" si="43"/>
        <v>31.118366422454706</v>
      </c>
      <c r="AA120" s="15"/>
      <c r="AB120" s="22"/>
      <c r="AC120" s="25"/>
      <c r="AD120" s="25"/>
      <c r="AE120" s="25"/>
      <c r="AF120" s="40"/>
      <c r="AG120" s="41"/>
      <c r="AH120" s="55"/>
      <c r="AI120" s="11">
        <v>0</v>
      </c>
      <c r="AJ120" s="29">
        <v>140</v>
      </c>
      <c r="AK120" s="109"/>
      <c r="AL120" s="109"/>
      <c r="AM120" s="53"/>
      <c r="AN120" s="50"/>
      <c r="AO120" s="67">
        <f t="shared" si="25"/>
        <v>31.118366422454706</v>
      </c>
      <c r="AP120" s="59"/>
      <c r="AQ120" s="52"/>
      <c r="AR120" s="52"/>
      <c r="AT120" s="73" t="s">
        <v>369</v>
      </c>
    </row>
    <row r="121" spans="1:46" x14ac:dyDescent="0.2">
      <c r="A121" s="2" t="s">
        <v>254</v>
      </c>
      <c r="B121" s="1" t="s">
        <v>315</v>
      </c>
      <c r="C121" s="1" t="s">
        <v>316</v>
      </c>
      <c r="D121" s="28">
        <v>1</v>
      </c>
      <c r="E121" s="11" t="s">
        <v>356</v>
      </c>
      <c r="F121" s="4">
        <v>62</v>
      </c>
      <c r="G121" s="5">
        <v>66</v>
      </c>
      <c r="H121" s="4">
        <f t="shared" si="34"/>
        <v>64</v>
      </c>
      <c r="I121" s="4">
        <v>175.5</v>
      </c>
      <c r="J121" s="79">
        <f t="shared" si="35"/>
        <v>176.14</v>
      </c>
      <c r="K121" s="92"/>
      <c r="L121" s="11">
        <v>180</v>
      </c>
      <c r="M121" s="74">
        <v>20</v>
      </c>
      <c r="N121" s="74">
        <v>270</v>
      </c>
      <c r="O121" s="74">
        <v>13</v>
      </c>
      <c r="P121" s="74"/>
      <c r="Q121" s="74"/>
      <c r="R121" s="75"/>
      <c r="S121" s="13">
        <f t="shared" si="36"/>
        <v>0.33325418921008726</v>
      </c>
      <c r="T121" s="13">
        <f t="shared" si="37"/>
        <v>0.21138484580493977</v>
      </c>
      <c r="U121" s="13">
        <f t="shared" si="38"/>
        <v>0.91560835979337307</v>
      </c>
      <c r="V121" s="6">
        <f t="shared" si="39"/>
        <v>32.387166314058952</v>
      </c>
      <c r="W121" s="6">
        <f t="shared" si="40"/>
        <v>66.683203691101596</v>
      </c>
      <c r="X121" s="34">
        <f t="shared" si="41"/>
        <v>212.38716631405896</v>
      </c>
      <c r="Y121" s="35">
        <f t="shared" si="42"/>
        <v>122.38716631405896</v>
      </c>
      <c r="Z121" s="36">
        <f t="shared" si="43"/>
        <v>23.316796308898404</v>
      </c>
      <c r="AA121" s="15"/>
      <c r="AB121" s="22"/>
      <c r="AC121" s="25"/>
      <c r="AD121" s="25"/>
      <c r="AE121" s="25"/>
      <c r="AF121" s="40"/>
      <c r="AG121" s="41"/>
      <c r="AH121" s="55"/>
      <c r="AI121" s="11">
        <v>0</v>
      </c>
      <c r="AJ121" s="29">
        <v>140</v>
      </c>
      <c r="AK121" s="109"/>
      <c r="AL121" s="109"/>
      <c r="AM121" s="53"/>
      <c r="AN121" s="50"/>
      <c r="AO121" s="67">
        <f t="shared" si="25"/>
        <v>23.316796308898404</v>
      </c>
      <c r="AP121" s="59"/>
      <c r="AQ121" s="52"/>
      <c r="AR121" s="52"/>
      <c r="AT121" s="73" t="s">
        <v>370</v>
      </c>
    </row>
    <row r="122" spans="1:46" x14ac:dyDescent="0.2">
      <c r="A122" s="2" t="s">
        <v>254</v>
      </c>
      <c r="B122" s="1" t="s">
        <v>300</v>
      </c>
      <c r="C122" s="1" t="s">
        <v>303</v>
      </c>
      <c r="D122" s="28">
        <v>1</v>
      </c>
      <c r="E122" s="11" t="s">
        <v>301</v>
      </c>
      <c r="F122" s="4">
        <v>67</v>
      </c>
      <c r="G122" s="5">
        <v>69</v>
      </c>
      <c r="H122" s="4">
        <f t="shared" si="34"/>
        <v>68</v>
      </c>
      <c r="I122" s="4">
        <v>175.5</v>
      </c>
      <c r="J122" s="79">
        <f t="shared" si="35"/>
        <v>176.18</v>
      </c>
      <c r="K122" s="92"/>
      <c r="L122" s="11">
        <v>270</v>
      </c>
      <c r="M122" s="74">
        <v>15</v>
      </c>
      <c r="N122" s="74">
        <v>180</v>
      </c>
      <c r="O122" s="74">
        <v>18</v>
      </c>
      <c r="P122" s="74"/>
      <c r="Q122" s="74"/>
      <c r="R122" s="75"/>
      <c r="S122" s="13">
        <f t="shared" si="36"/>
        <v>-0.29848749562898547</v>
      </c>
      <c r="T122" s="13">
        <f t="shared" si="37"/>
        <v>-0.24615153938604153</v>
      </c>
      <c r="U122" s="13">
        <f t="shared" si="38"/>
        <v>-0.91865005134999889</v>
      </c>
      <c r="V122" s="6">
        <f t="shared" si="39"/>
        <v>219.51113418900252</v>
      </c>
      <c r="W122" s="6">
        <f t="shared" si="40"/>
        <v>-67.161476935100112</v>
      </c>
      <c r="X122" s="34">
        <f t="shared" si="41"/>
        <v>219.51113418900252</v>
      </c>
      <c r="Y122" s="35">
        <f t="shared" si="42"/>
        <v>129.51113418900252</v>
      </c>
      <c r="Z122" s="36">
        <f t="shared" si="43"/>
        <v>22.838523064899888</v>
      </c>
      <c r="AA122" s="15"/>
      <c r="AB122" s="22"/>
      <c r="AC122" s="25"/>
      <c r="AD122" s="25"/>
      <c r="AE122" s="25"/>
      <c r="AF122" s="40"/>
      <c r="AG122" s="41"/>
      <c r="AH122" s="55"/>
      <c r="AI122" s="11">
        <v>0</v>
      </c>
      <c r="AJ122" s="29">
        <v>140</v>
      </c>
      <c r="AK122" s="108">
        <v>46.67</v>
      </c>
      <c r="AL122" s="108">
        <v>57.02</v>
      </c>
      <c r="AM122" s="53">
        <f t="shared" ref="AM122:AM153" si="44">IF(AL122&gt;=0,IF(X122&gt;=AK122,X122-AK122,X122-AK122+360),IF((X122-AK122-180)&lt;0,IF(X122-AK122+180&lt;0,X122-AK122+540,X122-AK122+180),X122-AK122-180))</f>
        <v>172.8411341890025</v>
      </c>
      <c r="AN122" s="50">
        <f t="shared" ref="AN122:AN153" si="45">IF(AM122-90&lt;0,AM122+270,AM122-90)</f>
        <v>82.841134189002503</v>
      </c>
      <c r="AO122" s="67">
        <f t="shared" si="25"/>
        <v>22.838523064899888</v>
      </c>
      <c r="AP122" s="59"/>
      <c r="AQ122" s="52"/>
      <c r="AR122" s="52"/>
    </row>
    <row r="123" spans="1:46" x14ac:dyDescent="0.2">
      <c r="A123" s="2" t="s">
        <v>254</v>
      </c>
      <c r="B123" s="1" t="s">
        <v>315</v>
      </c>
      <c r="C123" s="1" t="s">
        <v>316</v>
      </c>
      <c r="D123" s="28">
        <v>1</v>
      </c>
      <c r="E123" s="11" t="s">
        <v>318</v>
      </c>
      <c r="F123" s="4">
        <v>79</v>
      </c>
      <c r="G123" s="5">
        <v>82.5</v>
      </c>
      <c r="H123" s="4">
        <f t="shared" si="34"/>
        <v>80.75</v>
      </c>
      <c r="I123" s="4">
        <v>175.5</v>
      </c>
      <c r="J123" s="79">
        <f t="shared" si="35"/>
        <v>176.3075</v>
      </c>
      <c r="K123" s="92"/>
      <c r="L123" s="11">
        <v>0</v>
      </c>
      <c r="M123" s="74">
        <v>0</v>
      </c>
      <c r="N123" s="74">
        <v>90</v>
      </c>
      <c r="O123" s="74">
        <v>30</v>
      </c>
      <c r="P123" s="74"/>
      <c r="Q123" s="74"/>
      <c r="R123" s="75"/>
      <c r="S123" s="13">
        <f t="shared" si="36"/>
        <v>0</v>
      </c>
      <c r="T123" s="13">
        <f t="shared" si="37"/>
        <v>-0.49999999999999994</v>
      </c>
      <c r="U123" s="13">
        <f t="shared" si="38"/>
        <v>0.86602540378443871</v>
      </c>
      <c r="V123" s="6">
        <f t="shared" si="39"/>
        <v>270</v>
      </c>
      <c r="W123" s="6">
        <f t="shared" si="40"/>
        <v>60.000000000000007</v>
      </c>
      <c r="X123" s="34">
        <f t="shared" si="41"/>
        <v>90</v>
      </c>
      <c r="Y123" s="35">
        <f t="shared" si="42"/>
        <v>0</v>
      </c>
      <c r="Z123" s="36">
        <f t="shared" si="43"/>
        <v>29.999999999999993</v>
      </c>
      <c r="AA123" s="15"/>
      <c r="AB123" s="22"/>
      <c r="AC123" s="25"/>
      <c r="AD123" s="25"/>
      <c r="AE123" s="25"/>
      <c r="AF123" s="40"/>
      <c r="AG123" s="41"/>
      <c r="AH123" s="55"/>
      <c r="AI123" s="11">
        <v>0</v>
      </c>
      <c r="AJ123" s="29">
        <v>140</v>
      </c>
      <c r="AK123" s="108">
        <v>46.67</v>
      </c>
      <c r="AL123" s="108">
        <v>57.02</v>
      </c>
      <c r="AM123" s="53">
        <f t="shared" si="44"/>
        <v>43.33</v>
      </c>
      <c r="AN123" s="50">
        <f t="shared" si="45"/>
        <v>313.33</v>
      </c>
      <c r="AO123" s="67">
        <f t="shared" si="25"/>
        <v>29.999999999999993</v>
      </c>
      <c r="AP123" s="59"/>
      <c r="AQ123" s="52"/>
      <c r="AR123" s="52"/>
      <c r="AT123" s="73" t="s">
        <v>250</v>
      </c>
    </row>
    <row r="124" spans="1:46" x14ac:dyDescent="0.2">
      <c r="A124" s="2" t="s">
        <v>254</v>
      </c>
      <c r="B124" s="1" t="s">
        <v>300</v>
      </c>
      <c r="C124" s="1" t="s">
        <v>303</v>
      </c>
      <c r="D124" s="28">
        <v>1</v>
      </c>
      <c r="E124" s="11" t="s">
        <v>301</v>
      </c>
      <c r="F124" s="4">
        <v>79</v>
      </c>
      <c r="G124" s="5">
        <v>83</v>
      </c>
      <c r="H124" s="4">
        <f t="shared" si="34"/>
        <v>81</v>
      </c>
      <c r="I124" s="4">
        <v>175.5</v>
      </c>
      <c r="J124" s="79">
        <f t="shared" si="35"/>
        <v>176.31</v>
      </c>
      <c r="K124" s="92"/>
      <c r="L124" s="11">
        <v>90</v>
      </c>
      <c r="M124" s="74">
        <v>30</v>
      </c>
      <c r="N124" s="74">
        <v>180</v>
      </c>
      <c r="O124" s="74">
        <v>10</v>
      </c>
      <c r="P124" s="74"/>
      <c r="Q124" s="74"/>
      <c r="R124" s="75"/>
      <c r="S124" s="13">
        <f t="shared" si="36"/>
        <v>0.15038373318043524</v>
      </c>
      <c r="T124" s="13">
        <f t="shared" si="37"/>
        <v>-0.49240387650610395</v>
      </c>
      <c r="U124" s="13">
        <f t="shared" si="38"/>
        <v>0.85286853195244328</v>
      </c>
      <c r="V124" s="6">
        <f t="shared" si="39"/>
        <v>286.98305334596864</v>
      </c>
      <c r="W124" s="6">
        <f t="shared" si="40"/>
        <v>58.881633577545294</v>
      </c>
      <c r="X124" s="34">
        <f t="shared" si="41"/>
        <v>106.98305334596864</v>
      </c>
      <c r="Y124" s="35">
        <f t="shared" si="42"/>
        <v>16.983053345968642</v>
      </c>
      <c r="Z124" s="36">
        <f t="shared" si="43"/>
        <v>31.118366422454706</v>
      </c>
      <c r="AA124" s="15"/>
      <c r="AB124" s="22"/>
      <c r="AC124" s="25"/>
      <c r="AD124" s="25"/>
      <c r="AE124" s="25"/>
      <c r="AF124" s="40"/>
      <c r="AG124" s="41"/>
      <c r="AH124" s="55"/>
      <c r="AI124" s="11">
        <v>0</v>
      </c>
      <c r="AJ124" s="29">
        <v>140</v>
      </c>
      <c r="AK124" s="108">
        <v>46.67</v>
      </c>
      <c r="AL124" s="108">
        <v>57.02</v>
      </c>
      <c r="AM124" s="53">
        <f t="shared" si="44"/>
        <v>60.31305334596864</v>
      </c>
      <c r="AN124" s="50">
        <f t="shared" si="45"/>
        <v>330.31305334596863</v>
      </c>
      <c r="AO124" s="67">
        <f t="shared" si="25"/>
        <v>31.118366422454706</v>
      </c>
      <c r="AP124" s="59"/>
      <c r="AQ124" s="52"/>
      <c r="AR124" s="52"/>
    </row>
    <row r="125" spans="1:46" x14ac:dyDescent="0.2">
      <c r="A125" s="2" t="s">
        <v>254</v>
      </c>
      <c r="B125" s="1" t="s">
        <v>300</v>
      </c>
      <c r="C125" s="1" t="s">
        <v>303</v>
      </c>
      <c r="D125" s="28">
        <v>1</v>
      </c>
      <c r="E125" s="11" t="s">
        <v>302</v>
      </c>
      <c r="F125" s="4">
        <v>93</v>
      </c>
      <c r="G125" s="5">
        <v>100.5</v>
      </c>
      <c r="H125" s="4">
        <f t="shared" si="34"/>
        <v>96.75</v>
      </c>
      <c r="I125" s="4">
        <v>175.5</v>
      </c>
      <c r="J125" s="79">
        <f t="shared" si="35"/>
        <v>176.4675</v>
      </c>
      <c r="K125" s="92"/>
      <c r="L125" s="11">
        <v>6</v>
      </c>
      <c r="M125" s="74">
        <v>0</v>
      </c>
      <c r="N125" s="74">
        <v>96</v>
      </c>
      <c r="O125" s="74">
        <v>45</v>
      </c>
      <c r="P125" s="74"/>
      <c r="Q125" s="74"/>
      <c r="R125" s="75"/>
      <c r="S125" s="13">
        <f t="shared" si="36"/>
        <v>7.39127852035667E-2</v>
      </c>
      <c r="T125" s="13">
        <f t="shared" si="37"/>
        <v>-0.70323317625340409</v>
      </c>
      <c r="U125" s="13">
        <f t="shared" si="38"/>
        <v>0.70710678118654757</v>
      </c>
      <c r="V125" s="6">
        <f t="shared" si="39"/>
        <v>276</v>
      </c>
      <c r="W125" s="6">
        <f t="shared" si="40"/>
        <v>45.000000000000007</v>
      </c>
      <c r="X125" s="34">
        <f t="shared" si="41"/>
        <v>96</v>
      </c>
      <c r="Y125" s="35">
        <f t="shared" si="42"/>
        <v>6</v>
      </c>
      <c r="Z125" s="36">
        <f t="shared" si="43"/>
        <v>44.999999999999993</v>
      </c>
      <c r="AA125" s="15"/>
      <c r="AB125" s="22"/>
      <c r="AC125" s="25"/>
      <c r="AD125" s="25"/>
      <c r="AE125" s="25"/>
      <c r="AF125" s="40"/>
      <c r="AG125" s="41"/>
      <c r="AH125" s="55" t="s">
        <v>62</v>
      </c>
      <c r="AI125" s="11">
        <v>0</v>
      </c>
      <c r="AJ125" s="29">
        <v>140</v>
      </c>
      <c r="AK125" s="108">
        <v>80.12</v>
      </c>
      <c r="AL125" s="108">
        <v>54.44</v>
      </c>
      <c r="AM125" s="53">
        <f t="shared" si="44"/>
        <v>15.879999999999995</v>
      </c>
      <c r="AN125" s="50">
        <f t="shared" si="45"/>
        <v>285.88</v>
      </c>
      <c r="AO125" s="67">
        <f t="shared" si="25"/>
        <v>44.999999999999993</v>
      </c>
      <c r="AP125" s="59"/>
      <c r="AQ125" s="52"/>
      <c r="AR125" s="52"/>
      <c r="AT125" s="73" t="s">
        <v>304</v>
      </c>
    </row>
    <row r="126" spans="1:46" x14ac:dyDescent="0.2">
      <c r="A126" s="2" t="s">
        <v>254</v>
      </c>
      <c r="B126" s="1" t="s">
        <v>300</v>
      </c>
      <c r="C126" s="1" t="s">
        <v>303</v>
      </c>
      <c r="D126" s="28">
        <v>2</v>
      </c>
      <c r="E126" s="11" t="s">
        <v>301</v>
      </c>
      <c r="F126" s="4">
        <v>7</v>
      </c>
      <c r="G126" s="5">
        <v>7</v>
      </c>
      <c r="H126" s="4">
        <f t="shared" si="34"/>
        <v>7</v>
      </c>
      <c r="I126" s="4">
        <v>176.9</v>
      </c>
      <c r="J126" s="79">
        <f t="shared" si="35"/>
        <v>176.97</v>
      </c>
      <c r="K126" s="92"/>
      <c r="L126" s="11">
        <v>270</v>
      </c>
      <c r="M126" s="74">
        <v>4</v>
      </c>
      <c r="N126" s="74">
        <v>180</v>
      </c>
      <c r="O126" s="74">
        <v>5</v>
      </c>
      <c r="P126" s="74"/>
      <c r="Q126" s="74"/>
      <c r="R126" s="75"/>
      <c r="S126" s="13">
        <f t="shared" si="36"/>
        <v>-8.6943435738757194E-2</v>
      </c>
      <c r="T126" s="13">
        <f t="shared" si="37"/>
        <v>-6.9491029301473661E-2</v>
      </c>
      <c r="U126" s="13">
        <f t="shared" si="38"/>
        <v>-0.99376801787576441</v>
      </c>
      <c r="V126" s="6">
        <f t="shared" si="39"/>
        <v>218.63419479866783</v>
      </c>
      <c r="W126" s="6">
        <f t="shared" si="40"/>
        <v>-83.609498300707514</v>
      </c>
      <c r="X126" s="34">
        <f t="shared" si="41"/>
        <v>218.63419479866783</v>
      </c>
      <c r="Y126" s="35">
        <f t="shared" si="42"/>
        <v>128.63419479866783</v>
      </c>
      <c r="Z126" s="36">
        <f t="shared" si="43"/>
        <v>6.3905016992924857</v>
      </c>
      <c r="AA126" s="15"/>
      <c r="AB126" s="22"/>
      <c r="AC126" s="25"/>
      <c r="AD126" s="25"/>
      <c r="AE126" s="25"/>
      <c r="AF126" s="40"/>
      <c r="AG126" s="41"/>
      <c r="AH126" s="55"/>
      <c r="AI126" s="11">
        <v>0</v>
      </c>
      <c r="AJ126" s="29">
        <v>48</v>
      </c>
      <c r="AK126" s="111">
        <v>2.54</v>
      </c>
      <c r="AL126" s="111">
        <v>-12.01</v>
      </c>
      <c r="AM126" s="53">
        <f t="shared" si="44"/>
        <v>36.094194798667843</v>
      </c>
      <c r="AN126" s="50">
        <f t="shared" si="45"/>
        <v>306.09419479866784</v>
      </c>
      <c r="AO126" s="67">
        <f t="shared" si="25"/>
        <v>6.3905016992924857</v>
      </c>
      <c r="AP126" s="59"/>
      <c r="AQ126" s="52"/>
      <c r="AR126" s="52"/>
    </row>
    <row r="127" spans="1:46" x14ac:dyDescent="0.2">
      <c r="A127" s="2" t="s">
        <v>254</v>
      </c>
      <c r="B127" s="1" t="s">
        <v>300</v>
      </c>
      <c r="C127" s="1" t="s">
        <v>303</v>
      </c>
      <c r="D127" s="28">
        <v>2</v>
      </c>
      <c r="E127" s="11" t="s">
        <v>301</v>
      </c>
      <c r="F127" s="4">
        <v>20</v>
      </c>
      <c r="G127" s="5">
        <v>23</v>
      </c>
      <c r="H127" s="4">
        <f t="shared" si="34"/>
        <v>21.5</v>
      </c>
      <c r="I127" s="4">
        <v>176.9</v>
      </c>
      <c r="J127" s="79">
        <f t="shared" si="35"/>
        <v>177.11500000000001</v>
      </c>
      <c r="K127" s="92"/>
      <c r="L127" s="11">
        <v>270</v>
      </c>
      <c r="M127" s="74">
        <v>30</v>
      </c>
      <c r="N127" s="74">
        <v>0</v>
      </c>
      <c r="O127" s="74">
        <v>0</v>
      </c>
      <c r="P127" s="74"/>
      <c r="Q127" s="74"/>
      <c r="R127" s="75"/>
      <c r="S127" s="13">
        <f t="shared" si="36"/>
        <v>0</v>
      </c>
      <c r="T127" s="13">
        <f t="shared" si="37"/>
        <v>0.49999999999999994</v>
      </c>
      <c r="U127" s="13">
        <f t="shared" si="38"/>
        <v>0.86602540378443871</v>
      </c>
      <c r="V127" s="6">
        <f t="shared" si="39"/>
        <v>90</v>
      </c>
      <c r="W127" s="6">
        <f t="shared" si="40"/>
        <v>60.000000000000007</v>
      </c>
      <c r="X127" s="34">
        <f t="shared" si="41"/>
        <v>270</v>
      </c>
      <c r="Y127" s="35">
        <f t="shared" si="42"/>
        <v>180</v>
      </c>
      <c r="Z127" s="36">
        <f t="shared" si="43"/>
        <v>29.999999999999993</v>
      </c>
      <c r="AA127" s="15"/>
      <c r="AB127" s="22"/>
      <c r="AC127" s="25"/>
      <c r="AD127" s="25"/>
      <c r="AE127" s="25"/>
      <c r="AF127" s="40"/>
      <c r="AG127" s="41"/>
      <c r="AH127" s="55"/>
      <c r="AI127" s="11">
        <v>0</v>
      </c>
      <c r="AJ127" s="29">
        <v>48</v>
      </c>
      <c r="AK127" s="111">
        <v>2.54</v>
      </c>
      <c r="AL127" s="111">
        <v>-12.01</v>
      </c>
      <c r="AM127" s="53">
        <f t="shared" si="44"/>
        <v>87.45999999999998</v>
      </c>
      <c r="AN127" s="50">
        <f t="shared" si="45"/>
        <v>357.46</v>
      </c>
      <c r="AO127" s="67">
        <f t="shared" si="25"/>
        <v>29.999999999999993</v>
      </c>
      <c r="AP127" s="59"/>
      <c r="AQ127" s="52"/>
      <c r="AR127" s="52"/>
    </row>
    <row r="128" spans="1:46" x14ac:dyDescent="0.2">
      <c r="A128" s="2" t="s">
        <v>254</v>
      </c>
      <c r="B128" s="1" t="s">
        <v>300</v>
      </c>
      <c r="C128" s="1" t="s">
        <v>303</v>
      </c>
      <c r="D128" s="28">
        <v>2</v>
      </c>
      <c r="E128" s="11" t="s">
        <v>301</v>
      </c>
      <c r="F128" s="4">
        <v>38</v>
      </c>
      <c r="G128" s="5">
        <v>40</v>
      </c>
      <c r="H128" s="4">
        <f t="shared" si="34"/>
        <v>39</v>
      </c>
      <c r="I128" s="4">
        <v>176.9</v>
      </c>
      <c r="J128" s="79">
        <f t="shared" si="35"/>
        <v>177.29</v>
      </c>
      <c r="K128" s="92"/>
      <c r="L128" s="11">
        <v>270</v>
      </c>
      <c r="M128" s="74">
        <v>5</v>
      </c>
      <c r="N128" s="74">
        <v>180</v>
      </c>
      <c r="O128" s="74">
        <v>10</v>
      </c>
      <c r="P128" s="74"/>
      <c r="Q128" s="74"/>
      <c r="R128" s="75"/>
      <c r="S128" s="13">
        <f t="shared" si="36"/>
        <v>-0.17298739392508944</v>
      </c>
      <c r="T128" s="13">
        <f t="shared" si="37"/>
        <v>-8.5831651177431259E-2</v>
      </c>
      <c r="U128" s="13">
        <f t="shared" si="38"/>
        <v>-0.98106026219040687</v>
      </c>
      <c r="V128" s="6">
        <f t="shared" si="39"/>
        <v>206.38935990889311</v>
      </c>
      <c r="W128" s="6">
        <f t="shared" si="40"/>
        <v>-78.864336058805264</v>
      </c>
      <c r="X128" s="34">
        <f t="shared" si="41"/>
        <v>206.38935990889311</v>
      </c>
      <c r="Y128" s="35">
        <f t="shared" si="42"/>
        <v>116.38935990889311</v>
      </c>
      <c r="Z128" s="36">
        <f t="shared" si="43"/>
        <v>11.135663941194736</v>
      </c>
      <c r="AA128" s="15"/>
      <c r="AB128" s="22"/>
      <c r="AC128" s="25"/>
      <c r="AD128" s="25"/>
      <c r="AE128" s="25"/>
      <c r="AF128" s="40"/>
      <c r="AG128" s="41"/>
      <c r="AH128" s="55"/>
      <c r="AI128" s="11">
        <v>0</v>
      </c>
      <c r="AJ128" s="29">
        <v>48</v>
      </c>
      <c r="AK128" s="111">
        <v>2.54</v>
      </c>
      <c r="AL128" s="111">
        <v>-12.01</v>
      </c>
      <c r="AM128" s="53">
        <f t="shared" si="44"/>
        <v>23.849359908893121</v>
      </c>
      <c r="AN128" s="50">
        <f t="shared" si="45"/>
        <v>293.84935990889312</v>
      </c>
      <c r="AO128" s="67">
        <f t="shared" si="25"/>
        <v>11.135663941194736</v>
      </c>
      <c r="AP128" s="59"/>
      <c r="AQ128" s="52"/>
      <c r="AR128" s="52"/>
    </row>
    <row r="129" spans="1:44" x14ac:dyDescent="0.2">
      <c r="A129" s="2" t="s">
        <v>254</v>
      </c>
      <c r="B129" s="1" t="s">
        <v>300</v>
      </c>
      <c r="C129" s="1" t="s">
        <v>303</v>
      </c>
      <c r="D129" s="28">
        <v>4</v>
      </c>
      <c r="E129" s="2" t="s">
        <v>144</v>
      </c>
      <c r="F129" s="4">
        <v>7</v>
      </c>
      <c r="G129" s="5">
        <v>8</v>
      </c>
      <c r="H129" s="4">
        <f t="shared" si="34"/>
        <v>7.5</v>
      </c>
      <c r="I129" s="4">
        <v>177.57</v>
      </c>
      <c r="J129" s="79">
        <f t="shared" si="35"/>
        <v>177.64499999999998</v>
      </c>
      <c r="K129" s="92"/>
      <c r="L129" s="11">
        <v>90</v>
      </c>
      <c r="M129" s="74">
        <v>8</v>
      </c>
      <c r="N129" s="74">
        <v>0</v>
      </c>
      <c r="O129" s="74">
        <v>10</v>
      </c>
      <c r="P129" s="74"/>
      <c r="Q129" s="74"/>
      <c r="R129" s="75"/>
      <c r="S129" s="13">
        <f t="shared" si="36"/>
        <v>0.17195824553872419</v>
      </c>
      <c r="T129" s="13">
        <f t="shared" si="37"/>
        <v>0.13705874883622321</v>
      </c>
      <c r="U129" s="13">
        <f t="shared" si="38"/>
        <v>-0.97522367165712465</v>
      </c>
      <c r="V129" s="6">
        <f t="shared" si="39"/>
        <v>38.5564810155944</v>
      </c>
      <c r="W129" s="6">
        <f t="shared" si="40"/>
        <v>-77.293236894201456</v>
      </c>
      <c r="X129" s="34">
        <f t="shared" si="41"/>
        <v>38.5564810155944</v>
      </c>
      <c r="Y129" s="35">
        <f t="shared" si="42"/>
        <v>308.55648101559439</v>
      </c>
      <c r="Z129" s="36">
        <f t="shared" si="43"/>
        <v>12.706763105798544</v>
      </c>
      <c r="AA129" s="15"/>
      <c r="AB129" s="22"/>
      <c r="AC129" s="25"/>
      <c r="AD129" s="25"/>
      <c r="AE129" s="25"/>
      <c r="AF129" s="40"/>
      <c r="AG129" s="41"/>
      <c r="AH129" s="55"/>
      <c r="AI129" s="11">
        <v>0</v>
      </c>
      <c r="AJ129" s="29">
        <v>74</v>
      </c>
      <c r="AK129" s="111">
        <v>252.84</v>
      </c>
      <c r="AL129" s="111">
        <v>-30.07</v>
      </c>
      <c r="AM129" s="53">
        <f t="shared" si="44"/>
        <v>325.71648101559441</v>
      </c>
      <c r="AN129" s="50">
        <f t="shared" si="45"/>
        <v>235.71648101559441</v>
      </c>
      <c r="AO129" s="67">
        <f t="shared" si="25"/>
        <v>12.706763105798544</v>
      </c>
      <c r="AP129" s="59"/>
      <c r="AQ129" s="52"/>
      <c r="AR129" s="52"/>
    </row>
    <row r="130" spans="1:44" x14ac:dyDescent="0.2">
      <c r="A130" s="2" t="s">
        <v>254</v>
      </c>
      <c r="B130" s="1" t="s">
        <v>300</v>
      </c>
      <c r="C130" s="1" t="s">
        <v>303</v>
      </c>
      <c r="D130" s="28">
        <v>4</v>
      </c>
      <c r="E130" s="2" t="s">
        <v>144</v>
      </c>
      <c r="F130" s="4">
        <v>24</v>
      </c>
      <c r="G130" s="5">
        <v>25.5</v>
      </c>
      <c r="H130" s="4">
        <f t="shared" si="34"/>
        <v>24.75</v>
      </c>
      <c r="I130" s="4">
        <v>177.57</v>
      </c>
      <c r="J130" s="79">
        <f t="shared" si="35"/>
        <v>177.8175</v>
      </c>
      <c r="K130" s="92"/>
      <c r="L130" s="11">
        <v>90</v>
      </c>
      <c r="M130" s="74">
        <v>13</v>
      </c>
      <c r="N130" s="74">
        <v>0</v>
      </c>
      <c r="O130" s="74">
        <v>17</v>
      </c>
      <c r="P130" s="74"/>
      <c r="Q130" s="74"/>
      <c r="R130" s="75"/>
      <c r="S130" s="13">
        <f t="shared" si="36"/>
        <v>0.28487823687206271</v>
      </c>
      <c r="T130" s="13">
        <f t="shared" si="37"/>
        <v>0.21512176312793732</v>
      </c>
      <c r="U130" s="13">
        <f t="shared" si="38"/>
        <v>-0.9317947270221314</v>
      </c>
      <c r="V130" s="6">
        <f t="shared" si="39"/>
        <v>37.057761043092746</v>
      </c>
      <c r="W130" s="6">
        <f t="shared" si="40"/>
        <v>-69.037788008998675</v>
      </c>
      <c r="X130" s="34">
        <f t="shared" si="41"/>
        <v>37.057761043092746</v>
      </c>
      <c r="Y130" s="35">
        <f t="shared" si="42"/>
        <v>307.05776104309274</v>
      </c>
      <c r="Z130" s="36">
        <f t="shared" si="43"/>
        <v>20.962211991001325</v>
      </c>
      <c r="AA130" s="15"/>
      <c r="AB130" s="22"/>
      <c r="AC130" s="25"/>
      <c r="AD130" s="25"/>
      <c r="AE130" s="25"/>
      <c r="AF130" s="40"/>
      <c r="AG130" s="41"/>
      <c r="AH130" s="55"/>
      <c r="AI130" s="11">
        <v>0</v>
      </c>
      <c r="AJ130" s="29">
        <v>74</v>
      </c>
      <c r="AK130" s="111">
        <v>252.84</v>
      </c>
      <c r="AL130" s="111">
        <v>-30.07</v>
      </c>
      <c r="AM130" s="53">
        <f t="shared" si="44"/>
        <v>324.21776104309276</v>
      </c>
      <c r="AN130" s="50">
        <f t="shared" si="45"/>
        <v>234.21776104309276</v>
      </c>
      <c r="AO130" s="67">
        <f t="shared" si="25"/>
        <v>20.962211991001325</v>
      </c>
      <c r="AP130" s="59"/>
      <c r="AQ130" s="52"/>
      <c r="AR130" s="52"/>
    </row>
    <row r="131" spans="1:44" x14ac:dyDescent="0.2">
      <c r="A131" s="2" t="s">
        <v>254</v>
      </c>
      <c r="B131" s="1" t="s">
        <v>300</v>
      </c>
      <c r="C131" s="1" t="s">
        <v>303</v>
      </c>
      <c r="D131" s="28">
        <v>4</v>
      </c>
      <c r="E131" s="2" t="s">
        <v>144</v>
      </c>
      <c r="F131" s="4">
        <v>32.5</v>
      </c>
      <c r="G131" s="5">
        <v>33.5</v>
      </c>
      <c r="H131" s="4">
        <f t="shared" ref="H131:H162" si="46">AVERAGE(F131:G131)</f>
        <v>33</v>
      </c>
      <c r="I131" s="4">
        <v>177.57</v>
      </c>
      <c r="J131" s="79">
        <f t="shared" ref="J131:J162" si="47">I131+(H131/100)</f>
        <v>177.9</v>
      </c>
      <c r="K131" s="92"/>
      <c r="L131" s="11">
        <v>270</v>
      </c>
      <c r="M131" s="74">
        <v>13</v>
      </c>
      <c r="N131" s="74">
        <v>180</v>
      </c>
      <c r="O131" s="74">
        <v>11</v>
      </c>
      <c r="P131" s="74"/>
      <c r="Q131" s="74"/>
      <c r="R131" s="75"/>
      <c r="S131" s="13">
        <f t="shared" si="36"/>
        <v>-0.18591857318664964</v>
      </c>
      <c r="T131" s="13">
        <f t="shared" si="37"/>
        <v>-0.22081806988915056</v>
      </c>
      <c r="U131" s="13">
        <f t="shared" si="38"/>
        <v>-0.95646814233084831</v>
      </c>
      <c r="V131" s="6">
        <f t="shared" si="39"/>
        <v>229.90417640610249</v>
      </c>
      <c r="W131" s="6">
        <f t="shared" si="40"/>
        <v>-73.206134815926674</v>
      </c>
      <c r="X131" s="34">
        <f t="shared" si="41"/>
        <v>229.90417640610249</v>
      </c>
      <c r="Y131" s="35">
        <f t="shared" si="42"/>
        <v>139.90417640610249</v>
      </c>
      <c r="Z131" s="36">
        <f t="shared" si="43"/>
        <v>16.793865184073326</v>
      </c>
      <c r="AA131" s="15"/>
      <c r="AB131" s="22"/>
      <c r="AC131" s="25"/>
      <c r="AD131" s="25"/>
      <c r="AE131" s="25"/>
      <c r="AF131" s="40"/>
      <c r="AG131" s="41"/>
      <c r="AH131" s="55"/>
      <c r="AI131" s="11">
        <v>0</v>
      </c>
      <c r="AJ131" s="29">
        <v>74</v>
      </c>
      <c r="AK131" s="111">
        <v>252.84</v>
      </c>
      <c r="AL131" s="111">
        <v>-30.07</v>
      </c>
      <c r="AM131" s="53">
        <f t="shared" si="44"/>
        <v>157.06417640610249</v>
      </c>
      <c r="AN131" s="50">
        <f t="shared" si="45"/>
        <v>67.06417640610249</v>
      </c>
      <c r="AO131" s="67">
        <f t="shared" si="25"/>
        <v>16.793865184073326</v>
      </c>
      <c r="AP131" s="59"/>
      <c r="AQ131" s="52"/>
      <c r="AR131" s="52"/>
    </row>
    <row r="132" spans="1:44" x14ac:dyDescent="0.2">
      <c r="A132" s="2" t="s">
        <v>254</v>
      </c>
      <c r="B132" s="1" t="s">
        <v>300</v>
      </c>
      <c r="C132" s="1" t="s">
        <v>303</v>
      </c>
      <c r="D132" s="28">
        <v>4</v>
      </c>
      <c r="E132" s="2" t="s">
        <v>144</v>
      </c>
      <c r="F132" s="4">
        <v>50</v>
      </c>
      <c r="G132" s="5">
        <v>52</v>
      </c>
      <c r="H132" s="4">
        <f t="shared" si="46"/>
        <v>51</v>
      </c>
      <c r="I132" s="4">
        <v>177.57</v>
      </c>
      <c r="J132" s="79">
        <f t="shared" si="47"/>
        <v>178.07999999999998</v>
      </c>
      <c r="K132" s="92"/>
      <c r="L132" s="11">
        <v>270</v>
      </c>
      <c r="M132" s="74">
        <v>12</v>
      </c>
      <c r="N132" s="74">
        <v>0</v>
      </c>
      <c r="O132" s="74">
        <v>17</v>
      </c>
      <c r="P132" s="74"/>
      <c r="Q132" s="74"/>
      <c r="R132" s="75"/>
      <c r="S132" s="13">
        <f t="shared" si="36"/>
        <v>-0.28598268149699768</v>
      </c>
      <c r="T132" s="13">
        <f t="shared" si="37"/>
        <v>0.19882693874933946</v>
      </c>
      <c r="U132" s="13">
        <f t="shared" si="38"/>
        <v>0.93540720261557064</v>
      </c>
      <c r="V132" s="6">
        <f t="shared" si="39"/>
        <v>145.19138245497521</v>
      </c>
      <c r="W132" s="6">
        <f t="shared" si="40"/>
        <v>69.576710928273499</v>
      </c>
      <c r="X132" s="34">
        <f t="shared" si="41"/>
        <v>325.19138245497521</v>
      </c>
      <c r="Y132" s="35">
        <f t="shared" si="42"/>
        <v>235.19138245497521</v>
      </c>
      <c r="Z132" s="36">
        <f t="shared" si="43"/>
        <v>20.423289071726501</v>
      </c>
      <c r="AA132" s="15"/>
      <c r="AB132" s="22"/>
      <c r="AC132" s="25"/>
      <c r="AD132" s="25"/>
      <c r="AE132" s="25"/>
      <c r="AF132" s="40"/>
      <c r="AG132" s="41"/>
      <c r="AH132" s="55"/>
      <c r="AI132" s="11">
        <v>0</v>
      </c>
      <c r="AJ132" s="29">
        <v>74</v>
      </c>
      <c r="AK132" s="111">
        <v>252.84</v>
      </c>
      <c r="AL132" s="111">
        <v>-30.07</v>
      </c>
      <c r="AM132" s="53">
        <f t="shared" si="44"/>
        <v>252.35138245497521</v>
      </c>
      <c r="AN132" s="50">
        <f t="shared" si="45"/>
        <v>162.35138245497521</v>
      </c>
      <c r="AO132" s="67">
        <f t="shared" ref="AO132:AO171" si="48">Z132</f>
        <v>20.423289071726501</v>
      </c>
      <c r="AP132" s="59"/>
      <c r="AQ132" s="52"/>
      <c r="AR132" s="52"/>
    </row>
    <row r="133" spans="1:44" x14ac:dyDescent="0.2">
      <c r="A133" s="2" t="s">
        <v>254</v>
      </c>
      <c r="B133" s="1" t="s">
        <v>300</v>
      </c>
      <c r="C133" s="1" t="s">
        <v>303</v>
      </c>
      <c r="D133" s="28">
        <v>4</v>
      </c>
      <c r="E133" s="2" t="s">
        <v>144</v>
      </c>
      <c r="F133" s="4">
        <v>106</v>
      </c>
      <c r="G133" s="5">
        <v>107</v>
      </c>
      <c r="H133" s="4">
        <f t="shared" si="46"/>
        <v>106.5</v>
      </c>
      <c r="I133" s="4">
        <v>177.57</v>
      </c>
      <c r="J133" s="79">
        <f t="shared" si="47"/>
        <v>178.63499999999999</v>
      </c>
      <c r="K133" s="92"/>
      <c r="L133" s="11">
        <v>270</v>
      </c>
      <c r="M133" s="74">
        <v>9</v>
      </c>
      <c r="N133" s="74">
        <v>0</v>
      </c>
      <c r="O133" s="74">
        <v>17</v>
      </c>
      <c r="P133" s="74"/>
      <c r="Q133" s="74"/>
      <c r="R133" s="75"/>
      <c r="S133" s="13">
        <f t="shared" si="36"/>
        <v>-0.28877212387457146</v>
      </c>
      <c r="T133" s="13">
        <f t="shared" si="37"/>
        <v>0.14959902291450602</v>
      </c>
      <c r="U133" s="13">
        <f t="shared" si="38"/>
        <v>0.9445310575203687</v>
      </c>
      <c r="V133" s="6">
        <f t="shared" si="39"/>
        <v>152.61348705778462</v>
      </c>
      <c r="W133" s="6">
        <f t="shared" si="40"/>
        <v>71.000343996849892</v>
      </c>
      <c r="X133" s="34">
        <f t="shared" si="41"/>
        <v>332.6134870577846</v>
      </c>
      <c r="Y133" s="35">
        <f t="shared" si="42"/>
        <v>242.6134870577846</v>
      </c>
      <c r="Z133" s="36">
        <f t="shared" si="43"/>
        <v>18.999656003150108</v>
      </c>
      <c r="AA133" s="15"/>
      <c r="AB133" s="22"/>
      <c r="AC133" s="25"/>
      <c r="AD133" s="25"/>
      <c r="AE133" s="25"/>
      <c r="AF133" s="40"/>
      <c r="AG133" s="41"/>
      <c r="AH133" s="55"/>
      <c r="AI133" s="11">
        <v>77</v>
      </c>
      <c r="AJ133" s="29">
        <v>140</v>
      </c>
      <c r="AK133" s="111">
        <v>54.93</v>
      </c>
      <c r="AL133" s="111">
        <v>-27.73</v>
      </c>
      <c r="AM133" s="53">
        <f t="shared" si="44"/>
        <v>97.683487057784589</v>
      </c>
      <c r="AN133" s="50">
        <f t="shared" si="45"/>
        <v>7.6834870577845891</v>
      </c>
      <c r="AO133" s="67">
        <f t="shared" si="48"/>
        <v>18.999656003150108</v>
      </c>
      <c r="AP133" s="59"/>
      <c r="AQ133" s="52"/>
      <c r="AR133" s="52"/>
    </row>
    <row r="134" spans="1:44" x14ac:dyDescent="0.2">
      <c r="A134" s="2" t="s">
        <v>254</v>
      </c>
      <c r="B134" s="1" t="s">
        <v>300</v>
      </c>
      <c r="C134" s="1" t="s">
        <v>303</v>
      </c>
      <c r="D134" s="28">
        <v>5</v>
      </c>
      <c r="E134" s="2" t="s">
        <v>144</v>
      </c>
      <c r="F134" s="4">
        <v>2.5</v>
      </c>
      <c r="G134" s="5">
        <v>3</v>
      </c>
      <c r="H134" s="4">
        <f t="shared" si="46"/>
        <v>2.75</v>
      </c>
      <c r="I134" s="4">
        <v>178.97</v>
      </c>
      <c r="J134" s="79">
        <f t="shared" si="47"/>
        <v>178.9975</v>
      </c>
      <c r="K134" s="92"/>
      <c r="L134" s="11">
        <v>270</v>
      </c>
      <c r="M134" s="74">
        <v>6</v>
      </c>
      <c r="N134" s="74">
        <v>0</v>
      </c>
      <c r="O134" s="74">
        <v>1</v>
      </c>
      <c r="P134" s="74"/>
      <c r="Q134" s="74"/>
      <c r="R134" s="75"/>
      <c r="S134" s="13">
        <f t="shared" ref="S134:S165" si="49">COS(M134*PI()/180)*SIN(L134*PI()/180)*(SIN(O134*PI()/180))-(COS(O134*PI()/180)*SIN(N134*PI()/180))*(SIN(M134*PI()/180))</f>
        <v>-1.7356800328744652E-2</v>
      </c>
      <c r="T134" s="13">
        <f t="shared" ref="T134:T165" si="50">(SIN(M134*PI()/180))*(COS(O134*PI()/180)*COS(N134*PI()/180))-(SIN(O134*PI()/180))*(COS(M134*PI()/180)*COS(L134*PI()/180))</f>
        <v>0.10451254307640281</v>
      </c>
      <c r="U134" s="13">
        <f t="shared" ref="U134:U165" si="51">(COS(M134*PI()/180)*COS(L134*PI()/180))*(COS(O134*PI()/180)*SIN(N134*PI()/180))-(COS(M134*PI()/180)*SIN(L134*PI()/180))*(COS(O134*PI()/180)*COS(N134*PI()/180))</f>
        <v>0.99437042486653382</v>
      </c>
      <c r="V134" s="6">
        <f t="shared" ref="V134:V165" si="52">IF(S134=0,IF(T134&gt;=0,90,270),IF(S134&gt;0,IF(T134&gt;=0,ATAN(T134/S134)*180/PI(),ATAN(T134/S134)*180/PI()+360),ATAN(T134/S134)*180/PI()+180))</f>
        <v>99.429271099419054</v>
      </c>
      <c r="W134" s="6">
        <f t="shared" ref="W134:W165" si="53">ASIN(U134/SQRT(S134^2+T134^2+U134^2))*180/PI()</f>
        <v>83.918432948729844</v>
      </c>
      <c r="X134" s="34">
        <f t="shared" ref="X134:X165" si="54">IF(U134&lt;0,V134,IF(V134+180&gt;=360,V134-180,V134+180))</f>
        <v>279.42927109941905</v>
      </c>
      <c r="Y134" s="35">
        <f t="shared" ref="Y134:Y165" si="55">IF(X134-90&lt;0,X134+270,X134-90)</f>
        <v>189.42927109941905</v>
      </c>
      <c r="Z134" s="36">
        <f t="shared" ref="Z134:Z165" si="56">IF(U134&lt;0,90+W134,90-W134)</f>
        <v>6.0815670512701558</v>
      </c>
      <c r="AA134" s="15"/>
      <c r="AB134" s="22"/>
      <c r="AC134" s="25"/>
      <c r="AD134" s="25"/>
      <c r="AE134" s="25"/>
      <c r="AF134" s="40"/>
      <c r="AG134" s="41"/>
      <c r="AH134" s="55"/>
      <c r="AI134" s="11">
        <v>0</v>
      </c>
      <c r="AJ134" s="29">
        <v>29</v>
      </c>
      <c r="AK134" s="108">
        <v>275.42</v>
      </c>
      <c r="AL134" s="108">
        <v>54.81</v>
      </c>
      <c r="AM134" s="53">
        <f t="shared" si="44"/>
        <v>4.0092710994190384</v>
      </c>
      <c r="AN134" s="50">
        <f t="shared" si="45"/>
        <v>274.00927109941904</v>
      </c>
      <c r="AO134" s="67">
        <f t="shared" si="48"/>
        <v>6.0815670512701558</v>
      </c>
      <c r="AP134" s="59"/>
      <c r="AQ134" s="52"/>
      <c r="AR134" s="52"/>
    </row>
    <row r="135" spans="1:44" x14ac:dyDescent="0.2">
      <c r="A135" s="2" t="s">
        <v>254</v>
      </c>
      <c r="B135" s="1" t="s">
        <v>300</v>
      </c>
      <c r="C135" s="1" t="s">
        <v>303</v>
      </c>
      <c r="D135" s="28">
        <v>5</v>
      </c>
      <c r="E135" s="2" t="s">
        <v>301</v>
      </c>
      <c r="F135" s="4">
        <v>21.5</v>
      </c>
      <c r="G135" s="5">
        <v>21.5</v>
      </c>
      <c r="H135" s="4">
        <f t="shared" si="46"/>
        <v>21.5</v>
      </c>
      <c r="I135" s="4">
        <v>178.97</v>
      </c>
      <c r="J135" s="79">
        <f t="shared" si="47"/>
        <v>179.185</v>
      </c>
      <c r="K135" s="92"/>
      <c r="L135" s="11">
        <v>90</v>
      </c>
      <c r="M135" s="74">
        <v>0</v>
      </c>
      <c r="N135" s="74">
        <v>0</v>
      </c>
      <c r="O135" s="74">
        <v>2</v>
      </c>
      <c r="P135" s="74"/>
      <c r="Q135" s="74"/>
      <c r="R135" s="75"/>
      <c r="S135" s="13">
        <f t="shared" si="49"/>
        <v>3.4899496702500969E-2</v>
      </c>
      <c r="T135" s="13">
        <f t="shared" si="50"/>
        <v>-2.1378532231078771E-18</v>
      </c>
      <c r="U135" s="13">
        <f t="shared" si="51"/>
        <v>-0.99939082701909576</v>
      </c>
      <c r="V135" s="6">
        <f t="shared" si="52"/>
        <v>360</v>
      </c>
      <c r="W135" s="6">
        <f t="shared" si="53"/>
        <v>-88.000000000000242</v>
      </c>
      <c r="X135" s="34">
        <f t="shared" si="54"/>
        <v>360</v>
      </c>
      <c r="Y135" s="35">
        <f t="shared" si="55"/>
        <v>270</v>
      </c>
      <c r="Z135" s="36">
        <f t="shared" si="56"/>
        <v>1.9999999999997584</v>
      </c>
      <c r="AA135" s="15"/>
      <c r="AB135" s="22"/>
      <c r="AC135" s="25"/>
      <c r="AD135" s="25"/>
      <c r="AE135" s="25"/>
      <c r="AF135" s="40"/>
      <c r="AG135" s="41"/>
      <c r="AH135" s="55"/>
      <c r="AI135" s="11">
        <v>0</v>
      </c>
      <c r="AJ135" s="29">
        <v>29</v>
      </c>
      <c r="AK135" s="108">
        <v>275.42</v>
      </c>
      <c r="AL135" s="108">
        <v>54.81</v>
      </c>
      <c r="AM135" s="53">
        <f t="shared" si="44"/>
        <v>84.579999999999984</v>
      </c>
      <c r="AN135" s="50">
        <f t="shared" si="45"/>
        <v>354.58</v>
      </c>
      <c r="AO135" s="67">
        <f t="shared" si="48"/>
        <v>1.9999999999997584</v>
      </c>
      <c r="AP135" s="59"/>
      <c r="AQ135" s="52"/>
      <c r="AR135" s="52"/>
    </row>
    <row r="136" spans="1:44" x14ac:dyDescent="0.2">
      <c r="A136" s="2" t="s">
        <v>254</v>
      </c>
      <c r="B136" s="1" t="s">
        <v>300</v>
      </c>
      <c r="C136" s="1" t="s">
        <v>303</v>
      </c>
      <c r="D136" s="28">
        <v>4</v>
      </c>
      <c r="E136" s="2" t="s">
        <v>144</v>
      </c>
      <c r="F136" s="4">
        <v>160</v>
      </c>
      <c r="G136" s="5">
        <v>170</v>
      </c>
      <c r="H136" s="4">
        <f t="shared" si="46"/>
        <v>165</v>
      </c>
      <c r="I136" s="4">
        <v>177.57</v>
      </c>
      <c r="J136" s="79">
        <f t="shared" si="47"/>
        <v>179.22</v>
      </c>
      <c r="K136" s="92"/>
      <c r="L136" s="11">
        <v>90</v>
      </c>
      <c r="M136" s="74">
        <v>7</v>
      </c>
      <c r="N136" s="74">
        <v>0</v>
      </c>
      <c r="O136" s="74">
        <v>0</v>
      </c>
      <c r="P136" s="74"/>
      <c r="Q136" s="74"/>
      <c r="R136" s="75"/>
      <c r="S136" s="13">
        <f t="shared" si="49"/>
        <v>0</v>
      </c>
      <c r="T136" s="13">
        <f t="shared" si="50"/>
        <v>0.12186934340514748</v>
      </c>
      <c r="U136" s="13">
        <f t="shared" si="51"/>
        <v>-0.99254615164132198</v>
      </c>
      <c r="V136" s="6">
        <f t="shared" si="52"/>
        <v>90</v>
      </c>
      <c r="W136" s="6">
        <f t="shared" si="53"/>
        <v>-83.000000000000028</v>
      </c>
      <c r="X136" s="34">
        <f t="shared" si="54"/>
        <v>90</v>
      </c>
      <c r="Y136" s="35">
        <f t="shared" si="55"/>
        <v>0</v>
      </c>
      <c r="Z136" s="36">
        <f t="shared" si="56"/>
        <v>6.9999999999999716</v>
      </c>
      <c r="AA136" s="15"/>
      <c r="AB136" s="22"/>
      <c r="AC136" s="25"/>
      <c r="AD136" s="25"/>
      <c r="AE136" s="25"/>
      <c r="AF136" s="40"/>
      <c r="AG136" s="41"/>
      <c r="AH136" s="55"/>
      <c r="AI136" s="11">
        <v>77</v>
      </c>
      <c r="AJ136" s="29">
        <v>140</v>
      </c>
      <c r="AK136" s="108">
        <v>275.42</v>
      </c>
      <c r="AL136" s="108">
        <v>54.81</v>
      </c>
      <c r="AM136" s="53">
        <f t="shared" si="44"/>
        <v>174.57999999999998</v>
      </c>
      <c r="AN136" s="50">
        <f t="shared" si="45"/>
        <v>84.579999999999984</v>
      </c>
      <c r="AO136" s="67">
        <f t="shared" si="48"/>
        <v>6.9999999999999716</v>
      </c>
      <c r="AP136" s="59"/>
      <c r="AQ136" s="52"/>
      <c r="AR136" s="52"/>
    </row>
    <row r="137" spans="1:44" x14ac:dyDescent="0.2">
      <c r="A137" s="2" t="s">
        <v>254</v>
      </c>
      <c r="B137" s="1" t="s">
        <v>300</v>
      </c>
      <c r="C137" s="1" t="s">
        <v>303</v>
      </c>
      <c r="D137" s="28">
        <v>6</v>
      </c>
      <c r="E137" s="2" t="s">
        <v>301</v>
      </c>
      <c r="F137" s="4">
        <v>23</v>
      </c>
      <c r="G137" s="4">
        <v>23</v>
      </c>
      <c r="H137" s="4">
        <f t="shared" si="46"/>
        <v>23</v>
      </c>
      <c r="I137" s="4">
        <v>180.19</v>
      </c>
      <c r="J137" s="79">
        <f t="shared" si="47"/>
        <v>180.42</v>
      </c>
      <c r="K137" s="92"/>
      <c r="L137" s="11">
        <v>90</v>
      </c>
      <c r="M137" s="74">
        <v>4</v>
      </c>
      <c r="N137" s="74">
        <v>0</v>
      </c>
      <c r="O137" s="74">
        <v>1</v>
      </c>
      <c r="P137" s="74"/>
      <c r="Q137" s="74"/>
      <c r="R137" s="75"/>
      <c r="S137" s="13">
        <f t="shared" si="49"/>
        <v>1.7409893252357169E-2</v>
      </c>
      <c r="T137" s="13">
        <f t="shared" si="50"/>
        <v>6.9745849495301007E-2</v>
      </c>
      <c r="U137" s="13">
        <f t="shared" si="51"/>
        <v>-0.99741211642315963</v>
      </c>
      <c r="V137" s="6">
        <f t="shared" si="52"/>
        <v>75.98430083594647</v>
      </c>
      <c r="W137" s="6">
        <f t="shared" si="53"/>
        <v>-85.877680539184936</v>
      </c>
      <c r="X137" s="34">
        <f t="shared" si="54"/>
        <v>75.98430083594647</v>
      </c>
      <c r="Y137" s="35">
        <f t="shared" si="55"/>
        <v>345.98430083594644</v>
      </c>
      <c r="Z137" s="36">
        <f t="shared" si="56"/>
        <v>4.1223194608150635</v>
      </c>
      <c r="AA137" s="15"/>
      <c r="AB137" s="22"/>
      <c r="AC137" s="25"/>
      <c r="AD137" s="25"/>
      <c r="AE137" s="25"/>
      <c r="AF137" s="40"/>
      <c r="AG137" s="41"/>
      <c r="AH137" s="55"/>
      <c r="AI137" s="11">
        <v>0</v>
      </c>
      <c r="AJ137" s="29">
        <v>72</v>
      </c>
      <c r="AK137" s="108">
        <v>211.43</v>
      </c>
      <c r="AL137" s="108">
        <v>25.69</v>
      </c>
      <c r="AM137" s="53">
        <f t="shared" si="44"/>
        <v>224.55430083594646</v>
      </c>
      <c r="AN137" s="50">
        <f t="shared" si="45"/>
        <v>134.55430083594646</v>
      </c>
      <c r="AO137" s="67">
        <f t="shared" si="48"/>
        <v>4.1223194608150635</v>
      </c>
      <c r="AP137" s="59"/>
      <c r="AQ137" s="52"/>
      <c r="AR137" s="52"/>
    </row>
    <row r="138" spans="1:44" x14ac:dyDescent="0.2">
      <c r="A138" s="2" t="s">
        <v>254</v>
      </c>
      <c r="B138" s="1" t="s">
        <v>300</v>
      </c>
      <c r="C138" s="1" t="s">
        <v>303</v>
      </c>
      <c r="D138" s="28">
        <v>6</v>
      </c>
      <c r="E138" s="2" t="s">
        <v>301</v>
      </c>
      <c r="F138" s="4">
        <v>44</v>
      </c>
      <c r="G138" s="5">
        <v>44</v>
      </c>
      <c r="H138" s="4">
        <f t="shared" si="46"/>
        <v>44</v>
      </c>
      <c r="I138" s="4">
        <v>180.19</v>
      </c>
      <c r="J138" s="79">
        <f t="shared" si="47"/>
        <v>180.63</v>
      </c>
      <c r="K138" s="92"/>
      <c r="L138" s="11">
        <v>90</v>
      </c>
      <c r="M138" s="74">
        <v>1</v>
      </c>
      <c r="N138" s="74">
        <v>0</v>
      </c>
      <c r="O138" s="74">
        <v>3</v>
      </c>
      <c r="P138" s="74"/>
      <c r="Q138" s="74"/>
      <c r="R138" s="75"/>
      <c r="S138" s="13">
        <f t="shared" si="49"/>
        <v>5.2327985223313132E-2</v>
      </c>
      <c r="T138" s="13">
        <f t="shared" si="50"/>
        <v>1.742848852081216E-2</v>
      </c>
      <c r="U138" s="13">
        <f t="shared" si="51"/>
        <v>-0.99847743863945992</v>
      </c>
      <c r="V138" s="6">
        <f t="shared" si="52"/>
        <v>18.420980799725044</v>
      </c>
      <c r="W138" s="6">
        <f t="shared" si="53"/>
        <v>-86.838299513294743</v>
      </c>
      <c r="X138" s="34">
        <f t="shared" si="54"/>
        <v>18.420980799725044</v>
      </c>
      <c r="Y138" s="35">
        <f t="shared" si="55"/>
        <v>288.42098079972504</v>
      </c>
      <c r="Z138" s="36">
        <f t="shared" si="56"/>
        <v>3.1617004867052572</v>
      </c>
      <c r="AA138" s="15"/>
      <c r="AB138" s="22"/>
      <c r="AC138" s="25"/>
      <c r="AD138" s="25"/>
      <c r="AE138" s="25"/>
      <c r="AF138" s="40"/>
      <c r="AG138" s="41"/>
      <c r="AH138" s="55"/>
      <c r="AI138" s="11">
        <v>0</v>
      </c>
      <c r="AJ138" s="29">
        <v>72</v>
      </c>
      <c r="AK138" s="108">
        <v>211.43</v>
      </c>
      <c r="AL138" s="108">
        <v>25.69</v>
      </c>
      <c r="AM138" s="53">
        <f t="shared" si="44"/>
        <v>166.99098079972504</v>
      </c>
      <c r="AN138" s="50">
        <f t="shared" si="45"/>
        <v>76.990980799725037</v>
      </c>
      <c r="AO138" s="67">
        <f t="shared" si="48"/>
        <v>3.1617004867052572</v>
      </c>
      <c r="AP138" s="59"/>
      <c r="AQ138" s="52"/>
      <c r="AR138" s="52"/>
    </row>
    <row r="139" spans="1:44" x14ac:dyDescent="0.2">
      <c r="A139" s="2" t="s">
        <v>254</v>
      </c>
      <c r="B139" s="1" t="s">
        <v>300</v>
      </c>
      <c r="C139" s="1" t="s">
        <v>303</v>
      </c>
      <c r="D139" s="28">
        <v>6</v>
      </c>
      <c r="E139" s="2" t="s">
        <v>301</v>
      </c>
      <c r="F139" s="4">
        <v>54</v>
      </c>
      <c r="G139" s="5">
        <v>54</v>
      </c>
      <c r="H139" s="4">
        <f t="shared" si="46"/>
        <v>54</v>
      </c>
      <c r="I139" s="4">
        <v>180.19</v>
      </c>
      <c r="J139" s="79">
        <f t="shared" si="47"/>
        <v>180.73</v>
      </c>
      <c r="K139" s="92"/>
      <c r="L139" s="11">
        <v>270</v>
      </c>
      <c r="M139" s="74">
        <v>0</v>
      </c>
      <c r="N139" s="74">
        <v>180</v>
      </c>
      <c r="O139" s="74">
        <v>11</v>
      </c>
      <c r="P139" s="74"/>
      <c r="Q139" s="74"/>
      <c r="R139" s="75"/>
      <c r="S139" s="13">
        <f t="shared" si="49"/>
        <v>-0.1908089953765448</v>
      </c>
      <c r="T139" s="13">
        <f t="shared" si="50"/>
        <v>3.5065401880235982E-17</v>
      </c>
      <c r="U139" s="13">
        <f t="shared" si="51"/>
        <v>-0.98162718344766398</v>
      </c>
      <c r="V139" s="6">
        <f t="shared" si="52"/>
        <v>180</v>
      </c>
      <c r="W139" s="6">
        <f t="shared" si="53"/>
        <v>-79.000000000000014</v>
      </c>
      <c r="X139" s="34">
        <f t="shared" si="54"/>
        <v>180</v>
      </c>
      <c r="Y139" s="35">
        <f t="shared" si="55"/>
        <v>90</v>
      </c>
      <c r="Z139" s="36">
        <f t="shared" si="56"/>
        <v>10.999999999999986</v>
      </c>
      <c r="AA139" s="15"/>
      <c r="AB139" s="22"/>
      <c r="AC139" s="25"/>
      <c r="AD139" s="25"/>
      <c r="AE139" s="25"/>
      <c r="AF139" s="40"/>
      <c r="AG139" s="41"/>
      <c r="AH139" s="55"/>
      <c r="AI139" s="11">
        <v>0</v>
      </c>
      <c r="AJ139" s="29">
        <v>72</v>
      </c>
      <c r="AK139" s="108">
        <v>211.43</v>
      </c>
      <c r="AL139" s="108">
        <v>25.69</v>
      </c>
      <c r="AM139" s="53">
        <f t="shared" si="44"/>
        <v>328.57</v>
      </c>
      <c r="AN139" s="50">
        <f t="shared" si="45"/>
        <v>238.57</v>
      </c>
      <c r="AO139" s="67">
        <f t="shared" si="48"/>
        <v>10.999999999999986</v>
      </c>
      <c r="AP139" s="59"/>
      <c r="AQ139" s="52"/>
      <c r="AR139" s="52"/>
    </row>
    <row r="140" spans="1:44" x14ac:dyDescent="0.2">
      <c r="A140" s="2" t="s">
        <v>254</v>
      </c>
      <c r="B140" s="1" t="s">
        <v>300</v>
      </c>
      <c r="C140" s="1" t="s">
        <v>303</v>
      </c>
      <c r="D140" s="28">
        <v>7</v>
      </c>
      <c r="E140" s="2" t="s">
        <v>301</v>
      </c>
      <c r="F140" s="4">
        <v>8</v>
      </c>
      <c r="G140" s="5">
        <v>8</v>
      </c>
      <c r="H140" s="4">
        <f t="shared" si="46"/>
        <v>8</v>
      </c>
      <c r="I140" s="4">
        <v>181.5</v>
      </c>
      <c r="J140" s="79">
        <f t="shared" si="47"/>
        <v>181.58</v>
      </c>
      <c r="K140" s="92"/>
      <c r="L140" s="11">
        <v>270</v>
      </c>
      <c r="M140" s="74">
        <v>3</v>
      </c>
      <c r="N140" s="74">
        <v>180</v>
      </c>
      <c r="O140" s="74">
        <v>7</v>
      </c>
      <c r="P140" s="74"/>
      <c r="Q140" s="74"/>
      <c r="R140" s="75"/>
      <c r="S140" s="13">
        <f t="shared" si="49"/>
        <v>-0.12170232570552782</v>
      </c>
      <c r="T140" s="13">
        <f t="shared" si="50"/>
        <v>-5.1945851961402494E-2</v>
      </c>
      <c r="U140" s="13">
        <f t="shared" si="51"/>
        <v>-0.99118590163601605</v>
      </c>
      <c r="V140" s="6">
        <f t="shared" si="52"/>
        <v>203.11410337936559</v>
      </c>
      <c r="W140" s="6">
        <f t="shared" si="53"/>
        <v>-82.395895546307358</v>
      </c>
      <c r="X140" s="34">
        <f t="shared" si="54"/>
        <v>203.11410337936559</v>
      </c>
      <c r="Y140" s="35">
        <f t="shared" si="55"/>
        <v>113.11410337936559</v>
      </c>
      <c r="Z140" s="36">
        <f t="shared" si="56"/>
        <v>7.6041044536926421</v>
      </c>
      <c r="AA140" s="15"/>
      <c r="AB140" s="22"/>
      <c r="AC140" s="25"/>
      <c r="AD140" s="25"/>
      <c r="AE140" s="25"/>
      <c r="AF140" s="40"/>
      <c r="AG140" s="41"/>
      <c r="AH140" s="55"/>
      <c r="AI140" s="11">
        <v>0</v>
      </c>
      <c r="AJ140" s="29">
        <v>93</v>
      </c>
      <c r="AK140" s="111">
        <v>182.19</v>
      </c>
      <c r="AL140" s="111">
        <v>-36.04</v>
      </c>
      <c r="AM140" s="53">
        <f t="shared" si="44"/>
        <v>200.92410337936559</v>
      </c>
      <c r="AN140" s="50">
        <f t="shared" si="45"/>
        <v>110.92410337936559</v>
      </c>
      <c r="AO140" s="67">
        <f t="shared" si="48"/>
        <v>7.6041044536926421</v>
      </c>
      <c r="AP140" s="59"/>
      <c r="AQ140" s="52"/>
      <c r="AR140" s="52"/>
    </row>
    <row r="141" spans="1:44" x14ac:dyDescent="0.2">
      <c r="A141" s="2" t="s">
        <v>254</v>
      </c>
      <c r="B141" s="1" t="s">
        <v>300</v>
      </c>
      <c r="C141" s="1" t="s">
        <v>303</v>
      </c>
      <c r="D141" s="28">
        <v>7</v>
      </c>
      <c r="E141" s="2" t="s">
        <v>301</v>
      </c>
      <c r="F141" s="4">
        <v>24</v>
      </c>
      <c r="G141" s="5">
        <v>24.5</v>
      </c>
      <c r="H141" s="4">
        <f t="shared" si="46"/>
        <v>24.25</v>
      </c>
      <c r="I141" s="4">
        <v>181.5</v>
      </c>
      <c r="J141" s="79">
        <f t="shared" si="47"/>
        <v>181.74250000000001</v>
      </c>
      <c r="K141" s="92"/>
      <c r="L141" s="11">
        <v>270</v>
      </c>
      <c r="M141" s="74">
        <v>2</v>
      </c>
      <c r="N141" s="74">
        <v>180</v>
      </c>
      <c r="O141" s="74">
        <v>3</v>
      </c>
      <c r="P141" s="74"/>
      <c r="Q141" s="74"/>
      <c r="R141" s="75"/>
      <c r="S141" s="13">
        <f t="shared" si="49"/>
        <v>-5.2304074592470849E-2</v>
      </c>
      <c r="T141" s="13">
        <f t="shared" si="50"/>
        <v>-3.4851668155187317E-2</v>
      </c>
      <c r="U141" s="13">
        <f t="shared" si="51"/>
        <v>-0.99802119662406841</v>
      </c>
      <c r="V141" s="6">
        <f t="shared" si="52"/>
        <v>213.67663081374843</v>
      </c>
      <c r="W141" s="6">
        <f t="shared" si="53"/>
        <v>-86.39647307521291</v>
      </c>
      <c r="X141" s="34">
        <f t="shared" si="54"/>
        <v>213.67663081374843</v>
      </c>
      <c r="Y141" s="35">
        <f t="shared" si="55"/>
        <v>123.67663081374843</v>
      </c>
      <c r="Z141" s="36">
        <f t="shared" si="56"/>
        <v>3.60352692478709</v>
      </c>
      <c r="AA141" s="15"/>
      <c r="AB141" s="22"/>
      <c r="AC141" s="25"/>
      <c r="AD141" s="25"/>
      <c r="AE141" s="25"/>
      <c r="AF141" s="40"/>
      <c r="AG141" s="41"/>
      <c r="AH141" s="55"/>
      <c r="AI141" s="11">
        <v>0</v>
      </c>
      <c r="AJ141" s="29">
        <v>93</v>
      </c>
      <c r="AK141" s="111">
        <v>182.19</v>
      </c>
      <c r="AL141" s="111">
        <v>-36.04</v>
      </c>
      <c r="AM141" s="53">
        <f t="shared" si="44"/>
        <v>211.48663081374843</v>
      </c>
      <c r="AN141" s="50">
        <f t="shared" si="45"/>
        <v>121.48663081374843</v>
      </c>
      <c r="AO141" s="67">
        <f t="shared" si="48"/>
        <v>3.60352692478709</v>
      </c>
      <c r="AP141" s="59"/>
      <c r="AQ141" s="52"/>
      <c r="AR141" s="52"/>
    </row>
    <row r="142" spans="1:44" x14ac:dyDescent="0.2">
      <c r="A142" s="2" t="s">
        <v>254</v>
      </c>
      <c r="B142" s="1" t="s">
        <v>300</v>
      </c>
      <c r="C142" s="1" t="s">
        <v>303</v>
      </c>
      <c r="D142" s="28">
        <v>7</v>
      </c>
      <c r="E142" s="2" t="s">
        <v>301</v>
      </c>
      <c r="F142" s="4">
        <v>45</v>
      </c>
      <c r="G142" s="5">
        <v>45.5</v>
      </c>
      <c r="H142" s="4">
        <f t="shared" si="46"/>
        <v>45.25</v>
      </c>
      <c r="I142" s="4">
        <v>181.5</v>
      </c>
      <c r="J142" s="79">
        <f t="shared" si="47"/>
        <v>181.95249999999999</v>
      </c>
      <c r="K142" s="92"/>
      <c r="L142" s="11">
        <v>90</v>
      </c>
      <c r="M142" s="74">
        <v>2</v>
      </c>
      <c r="N142" s="74">
        <v>180</v>
      </c>
      <c r="O142" s="74">
        <v>1</v>
      </c>
      <c r="P142" s="74"/>
      <c r="Q142" s="74"/>
      <c r="R142" s="75"/>
      <c r="S142" s="13">
        <f t="shared" si="49"/>
        <v>1.7441774902830155E-2</v>
      </c>
      <c r="T142" s="13">
        <f t="shared" si="50"/>
        <v>-3.489418134011367E-2</v>
      </c>
      <c r="U142" s="13">
        <f t="shared" si="51"/>
        <v>0.99923861495548261</v>
      </c>
      <c r="V142" s="6">
        <f t="shared" si="52"/>
        <v>296.5580680165811</v>
      </c>
      <c r="W142" s="6">
        <f t="shared" si="53"/>
        <v>87.764295062177368</v>
      </c>
      <c r="X142" s="34">
        <f t="shared" si="54"/>
        <v>116.5580680165811</v>
      </c>
      <c r="Y142" s="35">
        <f t="shared" si="55"/>
        <v>26.558068016581103</v>
      </c>
      <c r="Z142" s="36">
        <f t="shared" si="56"/>
        <v>2.2357049378226321</v>
      </c>
      <c r="AA142" s="15"/>
      <c r="AB142" s="22"/>
      <c r="AC142" s="25"/>
      <c r="AD142" s="25"/>
      <c r="AE142" s="25"/>
      <c r="AF142" s="40"/>
      <c r="AG142" s="41"/>
      <c r="AH142" s="55"/>
      <c r="AI142" s="11">
        <v>0</v>
      </c>
      <c r="AJ142" s="29">
        <v>93</v>
      </c>
      <c r="AK142" s="111">
        <v>182.19</v>
      </c>
      <c r="AL142" s="111">
        <v>-36.04</v>
      </c>
      <c r="AM142" s="53">
        <f t="shared" si="44"/>
        <v>114.36806801658111</v>
      </c>
      <c r="AN142" s="50">
        <f t="shared" si="45"/>
        <v>24.368068016581105</v>
      </c>
      <c r="AO142" s="67">
        <f t="shared" si="48"/>
        <v>2.2357049378226321</v>
      </c>
      <c r="AP142" s="59"/>
      <c r="AQ142" s="52"/>
      <c r="AR142" s="52"/>
    </row>
    <row r="143" spans="1:44" x14ac:dyDescent="0.2">
      <c r="A143" s="2" t="s">
        <v>254</v>
      </c>
      <c r="B143" s="1" t="s">
        <v>300</v>
      </c>
      <c r="C143" s="1" t="s">
        <v>303</v>
      </c>
      <c r="D143" s="28">
        <v>7</v>
      </c>
      <c r="E143" s="2" t="s">
        <v>301</v>
      </c>
      <c r="F143" s="4">
        <v>78</v>
      </c>
      <c r="G143" s="5">
        <v>80</v>
      </c>
      <c r="H143" s="4">
        <f t="shared" si="46"/>
        <v>79</v>
      </c>
      <c r="I143" s="4">
        <v>181.5</v>
      </c>
      <c r="J143" s="79">
        <f t="shared" si="47"/>
        <v>182.29</v>
      </c>
      <c r="K143" s="92"/>
      <c r="L143" s="11">
        <v>270</v>
      </c>
      <c r="M143" s="74">
        <v>2</v>
      </c>
      <c r="N143" s="74">
        <v>180</v>
      </c>
      <c r="O143" s="74">
        <v>5</v>
      </c>
      <c r="P143" s="74"/>
      <c r="Q143" s="74"/>
      <c r="R143" s="75"/>
      <c r="S143" s="13">
        <f t="shared" si="49"/>
        <v>-8.7102649824045655E-2</v>
      </c>
      <c r="T143" s="13">
        <f t="shared" si="50"/>
        <v>-3.4766693581101807E-2</v>
      </c>
      <c r="U143" s="13">
        <f t="shared" si="51"/>
        <v>-0.99558784319794802</v>
      </c>
      <c r="V143" s="6">
        <f t="shared" si="52"/>
        <v>201.75922647955761</v>
      </c>
      <c r="W143" s="6">
        <f t="shared" si="53"/>
        <v>-84.618591521009023</v>
      </c>
      <c r="X143" s="34">
        <f t="shared" si="54"/>
        <v>201.75922647955761</v>
      </c>
      <c r="Y143" s="35">
        <f t="shared" si="55"/>
        <v>111.75922647955761</v>
      </c>
      <c r="Z143" s="36">
        <f t="shared" si="56"/>
        <v>5.3814084789909771</v>
      </c>
      <c r="AA143" s="15"/>
      <c r="AB143" s="22"/>
      <c r="AC143" s="25"/>
      <c r="AD143" s="25"/>
      <c r="AE143" s="25"/>
      <c r="AF143" s="40"/>
      <c r="AG143" s="41"/>
      <c r="AH143" s="55"/>
      <c r="AI143" s="11">
        <v>0</v>
      </c>
      <c r="AJ143" s="29">
        <v>93</v>
      </c>
      <c r="AK143" s="108">
        <v>233.33</v>
      </c>
      <c r="AL143" s="108">
        <v>47.05</v>
      </c>
      <c r="AM143" s="53">
        <f t="shared" si="44"/>
        <v>328.4292264795576</v>
      </c>
      <c r="AN143" s="50">
        <f t="shared" si="45"/>
        <v>238.4292264795576</v>
      </c>
      <c r="AO143" s="67">
        <f t="shared" si="48"/>
        <v>5.3814084789909771</v>
      </c>
      <c r="AP143" s="59"/>
      <c r="AQ143" s="52"/>
      <c r="AR143" s="52"/>
    </row>
    <row r="144" spans="1:44" x14ac:dyDescent="0.2">
      <c r="A144" s="2" t="s">
        <v>254</v>
      </c>
      <c r="B144" s="1" t="s">
        <v>300</v>
      </c>
      <c r="C144" s="1" t="s">
        <v>303</v>
      </c>
      <c r="D144" s="28">
        <v>8</v>
      </c>
      <c r="E144" s="2" t="s">
        <v>301</v>
      </c>
      <c r="F144" s="4">
        <v>62</v>
      </c>
      <c r="G144" s="5">
        <v>63</v>
      </c>
      <c r="H144" s="4">
        <f t="shared" si="46"/>
        <v>62.5</v>
      </c>
      <c r="I144" s="4">
        <v>182.435</v>
      </c>
      <c r="J144" s="79">
        <f t="shared" si="47"/>
        <v>183.06</v>
      </c>
      <c r="K144" s="92"/>
      <c r="L144" s="11">
        <v>270</v>
      </c>
      <c r="M144" s="74">
        <v>4</v>
      </c>
      <c r="N144" s="74">
        <v>0</v>
      </c>
      <c r="O144" s="74">
        <v>2</v>
      </c>
      <c r="P144" s="74"/>
      <c r="Q144" s="74"/>
      <c r="R144" s="75"/>
      <c r="S144" s="13">
        <f t="shared" si="49"/>
        <v>-3.4814483282576247E-2</v>
      </c>
      <c r="T144" s="13">
        <f t="shared" si="50"/>
        <v>6.9713979985077223E-2</v>
      </c>
      <c r="U144" s="13">
        <f t="shared" si="51"/>
        <v>0.99695636119368447</v>
      </c>
      <c r="V144" s="6">
        <f t="shared" si="52"/>
        <v>116.53709639358078</v>
      </c>
      <c r="W144" s="6">
        <f t="shared" si="53"/>
        <v>85.530762667528776</v>
      </c>
      <c r="X144" s="34">
        <f t="shared" si="54"/>
        <v>296.53709639358078</v>
      </c>
      <c r="Y144" s="35">
        <f t="shared" si="55"/>
        <v>206.53709639358078</v>
      </c>
      <c r="Z144" s="36">
        <f t="shared" si="56"/>
        <v>4.4692373324712236</v>
      </c>
      <c r="AA144" s="15"/>
      <c r="AB144" s="22"/>
      <c r="AC144" s="25"/>
      <c r="AD144" s="25"/>
      <c r="AE144" s="25"/>
      <c r="AF144" s="40"/>
      <c r="AG144" s="41"/>
      <c r="AH144" s="55"/>
      <c r="AI144" s="11">
        <v>55</v>
      </c>
      <c r="AJ144" s="29">
        <v>102</v>
      </c>
      <c r="AK144" s="108">
        <v>223.88</v>
      </c>
      <c r="AL144" s="108">
        <v>63.5</v>
      </c>
      <c r="AM144" s="53">
        <f t="shared" si="44"/>
        <v>72.657096393580787</v>
      </c>
      <c r="AN144" s="50">
        <f t="shared" si="45"/>
        <v>342.65709639358079</v>
      </c>
      <c r="AO144" s="67">
        <f t="shared" si="48"/>
        <v>4.4692373324712236</v>
      </c>
      <c r="AP144" s="59"/>
      <c r="AQ144" s="52"/>
      <c r="AR144" s="52"/>
    </row>
    <row r="145" spans="1:44" x14ac:dyDescent="0.2">
      <c r="A145" s="2" t="s">
        <v>254</v>
      </c>
      <c r="B145" s="1" t="s">
        <v>300</v>
      </c>
      <c r="C145" s="1" t="s">
        <v>303</v>
      </c>
      <c r="D145" s="28">
        <v>8</v>
      </c>
      <c r="E145" s="2" t="s">
        <v>301</v>
      </c>
      <c r="F145" s="4">
        <v>84</v>
      </c>
      <c r="G145" s="5">
        <v>84</v>
      </c>
      <c r="H145" s="4">
        <f t="shared" si="46"/>
        <v>84</v>
      </c>
      <c r="I145" s="4">
        <v>182.435</v>
      </c>
      <c r="J145" s="79">
        <f t="shared" si="47"/>
        <v>183.27500000000001</v>
      </c>
      <c r="K145" s="92"/>
      <c r="L145" s="11">
        <v>90</v>
      </c>
      <c r="M145" s="74">
        <v>0</v>
      </c>
      <c r="N145" s="74">
        <v>180</v>
      </c>
      <c r="O145" s="74">
        <v>2</v>
      </c>
      <c r="P145" s="74"/>
      <c r="Q145" s="74"/>
      <c r="R145" s="75"/>
      <c r="S145" s="13">
        <f t="shared" si="49"/>
        <v>3.4899496702500969E-2</v>
      </c>
      <c r="T145" s="13">
        <f t="shared" si="50"/>
        <v>-2.1378532231078771E-18</v>
      </c>
      <c r="U145" s="13">
        <f t="shared" si="51"/>
        <v>0.99939082701909576</v>
      </c>
      <c r="V145" s="6">
        <f t="shared" si="52"/>
        <v>360</v>
      </c>
      <c r="W145" s="6">
        <f t="shared" si="53"/>
        <v>88.000000000000057</v>
      </c>
      <c r="X145" s="34">
        <f t="shared" si="54"/>
        <v>180</v>
      </c>
      <c r="Y145" s="35">
        <f t="shared" si="55"/>
        <v>90</v>
      </c>
      <c r="Z145" s="36">
        <f t="shared" si="56"/>
        <v>1.9999999999999432</v>
      </c>
      <c r="AA145" s="15"/>
      <c r="AB145" s="22"/>
      <c r="AC145" s="25"/>
      <c r="AD145" s="25"/>
      <c r="AE145" s="25"/>
      <c r="AF145" s="40"/>
      <c r="AG145" s="41"/>
      <c r="AH145" s="55"/>
      <c r="AI145" s="11">
        <v>55</v>
      </c>
      <c r="AJ145" s="29">
        <v>102</v>
      </c>
      <c r="AK145" s="108">
        <v>223.88</v>
      </c>
      <c r="AL145" s="108">
        <v>63.5</v>
      </c>
      <c r="AM145" s="53">
        <f t="shared" si="44"/>
        <v>316.12</v>
      </c>
      <c r="AN145" s="50">
        <f t="shared" si="45"/>
        <v>226.12</v>
      </c>
      <c r="AO145" s="67">
        <f t="shared" si="48"/>
        <v>1.9999999999999432</v>
      </c>
      <c r="AP145" s="59"/>
      <c r="AQ145" s="52"/>
      <c r="AR145" s="52"/>
    </row>
    <row r="146" spans="1:44" x14ac:dyDescent="0.2">
      <c r="A146" s="2" t="s">
        <v>254</v>
      </c>
      <c r="B146" s="1" t="s">
        <v>300</v>
      </c>
      <c r="C146" s="1" t="s">
        <v>305</v>
      </c>
      <c r="D146" s="28">
        <v>1</v>
      </c>
      <c r="E146" s="2" t="s">
        <v>301</v>
      </c>
      <c r="F146" s="4">
        <v>29</v>
      </c>
      <c r="G146" s="5">
        <v>31</v>
      </c>
      <c r="H146" s="4">
        <f t="shared" si="46"/>
        <v>30</v>
      </c>
      <c r="I146" s="4">
        <v>185</v>
      </c>
      <c r="J146" s="79">
        <f t="shared" si="47"/>
        <v>185.3</v>
      </c>
      <c r="K146" s="92"/>
      <c r="L146" s="11">
        <v>270</v>
      </c>
      <c r="M146" s="74">
        <v>5</v>
      </c>
      <c r="N146" s="74">
        <v>0</v>
      </c>
      <c r="O146" s="74">
        <v>0</v>
      </c>
      <c r="P146" s="74"/>
      <c r="Q146" s="74"/>
      <c r="R146" s="75"/>
      <c r="S146" s="13">
        <f t="shared" si="49"/>
        <v>0</v>
      </c>
      <c r="T146" s="13">
        <f t="shared" si="50"/>
        <v>8.7155742747658166E-2</v>
      </c>
      <c r="U146" s="13">
        <f t="shared" si="51"/>
        <v>0.99619469809174555</v>
      </c>
      <c r="V146" s="6">
        <f t="shared" si="52"/>
        <v>90</v>
      </c>
      <c r="W146" s="6">
        <f t="shared" si="53"/>
        <v>85</v>
      </c>
      <c r="X146" s="34">
        <f t="shared" si="54"/>
        <v>270</v>
      </c>
      <c r="Y146" s="35">
        <f t="shared" si="55"/>
        <v>180</v>
      </c>
      <c r="Z146" s="36">
        <f t="shared" si="56"/>
        <v>5</v>
      </c>
      <c r="AA146" s="15"/>
      <c r="AB146" s="22"/>
      <c r="AC146" s="25"/>
      <c r="AD146" s="25"/>
      <c r="AE146" s="25"/>
      <c r="AF146" s="40"/>
      <c r="AG146" s="41"/>
      <c r="AH146" s="55"/>
      <c r="AI146" s="11">
        <v>0</v>
      </c>
      <c r="AJ146" s="29">
        <v>32</v>
      </c>
      <c r="AK146" s="108">
        <v>126.04</v>
      </c>
      <c r="AL146" s="108">
        <v>79.58</v>
      </c>
      <c r="AM146" s="53">
        <f t="shared" si="44"/>
        <v>143.95999999999998</v>
      </c>
      <c r="AN146" s="50">
        <f t="shared" si="45"/>
        <v>53.95999999999998</v>
      </c>
      <c r="AO146" s="67">
        <f t="shared" si="48"/>
        <v>5</v>
      </c>
      <c r="AP146" s="59"/>
      <c r="AQ146" s="52"/>
      <c r="AR146" s="52"/>
    </row>
    <row r="147" spans="1:44" x14ac:dyDescent="0.2">
      <c r="A147" s="2" t="s">
        <v>254</v>
      </c>
      <c r="B147" s="1" t="s">
        <v>300</v>
      </c>
      <c r="C147" s="1" t="s">
        <v>305</v>
      </c>
      <c r="D147" s="28">
        <v>1</v>
      </c>
      <c r="E147" s="2" t="s">
        <v>301</v>
      </c>
      <c r="F147" s="4">
        <v>114</v>
      </c>
      <c r="G147" s="5">
        <v>123</v>
      </c>
      <c r="H147" s="4">
        <f t="shared" si="46"/>
        <v>118.5</v>
      </c>
      <c r="I147" s="4">
        <v>185</v>
      </c>
      <c r="J147" s="79">
        <f t="shared" si="47"/>
        <v>186.185</v>
      </c>
      <c r="K147" s="92"/>
      <c r="L147" s="11">
        <v>270</v>
      </c>
      <c r="M147" s="74">
        <v>42</v>
      </c>
      <c r="N147" s="74">
        <v>180</v>
      </c>
      <c r="O147" s="74">
        <v>21</v>
      </c>
      <c r="P147" s="74"/>
      <c r="Q147" s="74"/>
      <c r="R147" s="75"/>
      <c r="S147" s="13">
        <f t="shared" si="49"/>
        <v>-0.26631928732153387</v>
      </c>
      <c r="T147" s="13">
        <f t="shared" si="50"/>
        <v>-0.62468723686683414</v>
      </c>
      <c r="U147" s="13">
        <f t="shared" si="51"/>
        <v>-0.6937854631183743</v>
      </c>
      <c r="V147" s="6">
        <f t="shared" si="52"/>
        <v>246.91027509384151</v>
      </c>
      <c r="W147" s="6">
        <f t="shared" si="53"/>
        <v>-45.613376052317761</v>
      </c>
      <c r="X147" s="34">
        <f t="shared" si="54"/>
        <v>246.91027509384151</v>
      </c>
      <c r="Y147" s="35">
        <f t="shared" si="55"/>
        <v>156.91027509384151</v>
      </c>
      <c r="Z147" s="36">
        <f t="shared" si="56"/>
        <v>44.386623947682239</v>
      </c>
      <c r="AA147" s="15"/>
      <c r="AB147" s="22"/>
      <c r="AC147" s="25"/>
      <c r="AD147" s="25"/>
      <c r="AE147" s="25"/>
      <c r="AF147" s="40"/>
      <c r="AG147" s="41"/>
      <c r="AH147" s="55"/>
      <c r="AI147" s="11">
        <v>43</v>
      </c>
      <c r="AJ147" s="29">
        <v>141</v>
      </c>
      <c r="AK147" s="111">
        <v>200.79</v>
      </c>
      <c r="AL147" s="111">
        <v>-86.23</v>
      </c>
      <c r="AM147" s="53">
        <f t="shared" si="44"/>
        <v>226.12027509384151</v>
      </c>
      <c r="AN147" s="50">
        <f t="shared" si="45"/>
        <v>136.12027509384151</v>
      </c>
      <c r="AO147" s="67">
        <f t="shared" si="48"/>
        <v>44.386623947682239</v>
      </c>
      <c r="AP147" s="59"/>
      <c r="AQ147" s="52"/>
      <c r="AR147" s="52"/>
    </row>
    <row r="148" spans="1:44" x14ac:dyDescent="0.2">
      <c r="A148" s="2" t="s">
        <v>254</v>
      </c>
      <c r="B148" s="1" t="s">
        <v>300</v>
      </c>
      <c r="C148" s="1" t="s">
        <v>305</v>
      </c>
      <c r="D148" s="28">
        <v>3</v>
      </c>
      <c r="E148" s="2" t="s">
        <v>301</v>
      </c>
      <c r="F148" s="4">
        <v>18</v>
      </c>
      <c r="G148" s="5">
        <v>18</v>
      </c>
      <c r="H148" s="4">
        <f t="shared" si="46"/>
        <v>18</v>
      </c>
      <c r="I148" s="4">
        <v>186.69</v>
      </c>
      <c r="J148" s="79">
        <f t="shared" si="47"/>
        <v>186.87</v>
      </c>
      <c r="K148" s="92"/>
      <c r="L148" s="11">
        <v>90</v>
      </c>
      <c r="M148" s="74">
        <v>3</v>
      </c>
      <c r="N148" s="74">
        <v>180</v>
      </c>
      <c r="O148" s="74">
        <v>7</v>
      </c>
      <c r="P148" s="74"/>
      <c r="Q148" s="74"/>
      <c r="R148" s="75"/>
      <c r="S148" s="13">
        <f t="shared" si="49"/>
        <v>0.12170232570552782</v>
      </c>
      <c r="T148" s="13">
        <f t="shared" si="50"/>
        <v>-5.1945851961402521E-2</v>
      </c>
      <c r="U148" s="13">
        <f t="shared" si="51"/>
        <v>0.99118590163601605</v>
      </c>
      <c r="V148" s="6">
        <f t="shared" si="52"/>
        <v>336.88589662063441</v>
      </c>
      <c r="W148" s="6">
        <f t="shared" si="53"/>
        <v>82.395895546307358</v>
      </c>
      <c r="X148" s="34">
        <f t="shared" si="54"/>
        <v>156.88589662063441</v>
      </c>
      <c r="Y148" s="35">
        <f t="shared" si="55"/>
        <v>66.885896620634412</v>
      </c>
      <c r="Z148" s="36">
        <f t="shared" si="56"/>
        <v>7.6041044536926421</v>
      </c>
      <c r="AA148" s="15"/>
      <c r="AB148" s="22"/>
      <c r="AC148" s="25"/>
      <c r="AD148" s="25"/>
      <c r="AE148" s="25"/>
      <c r="AF148" s="40"/>
      <c r="AG148" s="41"/>
      <c r="AH148" s="55"/>
      <c r="AI148" s="11">
        <v>0</v>
      </c>
      <c r="AJ148" s="29">
        <v>147</v>
      </c>
      <c r="AK148" s="111">
        <v>301.5</v>
      </c>
      <c r="AL148" s="111">
        <v>-8.7100000000000009</v>
      </c>
      <c r="AM148" s="53">
        <f t="shared" si="44"/>
        <v>35.385896620634412</v>
      </c>
      <c r="AN148" s="50">
        <f t="shared" si="45"/>
        <v>305.38589662063441</v>
      </c>
      <c r="AO148" s="67">
        <f t="shared" si="48"/>
        <v>7.6041044536926421</v>
      </c>
      <c r="AP148" s="59"/>
      <c r="AQ148" s="52"/>
      <c r="AR148" s="52"/>
    </row>
    <row r="149" spans="1:44" x14ac:dyDescent="0.2">
      <c r="A149" s="2" t="s">
        <v>254</v>
      </c>
      <c r="B149" s="1" t="s">
        <v>300</v>
      </c>
      <c r="C149" s="1" t="s">
        <v>305</v>
      </c>
      <c r="D149" s="28">
        <v>3</v>
      </c>
      <c r="E149" s="2" t="s">
        <v>301</v>
      </c>
      <c r="F149" s="4">
        <v>34</v>
      </c>
      <c r="G149" s="5">
        <v>34.5</v>
      </c>
      <c r="H149" s="4">
        <f t="shared" si="46"/>
        <v>34.25</v>
      </c>
      <c r="I149" s="4">
        <v>186.69</v>
      </c>
      <c r="J149" s="79">
        <f t="shared" si="47"/>
        <v>187.0325</v>
      </c>
      <c r="K149" s="92"/>
      <c r="L149" s="11">
        <v>90</v>
      </c>
      <c r="M149" s="74">
        <v>7</v>
      </c>
      <c r="N149" s="74">
        <v>180</v>
      </c>
      <c r="O149" s="74">
        <v>3</v>
      </c>
      <c r="P149" s="74"/>
      <c r="Q149" s="74"/>
      <c r="R149" s="75"/>
      <c r="S149" s="13">
        <f t="shared" si="49"/>
        <v>5.19458519614025E-2</v>
      </c>
      <c r="T149" s="13">
        <f t="shared" si="50"/>
        <v>-0.12170232570552782</v>
      </c>
      <c r="U149" s="13">
        <f t="shared" si="51"/>
        <v>0.99118590163601605</v>
      </c>
      <c r="V149" s="6">
        <f t="shared" si="52"/>
        <v>293.11410337936559</v>
      </c>
      <c r="W149" s="6">
        <f t="shared" si="53"/>
        <v>82.395895546307358</v>
      </c>
      <c r="X149" s="34">
        <f t="shared" si="54"/>
        <v>113.11410337936559</v>
      </c>
      <c r="Y149" s="35">
        <f t="shared" si="55"/>
        <v>23.114103379365588</v>
      </c>
      <c r="Z149" s="36">
        <f t="shared" si="56"/>
        <v>7.6041044536926421</v>
      </c>
      <c r="AA149" s="15"/>
      <c r="AB149" s="22"/>
      <c r="AC149" s="25"/>
      <c r="AD149" s="25"/>
      <c r="AE149" s="25"/>
      <c r="AF149" s="40"/>
      <c r="AG149" s="41"/>
      <c r="AH149" s="55"/>
      <c r="AI149" s="11">
        <v>0</v>
      </c>
      <c r="AJ149" s="29">
        <v>147</v>
      </c>
      <c r="AK149" s="111">
        <v>301.5</v>
      </c>
      <c r="AL149" s="111">
        <v>-8.7100000000000009</v>
      </c>
      <c r="AM149" s="53">
        <f t="shared" si="44"/>
        <v>351.61410337936559</v>
      </c>
      <c r="AN149" s="50">
        <f t="shared" si="45"/>
        <v>261.61410337936559</v>
      </c>
      <c r="AO149" s="67">
        <f t="shared" si="48"/>
        <v>7.6041044536926421</v>
      </c>
      <c r="AP149" s="59"/>
      <c r="AQ149" s="52"/>
      <c r="AR149" s="52"/>
    </row>
    <row r="150" spans="1:44" x14ac:dyDescent="0.2">
      <c r="A150" s="2" t="s">
        <v>254</v>
      </c>
      <c r="B150" s="1" t="s">
        <v>300</v>
      </c>
      <c r="C150" s="1" t="s">
        <v>305</v>
      </c>
      <c r="D150" s="28">
        <v>3</v>
      </c>
      <c r="E150" s="2" t="s">
        <v>301</v>
      </c>
      <c r="F150" s="4">
        <v>62</v>
      </c>
      <c r="G150" s="5">
        <v>63</v>
      </c>
      <c r="H150" s="4">
        <f t="shared" si="46"/>
        <v>62.5</v>
      </c>
      <c r="I150" s="4">
        <v>186.69</v>
      </c>
      <c r="J150" s="79">
        <f t="shared" si="47"/>
        <v>187.315</v>
      </c>
      <c r="K150" s="92"/>
      <c r="L150" s="11">
        <v>270</v>
      </c>
      <c r="M150" s="74">
        <v>6</v>
      </c>
      <c r="N150" s="74">
        <v>180</v>
      </c>
      <c r="O150" s="74">
        <v>2</v>
      </c>
      <c r="P150" s="74"/>
      <c r="Q150" s="74"/>
      <c r="R150" s="75"/>
      <c r="S150" s="13">
        <f t="shared" si="49"/>
        <v>-3.4708313607970082E-2</v>
      </c>
      <c r="T150" s="13">
        <f t="shared" si="50"/>
        <v>-0.10446478735209536</v>
      </c>
      <c r="U150" s="13">
        <f t="shared" si="51"/>
        <v>-0.99391605950069728</v>
      </c>
      <c r="V150" s="6">
        <f t="shared" si="52"/>
        <v>251.62098802250347</v>
      </c>
      <c r="W150" s="6">
        <f t="shared" si="53"/>
        <v>-83.68004299396074</v>
      </c>
      <c r="X150" s="34">
        <f t="shared" si="54"/>
        <v>251.62098802250347</v>
      </c>
      <c r="Y150" s="35">
        <f t="shared" si="55"/>
        <v>161.62098802250347</v>
      </c>
      <c r="Z150" s="36">
        <f t="shared" si="56"/>
        <v>6.3199570060392602</v>
      </c>
      <c r="AA150" s="15"/>
      <c r="AB150" s="22"/>
      <c r="AC150" s="25"/>
      <c r="AD150" s="25"/>
      <c r="AE150" s="25"/>
      <c r="AF150" s="40"/>
      <c r="AG150" s="41"/>
      <c r="AH150" s="55"/>
      <c r="AI150" s="11">
        <v>0</v>
      </c>
      <c r="AJ150" s="29">
        <v>147</v>
      </c>
      <c r="AK150" s="111">
        <v>301.5</v>
      </c>
      <c r="AL150" s="111">
        <v>-8.7100000000000009</v>
      </c>
      <c r="AM150" s="53">
        <f t="shared" si="44"/>
        <v>130.12098802250347</v>
      </c>
      <c r="AN150" s="50">
        <f t="shared" si="45"/>
        <v>40.120988022503468</v>
      </c>
      <c r="AO150" s="67">
        <f t="shared" si="48"/>
        <v>6.3199570060392602</v>
      </c>
      <c r="AP150" s="59"/>
      <c r="AQ150" s="52"/>
      <c r="AR150" s="52"/>
    </row>
    <row r="151" spans="1:44" x14ac:dyDescent="0.2">
      <c r="A151" s="2" t="s">
        <v>254</v>
      </c>
      <c r="B151" s="1" t="s">
        <v>300</v>
      </c>
      <c r="C151" s="1" t="s">
        <v>305</v>
      </c>
      <c r="D151" s="28">
        <v>3</v>
      </c>
      <c r="E151" s="2" t="s">
        <v>301</v>
      </c>
      <c r="F151" s="4">
        <v>92</v>
      </c>
      <c r="G151" s="5">
        <v>92</v>
      </c>
      <c r="H151" s="4">
        <f t="shared" si="46"/>
        <v>92</v>
      </c>
      <c r="I151" s="4">
        <v>186.69</v>
      </c>
      <c r="J151" s="79">
        <f t="shared" si="47"/>
        <v>187.60999999999999</v>
      </c>
      <c r="K151" s="92"/>
      <c r="L151" s="11">
        <v>90</v>
      </c>
      <c r="M151" s="74">
        <v>2</v>
      </c>
      <c r="N151" s="74">
        <v>0</v>
      </c>
      <c r="O151" s="74">
        <v>13</v>
      </c>
      <c r="P151" s="74"/>
      <c r="Q151" s="74"/>
      <c r="R151" s="75"/>
      <c r="S151" s="13">
        <f t="shared" si="49"/>
        <v>0.22481402023953281</v>
      </c>
      <c r="T151" s="13">
        <f t="shared" si="50"/>
        <v>3.4005024862987961E-2</v>
      </c>
      <c r="U151" s="13">
        <f t="shared" si="51"/>
        <v>-0.9737765048683662</v>
      </c>
      <c r="V151" s="6">
        <f t="shared" si="52"/>
        <v>8.601270946167233</v>
      </c>
      <c r="W151" s="6">
        <f t="shared" si="53"/>
        <v>-76.857232228509957</v>
      </c>
      <c r="X151" s="34">
        <f t="shared" si="54"/>
        <v>8.601270946167233</v>
      </c>
      <c r="Y151" s="35">
        <f t="shared" si="55"/>
        <v>278.60127094616723</v>
      </c>
      <c r="Z151" s="36">
        <f t="shared" si="56"/>
        <v>13.142767771490043</v>
      </c>
      <c r="AA151" s="15"/>
      <c r="AB151" s="22"/>
      <c r="AC151" s="25"/>
      <c r="AD151" s="25"/>
      <c r="AE151" s="25"/>
      <c r="AF151" s="40"/>
      <c r="AG151" s="41"/>
      <c r="AH151" s="55"/>
      <c r="AI151" s="11">
        <v>0</v>
      </c>
      <c r="AJ151" s="29">
        <v>147</v>
      </c>
      <c r="AK151" s="108">
        <v>265.76</v>
      </c>
      <c r="AL151" s="108">
        <v>74.42</v>
      </c>
      <c r="AM151" s="53">
        <f t="shared" si="44"/>
        <v>102.84127094616724</v>
      </c>
      <c r="AN151" s="50">
        <f t="shared" si="45"/>
        <v>12.841270946167242</v>
      </c>
      <c r="AO151" s="67">
        <f t="shared" si="48"/>
        <v>13.142767771490043</v>
      </c>
      <c r="AP151" s="59"/>
      <c r="AQ151" s="52"/>
      <c r="AR151" s="52"/>
    </row>
    <row r="152" spans="1:44" x14ac:dyDescent="0.2">
      <c r="A152" s="2" t="s">
        <v>254</v>
      </c>
      <c r="B152" s="1" t="s">
        <v>300</v>
      </c>
      <c r="C152" s="1" t="s">
        <v>305</v>
      </c>
      <c r="D152" s="28">
        <v>3</v>
      </c>
      <c r="E152" s="2" t="s">
        <v>301</v>
      </c>
      <c r="F152" s="4">
        <v>104</v>
      </c>
      <c r="G152" s="5">
        <v>104</v>
      </c>
      <c r="H152" s="4">
        <f t="shared" si="46"/>
        <v>104</v>
      </c>
      <c r="I152" s="4">
        <v>186.69</v>
      </c>
      <c r="J152" s="79">
        <f t="shared" si="47"/>
        <v>187.73</v>
      </c>
      <c r="K152" s="92"/>
      <c r="L152" s="11">
        <v>90</v>
      </c>
      <c r="M152" s="74">
        <v>5</v>
      </c>
      <c r="N152" s="74">
        <v>0</v>
      </c>
      <c r="O152" s="74">
        <v>13</v>
      </c>
      <c r="P152" s="74"/>
      <c r="Q152" s="74"/>
      <c r="R152" s="75"/>
      <c r="S152" s="13">
        <f t="shared" si="49"/>
        <v>0.22409504766750643</v>
      </c>
      <c r="T152" s="13">
        <f t="shared" si="50"/>
        <v>8.4921946707440965E-2</v>
      </c>
      <c r="U152" s="13">
        <f t="shared" si="51"/>
        <v>-0.970662292518362</v>
      </c>
      <c r="V152" s="6">
        <f t="shared" si="52"/>
        <v>20.754455439402076</v>
      </c>
      <c r="W152" s="6">
        <f t="shared" si="53"/>
        <v>-76.131618062270846</v>
      </c>
      <c r="X152" s="34">
        <f t="shared" si="54"/>
        <v>20.754455439402076</v>
      </c>
      <c r="Y152" s="35">
        <f t="shared" si="55"/>
        <v>290.75445543940208</v>
      </c>
      <c r="Z152" s="36">
        <f t="shared" si="56"/>
        <v>13.868381937729154</v>
      </c>
      <c r="AA152" s="15"/>
      <c r="AB152" s="22"/>
      <c r="AC152" s="25"/>
      <c r="AD152" s="25"/>
      <c r="AE152" s="25"/>
      <c r="AF152" s="40"/>
      <c r="AG152" s="41"/>
      <c r="AH152" s="55"/>
      <c r="AI152" s="11">
        <v>0</v>
      </c>
      <c r="AJ152" s="29">
        <v>147</v>
      </c>
      <c r="AK152" s="108">
        <v>265.76</v>
      </c>
      <c r="AL152" s="108">
        <v>74.42</v>
      </c>
      <c r="AM152" s="53">
        <f t="shared" si="44"/>
        <v>114.99445543940209</v>
      </c>
      <c r="AN152" s="50">
        <f t="shared" si="45"/>
        <v>24.994455439402088</v>
      </c>
      <c r="AO152" s="67">
        <f t="shared" si="48"/>
        <v>13.868381937729154</v>
      </c>
      <c r="AP152" s="59"/>
      <c r="AQ152" s="52"/>
      <c r="AR152" s="52"/>
    </row>
    <row r="153" spans="1:44" x14ac:dyDescent="0.2">
      <c r="A153" s="2" t="s">
        <v>254</v>
      </c>
      <c r="B153" s="1" t="s">
        <v>300</v>
      </c>
      <c r="C153" s="1" t="s">
        <v>305</v>
      </c>
      <c r="D153" s="28">
        <v>3</v>
      </c>
      <c r="E153" s="2" t="s">
        <v>301</v>
      </c>
      <c r="F153" s="4">
        <v>136</v>
      </c>
      <c r="G153" s="5">
        <v>136</v>
      </c>
      <c r="H153" s="4">
        <f t="shared" si="46"/>
        <v>136</v>
      </c>
      <c r="I153" s="4">
        <v>186.69</v>
      </c>
      <c r="J153" s="79">
        <f t="shared" si="47"/>
        <v>188.05</v>
      </c>
      <c r="K153" s="92"/>
      <c r="L153" s="11">
        <v>270</v>
      </c>
      <c r="M153" s="74">
        <v>6</v>
      </c>
      <c r="N153" s="74">
        <v>0</v>
      </c>
      <c r="O153" s="74">
        <v>0</v>
      </c>
      <c r="P153" s="74"/>
      <c r="Q153" s="74"/>
      <c r="R153" s="75"/>
      <c r="S153" s="13">
        <f t="shared" si="49"/>
        <v>0</v>
      </c>
      <c r="T153" s="13">
        <f t="shared" si="50"/>
        <v>0.10452846326765346</v>
      </c>
      <c r="U153" s="13">
        <f t="shared" si="51"/>
        <v>0.99452189536827329</v>
      </c>
      <c r="V153" s="6">
        <f t="shared" si="52"/>
        <v>90</v>
      </c>
      <c r="W153" s="6">
        <f t="shared" si="53"/>
        <v>83.999999999999986</v>
      </c>
      <c r="X153" s="34">
        <f t="shared" si="54"/>
        <v>270</v>
      </c>
      <c r="Y153" s="35">
        <f t="shared" si="55"/>
        <v>180</v>
      </c>
      <c r="Z153" s="36">
        <f t="shared" si="56"/>
        <v>6.0000000000000142</v>
      </c>
      <c r="AA153" s="15"/>
      <c r="AB153" s="22"/>
      <c r="AC153" s="25"/>
      <c r="AD153" s="25"/>
      <c r="AE153" s="25"/>
      <c r="AF153" s="40"/>
      <c r="AG153" s="41"/>
      <c r="AH153" s="55"/>
      <c r="AI153" s="11">
        <v>0</v>
      </c>
      <c r="AJ153" s="29">
        <v>147</v>
      </c>
      <c r="AK153" s="108">
        <v>265.76</v>
      </c>
      <c r="AL153" s="108">
        <v>74.42</v>
      </c>
      <c r="AM153" s="53">
        <f t="shared" si="44"/>
        <v>4.2400000000000091</v>
      </c>
      <c r="AN153" s="50">
        <f t="shared" si="45"/>
        <v>274.24</v>
      </c>
      <c r="AO153" s="67">
        <f t="shared" si="48"/>
        <v>6.0000000000000142</v>
      </c>
      <c r="AP153" s="59"/>
      <c r="AQ153" s="52"/>
      <c r="AR153" s="52"/>
    </row>
    <row r="154" spans="1:44" x14ac:dyDescent="0.2">
      <c r="A154" s="2" t="s">
        <v>254</v>
      </c>
      <c r="B154" s="1" t="s">
        <v>300</v>
      </c>
      <c r="C154" s="1" t="s">
        <v>305</v>
      </c>
      <c r="D154" s="28">
        <v>4</v>
      </c>
      <c r="E154" s="2" t="s">
        <v>301</v>
      </c>
      <c r="F154" s="4">
        <v>17</v>
      </c>
      <c r="G154" s="5">
        <v>17</v>
      </c>
      <c r="H154" s="4">
        <f t="shared" si="46"/>
        <v>17</v>
      </c>
      <c r="I154" s="4">
        <v>188.16</v>
      </c>
      <c r="J154" s="79">
        <f t="shared" si="47"/>
        <v>188.32999999999998</v>
      </c>
      <c r="K154" s="92"/>
      <c r="L154" s="11">
        <v>270</v>
      </c>
      <c r="M154" s="74">
        <v>3</v>
      </c>
      <c r="N154" s="74">
        <v>180</v>
      </c>
      <c r="O154" s="74">
        <v>5</v>
      </c>
      <c r="P154" s="74"/>
      <c r="Q154" s="74"/>
      <c r="R154" s="75"/>
      <c r="S154" s="13">
        <f t="shared" si="49"/>
        <v>-8.7036298831283193E-2</v>
      </c>
      <c r="T154" s="13">
        <f t="shared" si="50"/>
        <v>-5.2136802128782217E-2</v>
      </c>
      <c r="U154" s="13">
        <f t="shared" si="51"/>
        <v>-0.99482944788033301</v>
      </c>
      <c r="V154" s="6">
        <f t="shared" si="52"/>
        <v>210.92260626992791</v>
      </c>
      <c r="W154" s="6">
        <f t="shared" si="53"/>
        <v>-84.176850498235666</v>
      </c>
      <c r="X154" s="34">
        <f t="shared" si="54"/>
        <v>210.92260626992791</v>
      </c>
      <c r="Y154" s="35">
        <f t="shared" si="55"/>
        <v>120.92260626992791</v>
      </c>
      <c r="Z154" s="36">
        <f t="shared" si="56"/>
        <v>5.823149501764334</v>
      </c>
      <c r="AA154" s="15"/>
      <c r="AB154" s="22"/>
      <c r="AC154" s="25"/>
      <c r="AD154" s="25"/>
      <c r="AE154" s="25"/>
      <c r="AF154" s="40"/>
      <c r="AG154" s="41"/>
      <c r="AH154" s="55"/>
      <c r="AI154" s="11">
        <v>0</v>
      </c>
      <c r="AJ154" s="29">
        <v>143</v>
      </c>
      <c r="AK154" s="108">
        <v>240.68</v>
      </c>
      <c r="AL154" s="108">
        <v>16.61</v>
      </c>
      <c r="AM154" s="53">
        <f t="shared" ref="AM154:AM186" si="57">IF(AL154&gt;=0,IF(X154&gt;=AK154,X154-AK154,X154-AK154+360),IF((X154-AK154-180)&lt;0,IF(X154-AK154+180&lt;0,X154-AK154+540,X154-AK154+180),X154-AK154-180))</f>
        <v>330.24260626992793</v>
      </c>
      <c r="AN154" s="50">
        <f t="shared" ref="AN154:AN186" si="58">IF(AM154-90&lt;0,AM154+270,AM154-90)</f>
        <v>240.24260626992793</v>
      </c>
      <c r="AO154" s="67">
        <f t="shared" si="48"/>
        <v>5.823149501764334</v>
      </c>
      <c r="AP154" s="59"/>
      <c r="AQ154" s="52"/>
      <c r="AR154" s="52"/>
    </row>
    <row r="155" spans="1:44" x14ac:dyDescent="0.2">
      <c r="A155" s="2" t="s">
        <v>254</v>
      </c>
      <c r="B155" s="1" t="s">
        <v>300</v>
      </c>
      <c r="C155" s="1" t="s">
        <v>305</v>
      </c>
      <c r="D155" s="28">
        <v>4</v>
      </c>
      <c r="E155" s="2" t="s">
        <v>301</v>
      </c>
      <c r="F155" s="4">
        <v>113.5</v>
      </c>
      <c r="G155" s="5">
        <v>113.5</v>
      </c>
      <c r="H155" s="4">
        <f t="shared" si="46"/>
        <v>113.5</v>
      </c>
      <c r="I155" s="4">
        <v>188.16</v>
      </c>
      <c r="J155" s="79">
        <f t="shared" si="47"/>
        <v>189.29499999999999</v>
      </c>
      <c r="K155" s="92"/>
      <c r="L155" s="11">
        <v>270</v>
      </c>
      <c r="M155" s="74">
        <v>0</v>
      </c>
      <c r="N155" s="74">
        <v>180</v>
      </c>
      <c r="O155" s="74">
        <v>1</v>
      </c>
      <c r="P155" s="74"/>
      <c r="Q155" s="74"/>
      <c r="R155" s="75"/>
      <c r="S155" s="13">
        <f t="shared" si="49"/>
        <v>-1.7452406437283512E-2</v>
      </c>
      <c r="T155" s="13">
        <f t="shared" si="50"/>
        <v>3.207268317161272E-18</v>
      </c>
      <c r="U155" s="13">
        <f t="shared" si="51"/>
        <v>-0.99984769515639127</v>
      </c>
      <c r="V155" s="6">
        <f t="shared" si="52"/>
        <v>180</v>
      </c>
      <c r="W155" s="6">
        <f t="shared" si="53"/>
        <v>-89.000000000000099</v>
      </c>
      <c r="X155" s="34">
        <f t="shared" si="54"/>
        <v>180</v>
      </c>
      <c r="Y155" s="35">
        <f t="shared" si="55"/>
        <v>90</v>
      </c>
      <c r="Z155" s="36">
        <f t="shared" si="56"/>
        <v>0.99999999999990052</v>
      </c>
      <c r="AA155" s="15"/>
      <c r="AB155" s="22"/>
      <c r="AC155" s="25"/>
      <c r="AD155" s="25"/>
      <c r="AE155" s="25"/>
      <c r="AF155" s="40"/>
      <c r="AG155" s="41"/>
      <c r="AH155" s="55"/>
      <c r="AI155" s="11">
        <v>0</v>
      </c>
      <c r="AJ155" s="29">
        <v>143</v>
      </c>
      <c r="AK155" s="108">
        <v>265.10000000000002</v>
      </c>
      <c r="AL155" s="108">
        <v>55.31</v>
      </c>
      <c r="AM155" s="53">
        <f t="shared" si="57"/>
        <v>274.89999999999998</v>
      </c>
      <c r="AN155" s="50">
        <f t="shared" si="58"/>
        <v>184.89999999999998</v>
      </c>
      <c r="AO155" s="67">
        <f t="shared" si="48"/>
        <v>0.99999999999990052</v>
      </c>
      <c r="AP155" s="59"/>
      <c r="AQ155" s="52"/>
      <c r="AR155" s="52"/>
    </row>
    <row r="156" spans="1:44" x14ac:dyDescent="0.2">
      <c r="A156" s="2" t="s">
        <v>254</v>
      </c>
      <c r="B156" s="1" t="s">
        <v>300</v>
      </c>
      <c r="C156" s="1" t="s">
        <v>305</v>
      </c>
      <c r="D156" s="28">
        <v>5</v>
      </c>
      <c r="E156" s="2" t="s">
        <v>301</v>
      </c>
      <c r="F156" s="4">
        <v>41.5</v>
      </c>
      <c r="G156" s="4">
        <v>41.5</v>
      </c>
      <c r="H156" s="4">
        <f t="shared" si="46"/>
        <v>41.5</v>
      </c>
      <c r="I156" s="4">
        <v>189.59</v>
      </c>
      <c r="J156" s="79">
        <f t="shared" si="47"/>
        <v>190.005</v>
      </c>
      <c r="K156" s="92"/>
      <c r="L156" s="11">
        <v>90</v>
      </c>
      <c r="M156" s="74">
        <v>0</v>
      </c>
      <c r="N156" s="74">
        <v>180</v>
      </c>
      <c r="O156" s="74">
        <v>3</v>
      </c>
      <c r="P156" s="74"/>
      <c r="Q156" s="74"/>
      <c r="R156" s="75"/>
      <c r="S156" s="13">
        <f t="shared" si="49"/>
        <v>5.2335956242943828E-2</v>
      </c>
      <c r="T156" s="13">
        <f t="shared" si="50"/>
        <v>-3.2059657963603889E-18</v>
      </c>
      <c r="U156" s="13">
        <f t="shared" si="51"/>
        <v>0.99862953475457383</v>
      </c>
      <c r="V156" s="6">
        <f t="shared" si="52"/>
        <v>360</v>
      </c>
      <c r="W156" s="6">
        <f t="shared" si="53"/>
        <v>86.999999999999957</v>
      </c>
      <c r="X156" s="34">
        <f t="shared" si="54"/>
        <v>180</v>
      </c>
      <c r="Y156" s="35">
        <f t="shared" si="55"/>
        <v>90</v>
      </c>
      <c r="Z156" s="36">
        <f t="shared" si="56"/>
        <v>3.0000000000000426</v>
      </c>
      <c r="AA156" s="15"/>
      <c r="AB156" s="22"/>
      <c r="AC156" s="25"/>
      <c r="AD156" s="25"/>
      <c r="AE156" s="25"/>
      <c r="AF156" s="40"/>
      <c r="AG156" s="41"/>
      <c r="AH156" s="55"/>
      <c r="AI156" s="11">
        <v>0</v>
      </c>
      <c r="AJ156" s="29">
        <v>140</v>
      </c>
      <c r="AK156" s="108">
        <v>179.16</v>
      </c>
      <c r="AL156" s="108">
        <v>67.239999999999995</v>
      </c>
      <c r="AM156" s="53">
        <f t="shared" si="57"/>
        <v>0.84000000000000341</v>
      </c>
      <c r="AN156" s="50">
        <f t="shared" si="58"/>
        <v>270.84000000000003</v>
      </c>
      <c r="AO156" s="67">
        <f t="shared" si="48"/>
        <v>3.0000000000000426</v>
      </c>
      <c r="AP156" s="59"/>
      <c r="AQ156" s="52"/>
      <c r="AR156" s="52"/>
    </row>
    <row r="157" spans="1:44" x14ac:dyDescent="0.2">
      <c r="A157" s="2" t="s">
        <v>254</v>
      </c>
      <c r="B157" s="1" t="s">
        <v>300</v>
      </c>
      <c r="C157" s="1" t="s">
        <v>305</v>
      </c>
      <c r="D157" s="28">
        <v>5</v>
      </c>
      <c r="E157" s="2" t="s">
        <v>301</v>
      </c>
      <c r="F157" s="4">
        <v>60.5</v>
      </c>
      <c r="G157" s="5">
        <v>60.5</v>
      </c>
      <c r="H157" s="4">
        <f t="shared" si="46"/>
        <v>60.5</v>
      </c>
      <c r="I157" s="4">
        <v>189.59</v>
      </c>
      <c r="J157" s="79">
        <f t="shared" si="47"/>
        <v>190.19499999999999</v>
      </c>
      <c r="K157" s="92"/>
      <c r="L157" s="11">
        <v>90</v>
      </c>
      <c r="M157" s="74">
        <v>1</v>
      </c>
      <c r="N157" s="74">
        <v>180</v>
      </c>
      <c r="O157" s="74">
        <v>5</v>
      </c>
      <c r="P157" s="74"/>
      <c r="Q157" s="74"/>
      <c r="R157" s="75"/>
      <c r="S157" s="13">
        <f t="shared" si="49"/>
        <v>8.7142468505889387E-2</v>
      </c>
      <c r="T157" s="13">
        <f t="shared" si="50"/>
        <v>-1.7385994761764091E-2</v>
      </c>
      <c r="U157" s="13">
        <f t="shared" si="51"/>
        <v>0.99604297281404885</v>
      </c>
      <c r="V157" s="6">
        <f t="shared" si="52"/>
        <v>348.71693817946999</v>
      </c>
      <c r="W157" s="6">
        <f t="shared" si="53"/>
        <v>84.901972452320067</v>
      </c>
      <c r="X157" s="34">
        <f t="shared" si="54"/>
        <v>168.71693817946999</v>
      </c>
      <c r="Y157" s="35">
        <f t="shared" si="55"/>
        <v>78.716938179469992</v>
      </c>
      <c r="Z157" s="36">
        <f t="shared" si="56"/>
        <v>5.0980275476799335</v>
      </c>
      <c r="AA157" s="15"/>
      <c r="AB157" s="22"/>
      <c r="AC157" s="25"/>
      <c r="AD157" s="25"/>
      <c r="AE157" s="25"/>
      <c r="AF157" s="40"/>
      <c r="AG157" s="41"/>
      <c r="AH157" s="55"/>
      <c r="AI157" s="11">
        <v>0</v>
      </c>
      <c r="AJ157" s="29">
        <v>140</v>
      </c>
      <c r="AK157" s="108">
        <v>179.16</v>
      </c>
      <c r="AL157" s="108">
        <v>67.239999999999995</v>
      </c>
      <c r="AM157" s="53">
        <f t="shared" si="57"/>
        <v>349.55693817946997</v>
      </c>
      <c r="AN157" s="50">
        <f t="shared" si="58"/>
        <v>259.55693817946997</v>
      </c>
      <c r="AO157" s="67">
        <f t="shared" si="48"/>
        <v>5.0980275476799335</v>
      </c>
      <c r="AP157" s="59"/>
      <c r="AQ157" s="52"/>
      <c r="AR157" s="52"/>
    </row>
    <row r="158" spans="1:44" x14ac:dyDescent="0.2">
      <c r="A158" s="2" t="s">
        <v>254</v>
      </c>
      <c r="B158" s="1" t="s">
        <v>300</v>
      </c>
      <c r="C158" s="1" t="s">
        <v>305</v>
      </c>
      <c r="D158" s="28">
        <v>6</v>
      </c>
      <c r="E158" s="2" t="s">
        <v>301</v>
      </c>
      <c r="F158" s="4">
        <v>6</v>
      </c>
      <c r="G158" s="5">
        <v>7</v>
      </c>
      <c r="H158" s="4">
        <f t="shared" si="46"/>
        <v>6.5</v>
      </c>
      <c r="I158" s="4">
        <v>190.995</v>
      </c>
      <c r="J158" s="79">
        <f t="shared" si="47"/>
        <v>191.06</v>
      </c>
      <c r="K158" s="92"/>
      <c r="L158" s="11">
        <v>90</v>
      </c>
      <c r="M158" s="74">
        <v>7</v>
      </c>
      <c r="N158" s="74">
        <v>180</v>
      </c>
      <c r="O158" s="74">
        <v>3</v>
      </c>
      <c r="P158" s="74"/>
      <c r="Q158" s="74"/>
      <c r="R158" s="75"/>
      <c r="S158" s="13">
        <f t="shared" si="49"/>
        <v>5.19458519614025E-2</v>
      </c>
      <c r="T158" s="13">
        <f t="shared" si="50"/>
        <v>-0.12170232570552782</v>
      </c>
      <c r="U158" s="13">
        <f t="shared" si="51"/>
        <v>0.99118590163601605</v>
      </c>
      <c r="V158" s="6">
        <f t="shared" si="52"/>
        <v>293.11410337936559</v>
      </c>
      <c r="W158" s="6">
        <f t="shared" si="53"/>
        <v>82.395895546307358</v>
      </c>
      <c r="X158" s="34">
        <f t="shared" si="54"/>
        <v>113.11410337936559</v>
      </c>
      <c r="Y158" s="35">
        <f t="shared" si="55"/>
        <v>23.114103379365588</v>
      </c>
      <c r="Z158" s="36">
        <f t="shared" si="56"/>
        <v>7.6041044536926421</v>
      </c>
      <c r="AA158" s="15"/>
      <c r="AB158" s="22"/>
      <c r="AC158" s="25"/>
      <c r="AD158" s="25"/>
      <c r="AE158" s="25"/>
      <c r="AF158" s="40"/>
      <c r="AG158" s="41"/>
      <c r="AH158" s="55"/>
      <c r="AI158" s="11">
        <v>0</v>
      </c>
      <c r="AJ158" s="29">
        <v>148</v>
      </c>
      <c r="AK158" s="108">
        <v>206.72</v>
      </c>
      <c r="AL158" s="108">
        <v>14.56</v>
      </c>
      <c r="AM158" s="53">
        <f t="shared" si="57"/>
        <v>266.39410337936556</v>
      </c>
      <c r="AN158" s="50">
        <f t="shared" si="58"/>
        <v>176.39410337936556</v>
      </c>
      <c r="AO158" s="67">
        <f t="shared" si="48"/>
        <v>7.6041044536926421</v>
      </c>
      <c r="AP158" s="59"/>
      <c r="AQ158" s="52"/>
      <c r="AR158" s="52"/>
    </row>
    <row r="159" spans="1:44" x14ac:dyDescent="0.2">
      <c r="A159" s="2" t="s">
        <v>254</v>
      </c>
      <c r="B159" s="1" t="s">
        <v>300</v>
      </c>
      <c r="C159" s="1" t="s">
        <v>305</v>
      </c>
      <c r="D159" s="28">
        <v>6</v>
      </c>
      <c r="E159" s="2" t="s">
        <v>301</v>
      </c>
      <c r="F159" s="4">
        <v>19.5</v>
      </c>
      <c r="G159" s="4">
        <v>19.5</v>
      </c>
      <c r="H159" s="4">
        <f t="shared" si="46"/>
        <v>19.5</v>
      </c>
      <c r="I159" s="4">
        <v>190.995</v>
      </c>
      <c r="J159" s="79">
        <f t="shared" si="47"/>
        <v>191.19</v>
      </c>
      <c r="K159" s="92"/>
      <c r="L159" s="11">
        <v>270</v>
      </c>
      <c r="M159" s="74">
        <v>1</v>
      </c>
      <c r="N159" s="74">
        <v>0</v>
      </c>
      <c r="O159" s="74">
        <v>2</v>
      </c>
      <c r="P159" s="74"/>
      <c r="Q159" s="74"/>
      <c r="R159" s="75"/>
      <c r="S159" s="13">
        <f t="shared" si="49"/>
        <v>-3.489418134011367E-2</v>
      </c>
      <c r="T159" s="13">
        <f t="shared" si="50"/>
        <v>1.7441774902830165E-2</v>
      </c>
      <c r="U159" s="13">
        <f t="shared" si="51"/>
        <v>0.99923861495548261</v>
      </c>
      <c r="V159" s="6">
        <f t="shared" si="52"/>
        <v>153.4419319834189</v>
      </c>
      <c r="W159" s="6">
        <f t="shared" si="53"/>
        <v>87.764295062177368</v>
      </c>
      <c r="X159" s="34">
        <f t="shared" si="54"/>
        <v>333.4419319834189</v>
      </c>
      <c r="Y159" s="35">
        <f t="shared" si="55"/>
        <v>243.4419319834189</v>
      </c>
      <c r="Z159" s="36">
        <f t="shared" si="56"/>
        <v>2.2357049378226321</v>
      </c>
      <c r="AA159" s="15"/>
      <c r="AB159" s="22"/>
      <c r="AC159" s="25"/>
      <c r="AD159" s="25"/>
      <c r="AE159" s="25"/>
      <c r="AF159" s="40"/>
      <c r="AG159" s="41"/>
      <c r="AH159" s="55"/>
      <c r="AI159" s="11">
        <v>0</v>
      </c>
      <c r="AJ159" s="29">
        <v>148</v>
      </c>
      <c r="AK159" s="108">
        <v>206.72</v>
      </c>
      <c r="AL159" s="108">
        <v>14.56</v>
      </c>
      <c r="AM159" s="53">
        <f t="shared" si="57"/>
        <v>126.7219319834189</v>
      </c>
      <c r="AN159" s="50">
        <f t="shared" si="58"/>
        <v>36.721931983418898</v>
      </c>
      <c r="AO159" s="67">
        <f t="shared" si="48"/>
        <v>2.2357049378226321</v>
      </c>
      <c r="AP159" s="59"/>
      <c r="AQ159" s="52"/>
      <c r="AR159" s="52"/>
    </row>
    <row r="160" spans="1:44" x14ac:dyDescent="0.2">
      <c r="A160" s="2" t="s">
        <v>254</v>
      </c>
      <c r="B160" s="1" t="s">
        <v>300</v>
      </c>
      <c r="C160" s="1" t="s">
        <v>305</v>
      </c>
      <c r="D160" s="28">
        <v>6</v>
      </c>
      <c r="E160" s="11" t="s">
        <v>301</v>
      </c>
      <c r="F160" s="4">
        <v>42</v>
      </c>
      <c r="G160" s="5">
        <v>43</v>
      </c>
      <c r="H160" s="4">
        <f t="shared" si="46"/>
        <v>42.5</v>
      </c>
      <c r="I160" s="4">
        <v>190.995</v>
      </c>
      <c r="J160" s="79">
        <f t="shared" si="47"/>
        <v>191.42000000000002</v>
      </c>
      <c r="K160" s="92"/>
      <c r="L160" s="11">
        <v>270</v>
      </c>
      <c r="M160" s="74">
        <v>4</v>
      </c>
      <c r="N160" s="74">
        <v>0</v>
      </c>
      <c r="O160" s="74">
        <v>4</v>
      </c>
      <c r="P160" s="74"/>
      <c r="Q160" s="74"/>
      <c r="R160" s="75"/>
      <c r="S160" s="13">
        <f t="shared" si="49"/>
        <v>-6.9586550480032719E-2</v>
      </c>
      <c r="T160" s="13">
        <f t="shared" si="50"/>
        <v>6.9586550480032733E-2</v>
      </c>
      <c r="U160" s="13">
        <f t="shared" si="51"/>
        <v>0.99513403437078507</v>
      </c>
      <c r="V160" s="6">
        <f t="shared" si="52"/>
        <v>135</v>
      </c>
      <c r="W160" s="6">
        <f t="shared" si="53"/>
        <v>84.352300349844839</v>
      </c>
      <c r="X160" s="34">
        <f t="shared" si="54"/>
        <v>315</v>
      </c>
      <c r="Y160" s="35">
        <f t="shared" si="55"/>
        <v>225</v>
      </c>
      <c r="Z160" s="36">
        <f t="shared" si="56"/>
        <v>5.6476996501551611</v>
      </c>
      <c r="AA160" s="15"/>
      <c r="AB160" s="22"/>
      <c r="AC160" s="25"/>
      <c r="AD160" s="25"/>
      <c r="AE160" s="25"/>
      <c r="AF160" s="40"/>
      <c r="AG160" s="41"/>
      <c r="AH160" s="55"/>
      <c r="AI160" s="11">
        <v>0</v>
      </c>
      <c r="AJ160" s="29">
        <v>148</v>
      </c>
      <c r="AK160" s="108">
        <v>206.72</v>
      </c>
      <c r="AL160" s="108">
        <v>14.56</v>
      </c>
      <c r="AM160" s="53">
        <f t="shared" si="57"/>
        <v>108.28</v>
      </c>
      <c r="AN160" s="50">
        <f t="shared" si="58"/>
        <v>18.28</v>
      </c>
      <c r="AO160" s="67">
        <f t="shared" si="48"/>
        <v>5.6476996501551611</v>
      </c>
      <c r="AP160" s="59"/>
      <c r="AQ160" s="52"/>
      <c r="AR160" s="52"/>
    </row>
    <row r="161" spans="1:44" x14ac:dyDescent="0.2">
      <c r="A161" s="2" t="s">
        <v>254</v>
      </c>
      <c r="B161" s="1" t="s">
        <v>300</v>
      </c>
      <c r="C161" s="1" t="s">
        <v>305</v>
      </c>
      <c r="D161" s="28">
        <v>6</v>
      </c>
      <c r="E161" s="2" t="s">
        <v>301</v>
      </c>
      <c r="F161" s="4">
        <v>61.5</v>
      </c>
      <c r="G161" s="5">
        <v>62.5</v>
      </c>
      <c r="H161" s="4">
        <f t="shared" si="46"/>
        <v>62</v>
      </c>
      <c r="I161" s="4">
        <v>190.995</v>
      </c>
      <c r="J161" s="79">
        <f t="shared" si="47"/>
        <v>191.61500000000001</v>
      </c>
      <c r="K161" s="92"/>
      <c r="L161" s="11">
        <v>270</v>
      </c>
      <c r="M161" s="74">
        <v>10</v>
      </c>
      <c r="N161" s="74">
        <v>180</v>
      </c>
      <c r="O161" s="74">
        <v>2</v>
      </c>
      <c r="P161" s="74"/>
      <c r="Q161" s="74"/>
      <c r="R161" s="75"/>
      <c r="S161" s="13">
        <f t="shared" si="49"/>
        <v>-3.4369294928846966E-2</v>
      </c>
      <c r="T161" s="13">
        <f t="shared" si="50"/>
        <v>-0.17354239588891238</v>
      </c>
      <c r="U161" s="13">
        <f t="shared" si="51"/>
        <v>-0.98420783473768791</v>
      </c>
      <c r="V161" s="6">
        <f t="shared" si="52"/>
        <v>258.79778400118875</v>
      </c>
      <c r="W161" s="6">
        <f t="shared" si="53"/>
        <v>-79.809808391393531</v>
      </c>
      <c r="X161" s="34">
        <f t="shared" si="54"/>
        <v>258.79778400118875</v>
      </c>
      <c r="Y161" s="35">
        <f t="shared" si="55"/>
        <v>168.79778400118875</v>
      </c>
      <c r="Z161" s="36">
        <f t="shared" si="56"/>
        <v>10.190191608606469</v>
      </c>
      <c r="AA161" s="15"/>
      <c r="AB161" s="22"/>
      <c r="AC161" s="25"/>
      <c r="AD161" s="25"/>
      <c r="AE161" s="25"/>
      <c r="AF161" s="40"/>
      <c r="AG161" s="41"/>
      <c r="AH161" s="55"/>
      <c r="AI161" s="11">
        <v>0</v>
      </c>
      <c r="AJ161" s="29">
        <v>148</v>
      </c>
      <c r="AK161" s="108">
        <v>206.72</v>
      </c>
      <c r="AL161" s="108">
        <v>14.56</v>
      </c>
      <c r="AM161" s="53">
        <f t="shared" si="57"/>
        <v>52.077784001188746</v>
      </c>
      <c r="AN161" s="50">
        <f t="shared" si="58"/>
        <v>322.07778400118877</v>
      </c>
      <c r="AO161" s="67">
        <f t="shared" si="48"/>
        <v>10.190191608606469</v>
      </c>
      <c r="AP161" s="59"/>
      <c r="AQ161" s="52"/>
      <c r="AR161" s="52"/>
    </row>
    <row r="162" spans="1:44" x14ac:dyDescent="0.2">
      <c r="A162" s="2" t="s">
        <v>254</v>
      </c>
      <c r="B162" s="1" t="s">
        <v>300</v>
      </c>
      <c r="C162" s="1" t="s">
        <v>305</v>
      </c>
      <c r="D162" s="28">
        <v>6</v>
      </c>
      <c r="E162" s="2" t="s">
        <v>301</v>
      </c>
      <c r="F162" s="4">
        <v>92</v>
      </c>
      <c r="G162" s="5">
        <v>93</v>
      </c>
      <c r="H162" s="4">
        <f t="shared" si="46"/>
        <v>92.5</v>
      </c>
      <c r="I162" s="4">
        <v>190.995</v>
      </c>
      <c r="J162" s="79">
        <f t="shared" si="47"/>
        <v>191.92000000000002</v>
      </c>
      <c r="K162" s="92"/>
      <c r="L162" s="11">
        <v>90</v>
      </c>
      <c r="M162" s="74">
        <v>6</v>
      </c>
      <c r="N162" s="74">
        <v>0</v>
      </c>
      <c r="O162" s="74">
        <v>3</v>
      </c>
      <c r="P162" s="74"/>
      <c r="Q162" s="74"/>
      <c r="R162" s="75"/>
      <c r="S162" s="13">
        <f t="shared" si="49"/>
        <v>5.204925439864351E-2</v>
      </c>
      <c r="T162" s="13">
        <f t="shared" si="50"/>
        <v>0.10438521064158733</v>
      </c>
      <c r="U162" s="13">
        <f t="shared" si="51"/>
        <v>-0.99315893767485575</v>
      </c>
      <c r="V162" s="6">
        <f t="shared" si="52"/>
        <v>63.497930264018564</v>
      </c>
      <c r="W162" s="6">
        <f t="shared" si="53"/>
        <v>-83.301547020700255</v>
      </c>
      <c r="X162" s="34">
        <f t="shared" si="54"/>
        <v>63.497930264018564</v>
      </c>
      <c r="Y162" s="35">
        <f t="shared" si="55"/>
        <v>333.49793026401858</v>
      </c>
      <c r="Z162" s="36">
        <f t="shared" si="56"/>
        <v>6.6984529792997449</v>
      </c>
      <c r="AA162" s="15"/>
      <c r="AB162" s="22"/>
      <c r="AC162" s="25"/>
      <c r="AD162" s="25"/>
      <c r="AE162" s="25"/>
      <c r="AF162" s="40"/>
      <c r="AG162" s="41"/>
      <c r="AH162" s="55"/>
      <c r="AI162" s="11">
        <v>0</v>
      </c>
      <c r="AJ162" s="29">
        <v>148</v>
      </c>
      <c r="AK162" s="108">
        <v>206.72</v>
      </c>
      <c r="AL162" s="108">
        <v>14.56</v>
      </c>
      <c r="AM162" s="53">
        <f t="shared" si="57"/>
        <v>216.77793026401855</v>
      </c>
      <c r="AN162" s="50">
        <f t="shared" si="58"/>
        <v>126.77793026401855</v>
      </c>
      <c r="AO162" s="67">
        <f t="shared" si="48"/>
        <v>6.6984529792997449</v>
      </c>
      <c r="AP162" s="59"/>
      <c r="AQ162" s="52"/>
      <c r="AR162" s="52"/>
    </row>
    <row r="163" spans="1:44" x14ac:dyDescent="0.2">
      <c r="A163" s="2" t="s">
        <v>254</v>
      </c>
      <c r="B163" s="1" t="s">
        <v>300</v>
      </c>
      <c r="C163" s="1" t="s">
        <v>305</v>
      </c>
      <c r="D163" s="28">
        <v>6</v>
      </c>
      <c r="E163" s="2" t="s">
        <v>301</v>
      </c>
      <c r="F163" s="4">
        <v>106.5</v>
      </c>
      <c r="G163" s="5">
        <v>107.5</v>
      </c>
      <c r="H163" s="4">
        <f t="shared" ref="H163:H195" si="59">AVERAGE(F163:G163)</f>
        <v>107</v>
      </c>
      <c r="I163" s="4">
        <v>190.995</v>
      </c>
      <c r="J163" s="79">
        <f t="shared" ref="J163:J195" si="60">I163+(H163/100)</f>
        <v>192.065</v>
      </c>
      <c r="K163" s="92"/>
      <c r="L163" s="11">
        <v>270</v>
      </c>
      <c r="M163" s="74">
        <v>14</v>
      </c>
      <c r="N163" s="74">
        <v>180</v>
      </c>
      <c r="O163" s="74">
        <v>7</v>
      </c>
      <c r="P163" s="74"/>
      <c r="Q163" s="74"/>
      <c r="R163" s="75"/>
      <c r="S163" s="13">
        <f t="shared" si="49"/>
        <v>-0.11824930307007642</v>
      </c>
      <c r="T163" s="13">
        <f t="shared" si="50"/>
        <v>-0.24011864647522385</v>
      </c>
      <c r="U163" s="13">
        <f t="shared" si="51"/>
        <v>-0.96306328906926186</v>
      </c>
      <c r="V163" s="6">
        <f t="shared" si="52"/>
        <v>243.7815071331876</v>
      </c>
      <c r="W163" s="6">
        <f t="shared" si="53"/>
        <v>-74.4682309718619</v>
      </c>
      <c r="X163" s="34">
        <f t="shared" si="54"/>
        <v>243.7815071331876</v>
      </c>
      <c r="Y163" s="35">
        <f t="shared" si="55"/>
        <v>153.7815071331876</v>
      </c>
      <c r="Z163" s="36">
        <f t="shared" si="56"/>
        <v>15.5317690281381</v>
      </c>
      <c r="AA163" s="15"/>
      <c r="AB163" s="22"/>
      <c r="AC163" s="25"/>
      <c r="AD163" s="25"/>
      <c r="AE163" s="25"/>
      <c r="AF163" s="40"/>
      <c r="AG163" s="41"/>
      <c r="AH163" s="55"/>
      <c r="AI163" s="11">
        <v>0</v>
      </c>
      <c r="AJ163" s="29">
        <v>148</v>
      </c>
      <c r="AK163" s="108">
        <v>206.72</v>
      </c>
      <c r="AL163" s="108">
        <v>14.56</v>
      </c>
      <c r="AM163" s="53">
        <f t="shared" si="57"/>
        <v>37.061507133187604</v>
      </c>
      <c r="AN163" s="50">
        <f t="shared" si="58"/>
        <v>307.0615071331876</v>
      </c>
      <c r="AO163" s="67">
        <f t="shared" si="48"/>
        <v>15.5317690281381</v>
      </c>
      <c r="AP163" s="59"/>
      <c r="AQ163" s="52"/>
      <c r="AR163" s="52"/>
    </row>
    <row r="164" spans="1:44" x14ac:dyDescent="0.2">
      <c r="A164" s="2" t="s">
        <v>254</v>
      </c>
      <c r="B164" s="1" t="s">
        <v>300</v>
      </c>
      <c r="C164" s="1" t="s">
        <v>305</v>
      </c>
      <c r="D164" s="28">
        <v>6</v>
      </c>
      <c r="E164" s="2" t="s">
        <v>301</v>
      </c>
      <c r="F164" s="4">
        <v>123</v>
      </c>
      <c r="G164" s="5">
        <v>124</v>
      </c>
      <c r="H164" s="4">
        <f t="shared" si="59"/>
        <v>123.5</v>
      </c>
      <c r="I164" s="4">
        <v>190.995</v>
      </c>
      <c r="J164" s="79">
        <f t="shared" si="60"/>
        <v>192.23000000000002</v>
      </c>
      <c r="K164" s="92"/>
      <c r="L164" s="11">
        <v>90</v>
      </c>
      <c r="M164" s="74">
        <v>11</v>
      </c>
      <c r="N164" s="74">
        <v>180</v>
      </c>
      <c r="O164" s="74">
        <v>10</v>
      </c>
      <c r="P164" s="74"/>
      <c r="Q164" s="74"/>
      <c r="R164" s="75"/>
      <c r="S164" s="13">
        <f t="shared" si="49"/>
        <v>0.17045777155400835</v>
      </c>
      <c r="T164" s="13">
        <f t="shared" si="50"/>
        <v>-0.18791017799129187</v>
      </c>
      <c r="U164" s="13">
        <f t="shared" si="51"/>
        <v>0.96671406082679645</v>
      </c>
      <c r="V164" s="6">
        <f t="shared" si="52"/>
        <v>312.21191629307765</v>
      </c>
      <c r="W164" s="6">
        <f t="shared" si="53"/>
        <v>75.294896442323633</v>
      </c>
      <c r="X164" s="34">
        <f t="shared" si="54"/>
        <v>132.21191629307765</v>
      </c>
      <c r="Y164" s="35">
        <f t="shared" si="55"/>
        <v>42.21191629307765</v>
      </c>
      <c r="Z164" s="36">
        <f t="shared" si="56"/>
        <v>14.705103557676367</v>
      </c>
      <c r="AA164" s="15"/>
      <c r="AB164" s="22"/>
      <c r="AC164" s="25"/>
      <c r="AD164" s="25"/>
      <c r="AE164" s="25"/>
      <c r="AF164" s="40"/>
      <c r="AG164" s="41"/>
      <c r="AH164" s="55"/>
      <c r="AI164" s="11">
        <v>0</v>
      </c>
      <c r="AJ164" s="29">
        <v>148</v>
      </c>
      <c r="AK164" s="108">
        <v>206.72</v>
      </c>
      <c r="AL164" s="108">
        <v>14.56</v>
      </c>
      <c r="AM164" s="53">
        <f t="shared" si="57"/>
        <v>285.49191629307768</v>
      </c>
      <c r="AN164" s="50">
        <f t="shared" si="58"/>
        <v>195.49191629307768</v>
      </c>
      <c r="AO164" s="67">
        <f t="shared" si="48"/>
        <v>14.705103557676367</v>
      </c>
      <c r="AP164" s="59"/>
      <c r="AQ164" s="52"/>
      <c r="AR164" s="52"/>
    </row>
    <row r="165" spans="1:44" x14ac:dyDescent="0.2">
      <c r="A165" s="2" t="s">
        <v>254</v>
      </c>
      <c r="B165" s="1" t="s">
        <v>300</v>
      </c>
      <c r="C165" s="1" t="s">
        <v>305</v>
      </c>
      <c r="D165" s="28">
        <v>7</v>
      </c>
      <c r="E165" s="2" t="s">
        <v>301</v>
      </c>
      <c r="F165" s="4">
        <v>24</v>
      </c>
      <c r="G165" s="5">
        <v>25</v>
      </c>
      <c r="H165" s="4">
        <f t="shared" si="59"/>
        <v>24.5</v>
      </c>
      <c r="I165" s="4">
        <v>192.47499999999999</v>
      </c>
      <c r="J165" s="79">
        <f t="shared" si="60"/>
        <v>192.72</v>
      </c>
      <c r="K165" s="92"/>
      <c r="L165" s="11">
        <v>90</v>
      </c>
      <c r="M165" s="74">
        <v>5</v>
      </c>
      <c r="N165" s="74">
        <v>0</v>
      </c>
      <c r="O165" s="74">
        <v>12</v>
      </c>
      <c r="P165" s="74"/>
      <c r="Q165" s="74"/>
      <c r="R165" s="75"/>
      <c r="S165" s="13">
        <f t="shared" si="49"/>
        <v>0.20712052406394207</v>
      </c>
      <c r="T165" s="13">
        <f t="shared" si="50"/>
        <v>8.5251180658794612E-2</v>
      </c>
      <c r="U165" s="13">
        <f t="shared" si="51"/>
        <v>-0.97442545380217882</v>
      </c>
      <c r="V165" s="6">
        <f t="shared" si="52"/>
        <v>22.372153934860894</v>
      </c>
      <c r="W165" s="6">
        <f t="shared" si="53"/>
        <v>-77.054979767368962</v>
      </c>
      <c r="X165" s="34">
        <f t="shared" si="54"/>
        <v>22.372153934860894</v>
      </c>
      <c r="Y165" s="35">
        <f t="shared" si="55"/>
        <v>292.37215393486088</v>
      </c>
      <c r="Z165" s="36">
        <f t="shared" si="56"/>
        <v>12.945020232631038</v>
      </c>
      <c r="AA165" s="15"/>
      <c r="AB165" s="22"/>
      <c r="AC165" s="25"/>
      <c r="AD165" s="25"/>
      <c r="AE165" s="25"/>
      <c r="AF165" s="40"/>
      <c r="AG165" s="41"/>
      <c r="AH165" s="55"/>
      <c r="AI165" s="11">
        <v>20</v>
      </c>
      <c r="AJ165" s="29">
        <v>52</v>
      </c>
      <c r="AK165" s="111">
        <v>77.47</v>
      </c>
      <c r="AL165" s="111">
        <v>-14.54</v>
      </c>
      <c r="AM165" s="53">
        <f t="shared" si="57"/>
        <v>124.90215393486089</v>
      </c>
      <c r="AN165" s="50">
        <f t="shared" si="58"/>
        <v>34.902153934860891</v>
      </c>
      <c r="AO165" s="67">
        <f t="shared" si="48"/>
        <v>12.945020232631038</v>
      </c>
      <c r="AP165" s="59"/>
      <c r="AQ165" s="52"/>
      <c r="AR165" s="52"/>
    </row>
    <row r="166" spans="1:44" x14ac:dyDescent="0.2">
      <c r="A166" s="2" t="s">
        <v>254</v>
      </c>
      <c r="B166" s="1" t="s">
        <v>300</v>
      </c>
      <c r="C166" s="1" t="s">
        <v>305</v>
      </c>
      <c r="D166" s="28">
        <v>7</v>
      </c>
      <c r="E166" s="2" t="s">
        <v>301</v>
      </c>
      <c r="F166" s="4">
        <v>40.5</v>
      </c>
      <c r="G166" s="4">
        <v>40.5</v>
      </c>
      <c r="H166" s="4">
        <f t="shared" si="59"/>
        <v>40.5</v>
      </c>
      <c r="I166" s="4">
        <v>192.47499999999999</v>
      </c>
      <c r="J166" s="79">
        <f t="shared" si="60"/>
        <v>192.88</v>
      </c>
      <c r="K166" s="92"/>
      <c r="L166" s="11">
        <v>90</v>
      </c>
      <c r="M166" s="74">
        <v>0</v>
      </c>
      <c r="N166" s="74">
        <v>0</v>
      </c>
      <c r="O166" s="74">
        <v>4</v>
      </c>
      <c r="P166" s="74"/>
      <c r="Q166" s="74"/>
      <c r="R166" s="75"/>
      <c r="S166" s="13">
        <f t="shared" ref="S166:S171" si="61">COS(M166*PI()/180)*SIN(L166*PI()/180)*(SIN(O166*PI()/180))-(COS(O166*PI()/180)*SIN(N166*PI()/180))*(SIN(M166*PI()/180))</f>
        <v>6.9756473744125302E-2</v>
      </c>
      <c r="T166" s="13">
        <f t="shared" ref="T166:T171" si="62">(SIN(M166*PI()/180))*(COS(O166*PI()/180)*COS(N166*PI()/180))-(SIN(O166*PI()/180))*(COS(M166*PI()/180)*COS(L166*PI()/180))</f>
        <v>-4.273101801374442E-18</v>
      </c>
      <c r="U166" s="13">
        <f t="shared" ref="U166:U171" si="63">(COS(M166*PI()/180)*COS(L166*PI()/180))*(COS(O166*PI()/180)*SIN(N166*PI()/180))-(COS(M166*PI()/180)*SIN(L166*PI()/180))*(COS(O166*PI()/180)*COS(N166*PI()/180))</f>
        <v>-0.9975640502598242</v>
      </c>
      <c r="V166" s="6">
        <f t="shared" ref="V166:V171" si="64">IF(S166=0,IF(T166&gt;=0,90,270),IF(S166&gt;0,IF(T166&gt;=0,ATAN(T166/S166)*180/PI(),ATAN(T166/S166)*180/PI()+360),ATAN(T166/S166)*180/PI()+180))</f>
        <v>360</v>
      </c>
      <c r="W166" s="6">
        <f t="shared" ref="W166:W171" si="65">ASIN(U166/SQRT(S166^2+T166^2+U166^2))*180/PI()</f>
        <v>-85.999999999999957</v>
      </c>
      <c r="X166" s="34">
        <f t="shared" ref="X166:X171" si="66">IF(U166&lt;0,V166,IF(V166+180&gt;=360,V166-180,V166+180))</f>
        <v>360</v>
      </c>
      <c r="Y166" s="35">
        <f t="shared" ref="Y166:Y198" si="67">IF(X166-90&lt;0,X166+270,X166-90)</f>
        <v>270</v>
      </c>
      <c r="Z166" s="36">
        <f t="shared" ref="Z166:Z171" si="68">IF(U166&lt;0,90+W166,90-W166)</f>
        <v>4.0000000000000426</v>
      </c>
      <c r="AA166" s="15"/>
      <c r="AB166" s="22"/>
      <c r="AC166" s="25"/>
      <c r="AD166" s="25"/>
      <c r="AE166" s="25"/>
      <c r="AF166" s="40"/>
      <c r="AG166" s="41"/>
      <c r="AH166" s="55"/>
      <c r="AI166" s="11">
        <v>20</v>
      </c>
      <c r="AJ166" s="29">
        <v>52</v>
      </c>
      <c r="AK166" s="111">
        <v>77.47</v>
      </c>
      <c r="AL166" s="111">
        <v>-14.54</v>
      </c>
      <c r="AM166" s="53">
        <f t="shared" si="57"/>
        <v>102.52999999999997</v>
      </c>
      <c r="AN166" s="50">
        <f t="shared" si="58"/>
        <v>12.529999999999973</v>
      </c>
      <c r="AO166" s="67">
        <f t="shared" si="48"/>
        <v>4.0000000000000426</v>
      </c>
      <c r="AP166" s="59"/>
      <c r="AQ166" s="52"/>
      <c r="AR166" s="52"/>
    </row>
    <row r="167" spans="1:44" x14ac:dyDescent="0.2">
      <c r="A167" s="2" t="s">
        <v>254</v>
      </c>
      <c r="B167" s="1" t="s">
        <v>300</v>
      </c>
      <c r="C167" s="1" t="s">
        <v>305</v>
      </c>
      <c r="D167" s="28">
        <v>8</v>
      </c>
      <c r="E167" s="2" t="s">
        <v>301</v>
      </c>
      <c r="F167" s="4">
        <v>32</v>
      </c>
      <c r="G167" s="5">
        <v>33.5</v>
      </c>
      <c r="H167" s="4">
        <f t="shared" si="59"/>
        <v>32.75</v>
      </c>
      <c r="I167" s="4">
        <v>193.01499999999999</v>
      </c>
      <c r="J167" s="79">
        <f t="shared" si="60"/>
        <v>193.34249999999997</v>
      </c>
      <c r="K167" s="92"/>
      <c r="L167" s="11">
        <v>270</v>
      </c>
      <c r="M167" s="74">
        <v>6</v>
      </c>
      <c r="N167" s="74">
        <v>0</v>
      </c>
      <c r="O167" s="74">
        <v>2</v>
      </c>
      <c r="P167" s="74"/>
      <c r="Q167" s="74"/>
      <c r="R167" s="75"/>
      <c r="S167" s="13">
        <f t="shared" si="61"/>
        <v>-3.4708313607970068E-2</v>
      </c>
      <c r="T167" s="13">
        <f t="shared" si="62"/>
        <v>0.10446478735209536</v>
      </c>
      <c r="U167" s="13">
        <f t="shared" si="63"/>
        <v>0.99391605950069728</v>
      </c>
      <c r="V167" s="6">
        <f t="shared" si="64"/>
        <v>108.37901197749653</v>
      </c>
      <c r="W167" s="6">
        <f t="shared" si="65"/>
        <v>83.68004299396074</v>
      </c>
      <c r="X167" s="34">
        <f t="shared" si="66"/>
        <v>288.37901197749653</v>
      </c>
      <c r="Y167" s="35">
        <f t="shared" si="67"/>
        <v>198.37901197749653</v>
      </c>
      <c r="Z167" s="36">
        <f t="shared" si="68"/>
        <v>6.3199570060392602</v>
      </c>
      <c r="AA167" s="15"/>
      <c r="AB167" s="22"/>
      <c r="AC167" s="25"/>
      <c r="AD167" s="25"/>
      <c r="AE167" s="25"/>
      <c r="AF167" s="40"/>
      <c r="AG167" s="41"/>
      <c r="AH167" s="55"/>
      <c r="AI167" s="11">
        <v>0</v>
      </c>
      <c r="AJ167" s="29">
        <v>100</v>
      </c>
      <c r="AK167" s="111">
        <v>33</v>
      </c>
      <c r="AL167" s="111">
        <v>-7.64</v>
      </c>
      <c r="AM167" s="53">
        <f t="shared" si="57"/>
        <v>75.379011977496532</v>
      </c>
      <c r="AN167" s="50">
        <f t="shared" si="58"/>
        <v>345.37901197749653</v>
      </c>
      <c r="AO167" s="67">
        <f t="shared" si="48"/>
        <v>6.3199570060392602</v>
      </c>
      <c r="AP167" s="59"/>
      <c r="AQ167" s="52"/>
      <c r="AR167" s="52"/>
    </row>
    <row r="168" spans="1:44" x14ac:dyDescent="0.2">
      <c r="A168" s="2" t="s">
        <v>254</v>
      </c>
      <c r="B168" s="1" t="s">
        <v>300</v>
      </c>
      <c r="C168" s="1" t="s">
        <v>305</v>
      </c>
      <c r="D168" s="28">
        <v>8</v>
      </c>
      <c r="E168" s="2" t="s">
        <v>301</v>
      </c>
      <c r="F168" s="4">
        <v>62</v>
      </c>
      <c r="G168" s="5">
        <v>62.5</v>
      </c>
      <c r="H168" s="4">
        <f t="shared" si="59"/>
        <v>62.25</v>
      </c>
      <c r="I168" s="4">
        <v>193.01499999999999</v>
      </c>
      <c r="J168" s="79">
        <f t="shared" si="60"/>
        <v>193.63749999999999</v>
      </c>
      <c r="K168" s="92"/>
      <c r="L168" s="11">
        <v>90</v>
      </c>
      <c r="M168" s="74">
        <v>4</v>
      </c>
      <c r="N168" s="74">
        <v>0</v>
      </c>
      <c r="O168" s="74">
        <v>5</v>
      </c>
      <c r="P168" s="74"/>
      <c r="Q168" s="74"/>
      <c r="R168" s="75"/>
      <c r="S168" s="13">
        <f t="shared" si="61"/>
        <v>8.694343573875718E-2</v>
      </c>
      <c r="T168" s="13">
        <f t="shared" si="62"/>
        <v>6.9491029301473675E-2</v>
      </c>
      <c r="U168" s="13">
        <f t="shared" si="63"/>
        <v>-0.99376801787576441</v>
      </c>
      <c r="V168" s="6">
        <f t="shared" si="64"/>
        <v>38.634194798667842</v>
      </c>
      <c r="W168" s="6">
        <f t="shared" si="65"/>
        <v>-83.609498300707514</v>
      </c>
      <c r="X168" s="34">
        <f t="shared" si="66"/>
        <v>38.634194798667842</v>
      </c>
      <c r="Y168" s="35">
        <f t="shared" si="67"/>
        <v>308.63419479866786</v>
      </c>
      <c r="Z168" s="36">
        <f t="shared" si="68"/>
        <v>6.3905016992924857</v>
      </c>
      <c r="AA168" s="15"/>
      <c r="AB168" s="22"/>
      <c r="AC168" s="25"/>
      <c r="AD168" s="25"/>
      <c r="AE168" s="25"/>
      <c r="AF168" s="40"/>
      <c r="AG168" s="41"/>
      <c r="AH168" s="55"/>
      <c r="AI168" s="11">
        <v>0</v>
      </c>
      <c r="AJ168" s="29">
        <v>100</v>
      </c>
      <c r="AK168" s="111">
        <v>333.25</v>
      </c>
      <c r="AL168" s="111">
        <v>-39.090000000000003</v>
      </c>
      <c r="AM168" s="53">
        <f t="shared" si="57"/>
        <v>245.38419479866786</v>
      </c>
      <c r="AN168" s="50">
        <f t="shared" si="58"/>
        <v>155.38419479866786</v>
      </c>
      <c r="AO168" s="67">
        <f t="shared" si="48"/>
        <v>6.3905016992924857</v>
      </c>
      <c r="AP168" s="59"/>
      <c r="AQ168" s="52"/>
      <c r="AR168" s="52"/>
    </row>
    <row r="169" spans="1:44" x14ac:dyDescent="0.2">
      <c r="A169" s="2" t="s">
        <v>254</v>
      </c>
      <c r="B169" s="1" t="s">
        <v>300</v>
      </c>
      <c r="C169" s="1" t="s">
        <v>305</v>
      </c>
      <c r="D169" s="28">
        <v>8</v>
      </c>
      <c r="E169" s="2" t="s">
        <v>301</v>
      </c>
      <c r="F169" s="4">
        <v>73</v>
      </c>
      <c r="G169" s="5">
        <v>75</v>
      </c>
      <c r="H169" s="4">
        <f t="shared" si="59"/>
        <v>74</v>
      </c>
      <c r="I169" s="4">
        <v>193.01499999999999</v>
      </c>
      <c r="J169" s="79">
        <f t="shared" si="60"/>
        <v>193.755</v>
      </c>
      <c r="K169" s="92"/>
      <c r="L169" s="11">
        <v>90</v>
      </c>
      <c r="M169" s="74">
        <v>8</v>
      </c>
      <c r="N169" s="74">
        <v>180</v>
      </c>
      <c r="O169" s="74">
        <v>3</v>
      </c>
      <c r="P169" s="74"/>
      <c r="Q169" s="74"/>
      <c r="R169" s="75"/>
      <c r="S169" s="13">
        <f t="shared" si="61"/>
        <v>5.1826626314443305E-2</v>
      </c>
      <c r="T169" s="13">
        <f t="shared" si="62"/>
        <v>-0.13898236906210149</v>
      </c>
      <c r="U169" s="13">
        <f t="shared" si="63"/>
        <v>0.98891094076970476</v>
      </c>
      <c r="V169" s="6">
        <f t="shared" si="64"/>
        <v>290.4505219501267</v>
      </c>
      <c r="W169" s="6">
        <f t="shared" si="65"/>
        <v>81.469551638742331</v>
      </c>
      <c r="X169" s="34">
        <f t="shared" si="66"/>
        <v>110.4505219501267</v>
      </c>
      <c r="Y169" s="35">
        <f t="shared" si="67"/>
        <v>20.450521950126699</v>
      </c>
      <c r="Z169" s="36">
        <f t="shared" si="68"/>
        <v>8.5304483612576689</v>
      </c>
      <c r="AA169" s="15"/>
      <c r="AB169" s="22"/>
      <c r="AC169" s="25"/>
      <c r="AD169" s="25"/>
      <c r="AE169" s="25"/>
      <c r="AF169" s="40"/>
      <c r="AG169" s="41"/>
      <c r="AH169" s="55"/>
      <c r="AI169" s="11">
        <v>0</v>
      </c>
      <c r="AJ169" s="29">
        <v>100</v>
      </c>
      <c r="AK169" s="111">
        <v>333.25</v>
      </c>
      <c r="AL169" s="111">
        <v>-39.090000000000003</v>
      </c>
      <c r="AM169" s="53">
        <f t="shared" si="57"/>
        <v>317.2005219501267</v>
      </c>
      <c r="AN169" s="50">
        <f t="shared" si="58"/>
        <v>227.2005219501267</v>
      </c>
      <c r="AO169" s="67">
        <f t="shared" si="48"/>
        <v>8.5304483612576689</v>
      </c>
      <c r="AP169" s="59"/>
      <c r="AQ169" s="52"/>
      <c r="AR169" s="52"/>
    </row>
    <row r="170" spans="1:44" x14ac:dyDescent="0.2">
      <c r="A170" s="2" t="s">
        <v>254</v>
      </c>
      <c r="B170" s="1" t="s">
        <v>300</v>
      </c>
      <c r="C170" s="1" t="s">
        <v>305</v>
      </c>
      <c r="D170" s="28">
        <v>8</v>
      </c>
      <c r="E170" s="2" t="s">
        <v>301</v>
      </c>
      <c r="F170" s="4">
        <v>90</v>
      </c>
      <c r="G170" s="5">
        <v>90.5</v>
      </c>
      <c r="H170" s="4">
        <f t="shared" si="59"/>
        <v>90.25</v>
      </c>
      <c r="I170" s="4">
        <v>193.01499999999999</v>
      </c>
      <c r="J170" s="79">
        <f t="shared" si="60"/>
        <v>193.91749999999999</v>
      </c>
      <c r="K170" s="92"/>
      <c r="L170" s="11">
        <v>90</v>
      </c>
      <c r="M170" s="74">
        <v>6</v>
      </c>
      <c r="N170" s="74">
        <v>180</v>
      </c>
      <c r="O170" s="74">
        <v>4</v>
      </c>
      <c r="P170" s="74"/>
      <c r="Q170" s="74"/>
      <c r="R170" s="75"/>
      <c r="S170" s="13">
        <f t="shared" si="61"/>
        <v>6.9374340482214678E-2</v>
      </c>
      <c r="T170" s="13">
        <f t="shared" si="62"/>
        <v>-0.10427383718471564</v>
      </c>
      <c r="U170" s="13">
        <f t="shared" si="63"/>
        <v>0.99209929001565178</v>
      </c>
      <c r="V170" s="6">
        <f t="shared" si="64"/>
        <v>303.63618705852537</v>
      </c>
      <c r="W170" s="6">
        <f t="shared" si="65"/>
        <v>82.805013436612782</v>
      </c>
      <c r="X170" s="34">
        <f t="shared" si="66"/>
        <v>123.63618705852537</v>
      </c>
      <c r="Y170" s="35">
        <f t="shared" si="67"/>
        <v>33.636187058525366</v>
      </c>
      <c r="Z170" s="36">
        <f t="shared" si="68"/>
        <v>7.1949865633872179</v>
      </c>
      <c r="AA170" s="15"/>
      <c r="AB170" s="22"/>
      <c r="AC170" s="25"/>
      <c r="AD170" s="25"/>
      <c r="AE170" s="25"/>
      <c r="AF170" s="40"/>
      <c r="AG170" s="41"/>
      <c r="AH170" s="55"/>
      <c r="AI170" s="11">
        <v>0</v>
      </c>
      <c r="AJ170" s="29">
        <v>100</v>
      </c>
      <c r="AK170" s="111">
        <v>333.25</v>
      </c>
      <c r="AL170" s="111">
        <v>-39.090000000000003</v>
      </c>
      <c r="AM170" s="53">
        <f t="shared" si="57"/>
        <v>330.38618705852537</v>
      </c>
      <c r="AN170" s="50">
        <f t="shared" si="58"/>
        <v>240.38618705852537</v>
      </c>
      <c r="AO170" s="67">
        <f t="shared" si="48"/>
        <v>7.1949865633872179</v>
      </c>
      <c r="AP170" s="59"/>
      <c r="AQ170" s="52"/>
      <c r="AR170" s="52"/>
    </row>
    <row r="171" spans="1:44" x14ac:dyDescent="0.2">
      <c r="A171" s="2" t="s">
        <v>254</v>
      </c>
      <c r="B171" s="1" t="s">
        <v>300</v>
      </c>
      <c r="C171" s="1" t="s">
        <v>305</v>
      </c>
      <c r="D171" s="28">
        <v>8</v>
      </c>
      <c r="E171" s="2" t="s">
        <v>301</v>
      </c>
      <c r="F171" s="4">
        <v>104.5</v>
      </c>
      <c r="G171" s="5">
        <v>105</v>
      </c>
      <c r="H171" s="4">
        <f t="shared" si="59"/>
        <v>104.75</v>
      </c>
      <c r="I171" s="4">
        <v>193.01499999999999</v>
      </c>
      <c r="J171" s="79">
        <f t="shared" si="60"/>
        <v>194.0625</v>
      </c>
      <c r="K171" s="92"/>
      <c r="L171" s="11">
        <v>270</v>
      </c>
      <c r="M171" s="74">
        <v>4</v>
      </c>
      <c r="N171" s="74">
        <v>0</v>
      </c>
      <c r="O171" s="74">
        <v>6</v>
      </c>
      <c r="P171" s="74"/>
      <c r="Q171" s="74"/>
      <c r="R171" s="75"/>
      <c r="S171" s="13">
        <f t="shared" si="61"/>
        <v>-0.10427383718471564</v>
      </c>
      <c r="T171" s="13">
        <f t="shared" si="62"/>
        <v>6.9374340482214705E-2</v>
      </c>
      <c r="U171" s="13">
        <f t="shared" si="63"/>
        <v>0.99209929001565178</v>
      </c>
      <c r="V171" s="6">
        <f t="shared" si="64"/>
        <v>146.36381294147463</v>
      </c>
      <c r="W171" s="6">
        <f t="shared" si="65"/>
        <v>82.805013436612782</v>
      </c>
      <c r="X171" s="34">
        <f t="shared" si="66"/>
        <v>326.36381294147463</v>
      </c>
      <c r="Y171" s="35">
        <f t="shared" si="67"/>
        <v>236.36381294147463</v>
      </c>
      <c r="Z171" s="36">
        <f t="shared" si="68"/>
        <v>7.1949865633872179</v>
      </c>
      <c r="AA171" s="15"/>
      <c r="AB171" s="22"/>
      <c r="AC171" s="25"/>
      <c r="AD171" s="25"/>
      <c r="AE171" s="25"/>
      <c r="AF171" s="40"/>
      <c r="AG171" s="41"/>
      <c r="AH171" s="55"/>
      <c r="AI171" s="11">
        <v>101.5</v>
      </c>
      <c r="AJ171" s="29">
        <v>106</v>
      </c>
      <c r="AK171" s="111">
        <v>333.25</v>
      </c>
      <c r="AL171" s="111">
        <v>-39.090000000000003</v>
      </c>
      <c r="AM171" s="53">
        <f t="shared" si="57"/>
        <v>173.11381294147463</v>
      </c>
      <c r="AN171" s="50">
        <f t="shared" si="58"/>
        <v>83.113812941474634</v>
      </c>
      <c r="AO171" s="67">
        <f t="shared" si="48"/>
        <v>7.1949865633872179</v>
      </c>
      <c r="AP171" s="59"/>
      <c r="AQ171" s="52"/>
      <c r="AR171" s="52"/>
    </row>
    <row r="172" spans="1:44" x14ac:dyDescent="0.2">
      <c r="H172" s="4"/>
      <c r="I172" s="4"/>
      <c r="J172" s="79"/>
      <c r="K172" s="92"/>
      <c r="L172" s="11"/>
      <c r="M172" s="74"/>
      <c r="N172" s="74"/>
      <c r="O172" s="74"/>
      <c r="P172" s="74"/>
      <c r="Q172" s="74"/>
      <c r="R172" s="75"/>
      <c r="S172" s="13"/>
      <c r="T172" s="13"/>
      <c r="U172" s="13"/>
      <c r="V172" s="6"/>
      <c r="W172" s="6"/>
      <c r="X172" s="34"/>
      <c r="Y172" s="35"/>
      <c r="Z172" s="36"/>
      <c r="AA172" s="15"/>
      <c r="AB172" s="22"/>
      <c r="AC172" s="25"/>
      <c r="AD172" s="25"/>
      <c r="AE172" s="25"/>
      <c r="AF172" s="40"/>
      <c r="AG172" s="41"/>
      <c r="AH172" s="55"/>
      <c r="AI172" s="11"/>
      <c r="AJ172" s="29"/>
      <c r="AK172" s="111"/>
      <c r="AL172" s="111"/>
      <c r="AM172" s="53"/>
      <c r="AN172" s="50"/>
      <c r="AO172" s="67"/>
      <c r="AP172" s="59"/>
      <c r="AQ172" s="52"/>
      <c r="AR172" s="52"/>
    </row>
    <row r="173" spans="1:44" x14ac:dyDescent="0.2">
      <c r="P173" s="1" t="s">
        <v>70</v>
      </c>
      <c r="Q173" s="1" t="s">
        <v>15</v>
      </c>
      <c r="R173" s="28" t="s">
        <v>11</v>
      </c>
      <c r="S173" s="6"/>
      <c r="T173" s="6"/>
      <c r="U173" s="6"/>
      <c r="V173" s="6"/>
      <c r="W173" s="6"/>
      <c r="X173" s="34"/>
      <c r="Y173" s="35"/>
      <c r="Z173" s="36"/>
      <c r="AA173" s="6"/>
      <c r="AB173" s="9"/>
      <c r="AC173" s="9"/>
      <c r="AD173" s="9"/>
      <c r="AE173" s="9"/>
      <c r="AF173" s="44"/>
      <c r="AG173" s="44"/>
      <c r="AH173" s="7"/>
      <c r="AK173" s="100" t="s">
        <v>26</v>
      </c>
      <c r="AL173" s="63"/>
    </row>
    <row r="174" spans="1:44" x14ac:dyDescent="0.2">
      <c r="R174" s="28" t="s">
        <v>12</v>
      </c>
      <c r="S174" s="6"/>
      <c r="T174" s="6"/>
      <c r="U174" s="6"/>
      <c r="V174" s="6"/>
      <c r="W174" s="6"/>
      <c r="X174" s="34"/>
      <c r="Y174" s="35"/>
      <c r="Z174" s="36"/>
      <c r="AA174" s="6"/>
      <c r="AB174" s="6"/>
      <c r="AC174" s="6"/>
      <c r="AD174" s="6"/>
      <c r="AE174" s="6"/>
      <c r="AF174" s="35"/>
      <c r="AG174" s="35"/>
      <c r="AH174" s="7"/>
      <c r="AK174" s="101"/>
      <c r="AL174" s="63"/>
    </row>
    <row r="175" spans="1:44" x14ac:dyDescent="0.2">
      <c r="R175" s="28" t="s">
        <v>13</v>
      </c>
      <c r="AH175" s="8"/>
    </row>
    <row r="176" spans="1:44" x14ac:dyDescent="0.2">
      <c r="AH176" s="8"/>
    </row>
    <row r="177" spans="2:241 16361:16384" s="2" customFormat="1" x14ac:dyDescent="0.2">
      <c r="B177" s="1"/>
      <c r="C177" s="1"/>
      <c r="D177" s="28"/>
      <c r="F177" s="4"/>
      <c r="G177" s="5"/>
      <c r="H177" s="1"/>
      <c r="I177" s="1"/>
      <c r="J177" s="1"/>
      <c r="K177" s="60"/>
      <c r="M177" s="1"/>
      <c r="N177" s="1"/>
      <c r="O177" s="1"/>
      <c r="P177" s="1"/>
      <c r="Q177" s="1"/>
      <c r="R177" s="105"/>
      <c r="S177" s="1"/>
      <c r="T177"/>
      <c r="U177"/>
      <c r="V177"/>
      <c r="W177"/>
      <c r="X177" s="62"/>
      <c r="Y177" s="63"/>
      <c r="Z177" s="64"/>
      <c r="AA177"/>
      <c r="AB177"/>
      <c r="AC177"/>
      <c r="AD177"/>
      <c r="AE177"/>
      <c r="AF177" s="37"/>
      <c r="AG177" s="37"/>
      <c r="AH177" s="8"/>
      <c r="AJ177" s="28"/>
      <c r="AK177" s="37"/>
      <c r="AL177" s="37"/>
      <c r="AM177" s="65"/>
      <c r="AN177" s="54"/>
      <c r="AO177" s="68"/>
      <c r="AP177" s="54"/>
      <c r="AQ177" s="54"/>
      <c r="AR177" s="54"/>
      <c r="AS177" s="28"/>
      <c r="AT177" s="73"/>
      <c r="AU177"/>
      <c r="AV177"/>
      <c r="AW177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  <c r="DM177" s="1"/>
      <c r="DN177" s="1"/>
      <c r="DO177" s="1"/>
      <c r="DP177" s="1"/>
      <c r="DQ177" s="1"/>
      <c r="DR177" s="1"/>
      <c r="DS177" s="1"/>
      <c r="DT177" s="1"/>
      <c r="DU177" s="1"/>
      <c r="DV177" s="1"/>
      <c r="DW177" s="1"/>
      <c r="DX177" s="1"/>
      <c r="DY177" s="1"/>
      <c r="DZ177" s="1"/>
      <c r="EA177" s="1"/>
      <c r="EB177" s="1"/>
      <c r="EC177" s="1"/>
      <c r="ED177" s="1"/>
      <c r="EE177" s="1"/>
      <c r="EF177" s="1"/>
      <c r="EG177" s="1"/>
      <c r="EH177" s="1"/>
      <c r="EI177" s="1"/>
      <c r="EJ177" s="1"/>
      <c r="EK177" s="1"/>
      <c r="EL177" s="1"/>
      <c r="EM177" s="1"/>
      <c r="EN177" s="1"/>
      <c r="EO177" s="1"/>
      <c r="EP177" s="1"/>
      <c r="EQ177" s="1"/>
      <c r="ER177" s="1"/>
      <c r="ES177" s="1"/>
      <c r="ET177" s="1"/>
      <c r="EU177" s="1"/>
      <c r="EV177" s="1"/>
      <c r="EW177" s="1"/>
      <c r="EX177" s="1"/>
      <c r="EY177" s="1"/>
      <c r="EZ177" s="1"/>
      <c r="FA177" s="1"/>
      <c r="FB177" s="1"/>
      <c r="FC177" s="1"/>
      <c r="FD177" s="1"/>
      <c r="FE177" s="1"/>
      <c r="FF177" s="1"/>
      <c r="FG177" s="1"/>
      <c r="FH177" s="1"/>
      <c r="FI177" s="1"/>
      <c r="FJ177" s="1"/>
      <c r="FK177" s="1"/>
      <c r="FL177" s="1"/>
      <c r="FM177" s="1"/>
      <c r="FN177" s="1"/>
      <c r="FO177" s="1"/>
      <c r="FP177" s="1"/>
      <c r="FQ177" s="1"/>
      <c r="FR177" s="1"/>
      <c r="FS177" s="1"/>
      <c r="FT177" s="1"/>
      <c r="FU177" s="1"/>
      <c r="FV177" s="1"/>
      <c r="FW177" s="1"/>
      <c r="FX177" s="1"/>
      <c r="FY177" s="1"/>
      <c r="FZ177" s="1"/>
      <c r="GA177" s="1"/>
      <c r="GB177" s="1"/>
      <c r="GC177" s="1"/>
      <c r="GD177" s="1"/>
      <c r="GE177" s="1"/>
      <c r="GF177" s="1"/>
      <c r="GG177" s="1"/>
      <c r="GH177" s="1"/>
      <c r="GI177" s="1"/>
      <c r="GJ177" s="1"/>
      <c r="GK177" s="1"/>
      <c r="GL177" s="1"/>
      <c r="GM177" s="1"/>
      <c r="GN177" s="1"/>
      <c r="GO177" s="1"/>
      <c r="GP177" s="1"/>
      <c r="GQ177" s="1"/>
      <c r="GR177" s="1"/>
      <c r="GS177" s="1"/>
      <c r="GT177" s="1"/>
      <c r="GU177" s="1"/>
      <c r="GV177" s="1"/>
      <c r="GW177" s="1"/>
      <c r="GX177" s="1"/>
      <c r="GY177" s="1"/>
      <c r="GZ177" s="1"/>
      <c r="HA177" s="1"/>
      <c r="HB177" s="1"/>
      <c r="HC177" s="1"/>
      <c r="HD177" s="1"/>
      <c r="HE177" s="1"/>
      <c r="HF177" s="1"/>
      <c r="HG177" s="1"/>
      <c r="HH177" s="1"/>
      <c r="HI177" s="1"/>
      <c r="HJ177" s="1"/>
      <c r="HK177" s="1"/>
      <c r="HL177" s="1"/>
      <c r="HM177" s="1"/>
      <c r="HN177" s="1"/>
      <c r="HO177" s="1"/>
      <c r="HP177" s="1"/>
      <c r="HQ177" s="1"/>
      <c r="HR177" s="1"/>
      <c r="HS177" s="1"/>
      <c r="HT177" s="1"/>
      <c r="HU177" s="1"/>
      <c r="HV177" s="1"/>
      <c r="HW177" s="1"/>
      <c r="HX177" s="1"/>
      <c r="HY177" s="1"/>
      <c r="HZ177" s="1"/>
      <c r="IA177" s="1"/>
      <c r="IB177" s="1"/>
      <c r="IC177" s="1"/>
      <c r="ID177" s="1"/>
      <c r="IE177" s="1"/>
      <c r="IF177" s="1"/>
      <c r="IG177" s="1"/>
      <c r="XEG177" s="1"/>
      <c r="XEH177" s="1"/>
      <c r="XEI177" s="1"/>
      <c r="XEJ177" s="1"/>
      <c r="XEK177" s="1"/>
      <c r="XEL177" s="1"/>
      <c r="XEM177" s="1"/>
      <c r="XEN177" s="1"/>
      <c r="XEO177" s="1"/>
      <c r="XEP177" s="1"/>
      <c r="XEQ177" s="1"/>
      <c r="XER177" s="1"/>
      <c r="XES177" s="1"/>
      <c r="XET177" s="1"/>
      <c r="XEU177" s="1"/>
      <c r="XEV177" s="1"/>
      <c r="XEW177" s="1"/>
      <c r="XEX177" s="1"/>
      <c r="XEY177" s="1"/>
      <c r="XEZ177" s="1"/>
      <c r="XFA177" s="1"/>
      <c r="XFB177" s="1"/>
      <c r="XFC177" s="1"/>
      <c r="XFD177" s="1"/>
    </row>
    <row r="178" spans="2:241 16361:16384" s="2" customFormat="1" x14ac:dyDescent="0.2">
      <c r="B178" s="1"/>
      <c r="C178" s="1"/>
      <c r="D178" s="28"/>
      <c r="F178" s="4"/>
      <c r="G178" s="5"/>
      <c r="H178" s="1"/>
      <c r="I178" s="1"/>
      <c r="J178" s="1"/>
      <c r="K178" s="60"/>
      <c r="M178" s="1"/>
      <c r="N178" s="1"/>
      <c r="O178" s="1"/>
      <c r="P178" s="1"/>
      <c r="Q178" s="1"/>
      <c r="R178" s="105"/>
      <c r="S178" s="1"/>
      <c r="T178"/>
      <c r="U178"/>
      <c r="V178"/>
      <c r="W178"/>
      <c r="X178" s="62"/>
      <c r="Y178" s="63"/>
      <c r="Z178" s="64"/>
      <c r="AA178"/>
      <c r="AB178"/>
      <c r="AC178"/>
      <c r="AD178"/>
      <c r="AE178"/>
      <c r="AF178" s="37"/>
      <c r="AG178" s="37"/>
      <c r="AH178" s="8"/>
      <c r="AJ178" s="28"/>
      <c r="AK178" s="37"/>
      <c r="AL178" s="37"/>
      <c r="AM178" s="65"/>
      <c r="AN178" s="54"/>
      <c r="AO178" s="68"/>
      <c r="AP178" s="54"/>
      <c r="AQ178" s="54"/>
      <c r="AR178" s="54"/>
      <c r="AS178" s="28"/>
      <c r="AT178" s="73"/>
      <c r="AU178"/>
      <c r="AV178"/>
      <c r="AW178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  <c r="DM178" s="1"/>
      <c r="DN178" s="1"/>
      <c r="DO178" s="1"/>
      <c r="DP178" s="1"/>
      <c r="DQ178" s="1"/>
      <c r="DR178" s="1"/>
      <c r="DS178" s="1"/>
      <c r="DT178" s="1"/>
      <c r="DU178" s="1"/>
      <c r="DV178" s="1"/>
      <c r="DW178" s="1"/>
      <c r="DX178" s="1"/>
      <c r="DY178" s="1"/>
      <c r="DZ178" s="1"/>
      <c r="EA178" s="1"/>
      <c r="EB178" s="1"/>
      <c r="EC178" s="1"/>
      <c r="ED178" s="1"/>
      <c r="EE178" s="1"/>
      <c r="EF178" s="1"/>
      <c r="EG178" s="1"/>
      <c r="EH178" s="1"/>
      <c r="EI178" s="1"/>
      <c r="EJ178" s="1"/>
      <c r="EK178" s="1"/>
      <c r="EL178" s="1"/>
      <c r="EM178" s="1"/>
      <c r="EN178" s="1"/>
      <c r="EO178" s="1"/>
      <c r="EP178" s="1"/>
      <c r="EQ178" s="1"/>
      <c r="ER178" s="1"/>
      <c r="ES178" s="1"/>
      <c r="ET178" s="1"/>
      <c r="EU178" s="1"/>
      <c r="EV178" s="1"/>
      <c r="EW178" s="1"/>
      <c r="EX178" s="1"/>
      <c r="EY178" s="1"/>
      <c r="EZ178" s="1"/>
      <c r="FA178" s="1"/>
      <c r="FB178" s="1"/>
      <c r="FC178" s="1"/>
      <c r="FD178" s="1"/>
      <c r="FE178" s="1"/>
      <c r="FF178" s="1"/>
      <c r="FG178" s="1"/>
      <c r="FH178" s="1"/>
      <c r="FI178" s="1"/>
      <c r="FJ178" s="1"/>
      <c r="FK178" s="1"/>
      <c r="FL178" s="1"/>
      <c r="FM178" s="1"/>
      <c r="FN178" s="1"/>
      <c r="FO178" s="1"/>
      <c r="FP178" s="1"/>
      <c r="FQ178" s="1"/>
      <c r="FR178" s="1"/>
      <c r="FS178" s="1"/>
      <c r="FT178" s="1"/>
      <c r="FU178" s="1"/>
      <c r="FV178" s="1"/>
      <c r="FW178" s="1"/>
      <c r="FX178" s="1"/>
      <c r="FY178" s="1"/>
      <c r="FZ178" s="1"/>
      <c r="GA178" s="1"/>
      <c r="GB178" s="1"/>
      <c r="GC178" s="1"/>
      <c r="GD178" s="1"/>
      <c r="GE178" s="1"/>
      <c r="GF178" s="1"/>
      <c r="GG178" s="1"/>
      <c r="GH178" s="1"/>
      <c r="GI178" s="1"/>
      <c r="GJ178" s="1"/>
      <c r="GK178" s="1"/>
      <c r="GL178" s="1"/>
      <c r="GM178" s="1"/>
      <c r="GN178" s="1"/>
      <c r="GO178" s="1"/>
      <c r="GP178" s="1"/>
      <c r="GQ178" s="1"/>
      <c r="GR178" s="1"/>
      <c r="GS178" s="1"/>
      <c r="GT178" s="1"/>
      <c r="GU178" s="1"/>
      <c r="GV178" s="1"/>
      <c r="GW178" s="1"/>
      <c r="GX178" s="1"/>
      <c r="GY178" s="1"/>
      <c r="GZ178" s="1"/>
      <c r="HA178" s="1"/>
      <c r="HB178" s="1"/>
      <c r="HC178" s="1"/>
      <c r="HD178" s="1"/>
      <c r="HE178" s="1"/>
      <c r="HF178" s="1"/>
      <c r="HG178" s="1"/>
      <c r="HH178" s="1"/>
      <c r="HI178" s="1"/>
      <c r="HJ178" s="1"/>
      <c r="HK178" s="1"/>
      <c r="HL178" s="1"/>
      <c r="HM178" s="1"/>
      <c r="HN178" s="1"/>
      <c r="HO178" s="1"/>
      <c r="HP178" s="1"/>
      <c r="HQ178" s="1"/>
      <c r="HR178" s="1"/>
      <c r="HS178" s="1"/>
      <c r="HT178" s="1"/>
      <c r="HU178" s="1"/>
      <c r="HV178" s="1"/>
      <c r="HW178" s="1"/>
      <c r="HX178" s="1"/>
      <c r="HY178" s="1"/>
      <c r="HZ178" s="1"/>
      <c r="IA178" s="1"/>
      <c r="IB178" s="1"/>
      <c r="IC178" s="1"/>
      <c r="ID178" s="1"/>
      <c r="IE178" s="1"/>
      <c r="IF178" s="1"/>
      <c r="IG178" s="1"/>
      <c r="XEG178" s="1"/>
      <c r="XEH178" s="1"/>
      <c r="XEI178" s="1"/>
      <c r="XEJ178" s="1"/>
      <c r="XEK178" s="1"/>
      <c r="XEL178" s="1"/>
      <c r="XEM178" s="1"/>
      <c r="XEN178" s="1"/>
      <c r="XEO178" s="1"/>
      <c r="XEP178" s="1"/>
      <c r="XEQ178" s="1"/>
      <c r="XER178" s="1"/>
      <c r="XES178" s="1"/>
      <c r="XET178" s="1"/>
      <c r="XEU178" s="1"/>
      <c r="XEV178" s="1"/>
      <c r="XEW178" s="1"/>
      <c r="XEX178" s="1"/>
      <c r="XEY178" s="1"/>
      <c r="XEZ178" s="1"/>
      <c r="XFA178" s="1"/>
      <c r="XFB178" s="1"/>
      <c r="XFC178" s="1"/>
      <c r="XFD178" s="1"/>
    </row>
    <row r="179" spans="2:241 16361:16384" s="2" customFormat="1" x14ac:dyDescent="0.2">
      <c r="B179" s="1"/>
      <c r="C179" s="1"/>
      <c r="D179" s="28"/>
      <c r="F179" s="4"/>
      <c r="G179" s="5"/>
      <c r="H179" s="1"/>
      <c r="I179" s="1"/>
      <c r="J179" s="1"/>
      <c r="K179" s="60"/>
      <c r="M179" s="1"/>
      <c r="N179" s="1"/>
      <c r="O179" s="1"/>
      <c r="P179" s="1"/>
      <c r="Q179" s="1"/>
      <c r="R179" s="105"/>
      <c r="S179" s="1"/>
      <c r="T179"/>
      <c r="U179"/>
      <c r="V179"/>
      <c r="W179"/>
      <c r="X179" s="62"/>
      <c r="Y179" s="63"/>
      <c r="Z179" s="64"/>
      <c r="AA179"/>
      <c r="AB179"/>
      <c r="AC179"/>
      <c r="AD179"/>
      <c r="AE179"/>
      <c r="AF179" s="37"/>
      <c r="AG179" s="37"/>
      <c r="AH179" s="8"/>
      <c r="AJ179" s="28"/>
      <c r="AK179" s="37"/>
      <c r="AL179" s="37"/>
      <c r="AM179" s="65"/>
      <c r="AN179" s="54"/>
      <c r="AO179" s="68"/>
      <c r="AP179" s="54"/>
      <c r="AQ179" s="54"/>
      <c r="AR179" s="54"/>
      <c r="AS179" s="28"/>
      <c r="AT179" s="73"/>
      <c r="AU179"/>
      <c r="AV179"/>
      <c r="AW179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  <c r="DM179" s="1"/>
      <c r="DN179" s="1"/>
      <c r="DO179" s="1"/>
      <c r="DP179" s="1"/>
      <c r="DQ179" s="1"/>
      <c r="DR179" s="1"/>
      <c r="DS179" s="1"/>
      <c r="DT179" s="1"/>
      <c r="DU179" s="1"/>
      <c r="DV179" s="1"/>
      <c r="DW179" s="1"/>
      <c r="DX179" s="1"/>
      <c r="DY179" s="1"/>
      <c r="DZ179" s="1"/>
      <c r="EA179" s="1"/>
      <c r="EB179" s="1"/>
      <c r="EC179" s="1"/>
      <c r="ED179" s="1"/>
      <c r="EE179" s="1"/>
      <c r="EF179" s="1"/>
      <c r="EG179" s="1"/>
      <c r="EH179" s="1"/>
      <c r="EI179" s="1"/>
      <c r="EJ179" s="1"/>
      <c r="EK179" s="1"/>
      <c r="EL179" s="1"/>
      <c r="EM179" s="1"/>
      <c r="EN179" s="1"/>
      <c r="EO179" s="1"/>
      <c r="EP179" s="1"/>
      <c r="EQ179" s="1"/>
      <c r="ER179" s="1"/>
      <c r="ES179" s="1"/>
      <c r="ET179" s="1"/>
      <c r="EU179" s="1"/>
      <c r="EV179" s="1"/>
      <c r="EW179" s="1"/>
      <c r="EX179" s="1"/>
      <c r="EY179" s="1"/>
      <c r="EZ179" s="1"/>
      <c r="FA179" s="1"/>
      <c r="FB179" s="1"/>
      <c r="FC179" s="1"/>
      <c r="FD179" s="1"/>
      <c r="FE179" s="1"/>
      <c r="FF179" s="1"/>
      <c r="FG179" s="1"/>
      <c r="FH179" s="1"/>
      <c r="FI179" s="1"/>
      <c r="FJ179" s="1"/>
      <c r="FK179" s="1"/>
      <c r="FL179" s="1"/>
      <c r="FM179" s="1"/>
      <c r="FN179" s="1"/>
      <c r="FO179" s="1"/>
      <c r="FP179" s="1"/>
      <c r="FQ179" s="1"/>
      <c r="FR179" s="1"/>
      <c r="FS179" s="1"/>
      <c r="FT179" s="1"/>
      <c r="FU179" s="1"/>
      <c r="FV179" s="1"/>
      <c r="FW179" s="1"/>
      <c r="FX179" s="1"/>
      <c r="FY179" s="1"/>
      <c r="FZ179" s="1"/>
      <c r="GA179" s="1"/>
      <c r="GB179" s="1"/>
      <c r="GC179" s="1"/>
      <c r="GD179" s="1"/>
      <c r="GE179" s="1"/>
      <c r="GF179" s="1"/>
      <c r="GG179" s="1"/>
      <c r="GH179" s="1"/>
      <c r="GI179" s="1"/>
      <c r="GJ179" s="1"/>
      <c r="GK179" s="1"/>
      <c r="GL179" s="1"/>
      <c r="GM179" s="1"/>
      <c r="GN179" s="1"/>
      <c r="GO179" s="1"/>
      <c r="GP179" s="1"/>
      <c r="GQ179" s="1"/>
      <c r="GR179" s="1"/>
      <c r="GS179" s="1"/>
      <c r="GT179" s="1"/>
      <c r="GU179" s="1"/>
      <c r="GV179" s="1"/>
      <c r="GW179" s="1"/>
      <c r="GX179" s="1"/>
      <c r="GY179" s="1"/>
      <c r="GZ179" s="1"/>
      <c r="HA179" s="1"/>
      <c r="HB179" s="1"/>
      <c r="HC179" s="1"/>
      <c r="HD179" s="1"/>
      <c r="HE179" s="1"/>
      <c r="HF179" s="1"/>
      <c r="HG179" s="1"/>
      <c r="HH179" s="1"/>
      <c r="HI179" s="1"/>
      <c r="HJ179" s="1"/>
      <c r="HK179" s="1"/>
      <c r="HL179" s="1"/>
      <c r="HM179" s="1"/>
      <c r="HN179" s="1"/>
      <c r="HO179" s="1"/>
      <c r="HP179" s="1"/>
      <c r="HQ179" s="1"/>
      <c r="HR179" s="1"/>
      <c r="HS179" s="1"/>
      <c r="HT179" s="1"/>
      <c r="HU179" s="1"/>
      <c r="HV179" s="1"/>
      <c r="HW179" s="1"/>
      <c r="HX179" s="1"/>
      <c r="HY179" s="1"/>
      <c r="HZ179" s="1"/>
      <c r="IA179" s="1"/>
      <c r="IB179" s="1"/>
      <c r="IC179" s="1"/>
      <c r="ID179" s="1"/>
      <c r="IE179" s="1"/>
      <c r="IF179" s="1"/>
      <c r="IG179" s="1"/>
      <c r="XEG179" s="1"/>
      <c r="XEH179" s="1"/>
      <c r="XEI179" s="1"/>
      <c r="XEJ179" s="1"/>
      <c r="XEK179" s="1"/>
      <c r="XEL179" s="1"/>
      <c r="XEM179" s="1"/>
      <c r="XEN179" s="1"/>
      <c r="XEO179" s="1"/>
      <c r="XEP179" s="1"/>
      <c r="XEQ179" s="1"/>
      <c r="XER179" s="1"/>
      <c r="XES179" s="1"/>
      <c r="XET179" s="1"/>
      <c r="XEU179" s="1"/>
      <c r="XEV179" s="1"/>
      <c r="XEW179" s="1"/>
      <c r="XEX179" s="1"/>
      <c r="XEY179" s="1"/>
      <c r="XEZ179" s="1"/>
      <c r="XFA179" s="1"/>
      <c r="XFB179" s="1"/>
      <c r="XFC179" s="1"/>
      <c r="XFD179" s="1"/>
    </row>
    <row r="180" spans="2:241 16361:16384" s="2" customFormat="1" x14ac:dyDescent="0.2">
      <c r="B180" s="1"/>
      <c r="C180" s="1"/>
      <c r="D180" s="28"/>
      <c r="F180" s="4"/>
      <c r="G180" s="5"/>
      <c r="H180" s="1"/>
      <c r="I180" s="1"/>
      <c r="J180" s="1"/>
      <c r="K180" s="60"/>
      <c r="M180" s="1"/>
      <c r="N180" s="1"/>
      <c r="O180" s="1"/>
      <c r="P180" s="1"/>
      <c r="Q180" s="1"/>
      <c r="R180" s="105"/>
      <c r="S180" s="1"/>
      <c r="T180"/>
      <c r="U180"/>
      <c r="V180"/>
      <c r="W180"/>
      <c r="X180" s="62"/>
      <c r="Y180" s="63"/>
      <c r="Z180" s="64"/>
      <c r="AA180"/>
      <c r="AB180"/>
      <c r="AC180"/>
      <c r="AD180"/>
      <c r="AE180"/>
      <c r="AF180" s="37"/>
      <c r="AG180" s="37"/>
      <c r="AH180" s="8"/>
      <c r="AJ180" s="28"/>
      <c r="AK180" s="37"/>
      <c r="AL180" s="37"/>
      <c r="AM180" s="65"/>
      <c r="AN180" s="54"/>
      <c r="AO180" s="68"/>
      <c r="AP180" s="54"/>
      <c r="AQ180" s="54"/>
      <c r="AR180" s="54"/>
      <c r="AS180" s="28"/>
      <c r="AT180" s="73"/>
      <c r="AU180"/>
      <c r="AV180"/>
      <c r="AW180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  <c r="DM180" s="1"/>
      <c r="DN180" s="1"/>
      <c r="DO180" s="1"/>
      <c r="DP180" s="1"/>
      <c r="DQ180" s="1"/>
      <c r="DR180" s="1"/>
      <c r="DS180" s="1"/>
      <c r="DT180" s="1"/>
      <c r="DU180" s="1"/>
      <c r="DV180" s="1"/>
      <c r="DW180" s="1"/>
      <c r="DX180" s="1"/>
      <c r="DY180" s="1"/>
      <c r="DZ180" s="1"/>
      <c r="EA180" s="1"/>
      <c r="EB180" s="1"/>
      <c r="EC180" s="1"/>
      <c r="ED180" s="1"/>
      <c r="EE180" s="1"/>
      <c r="EF180" s="1"/>
      <c r="EG180" s="1"/>
      <c r="EH180" s="1"/>
      <c r="EI180" s="1"/>
      <c r="EJ180" s="1"/>
      <c r="EK180" s="1"/>
      <c r="EL180" s="1"/>
      <c r="EM180" s="1"/>
      <c r="EN180" s="1"/>
      <c r="EO180" s="1"/>
      <c r="EP180" s="1"/>
      <c r="EQ180" s="1"/>
      <c r="ER180" s="1"/>
      <c r="ES180" s="1"/>
      <c r="ET180" s="1"/>
      <c r="EU180" s="1"/>
      <c r="EV180" s="1"/>
      <c r="EW180" s="1"/>
      <c r="EX180" s="1"/>
      <c r="EY180" s="1"/>
      <c r="EZ180" s="1"/>
      <c r="FA180" s="1"/>
      <c r="FB180" s="1"/>
      <c r="FC180" s="1"/>
      <c r="FD180" s="1"/>
      <c r="FE180" s="1"/>
      <c r="FF180" s="1"/>
      <c r="FG180" s="1"/>
      <c r="FH180" s="1"/>
      <c r="FI180" s="1"/>
      <c r="FJ180" s="1"/>
      <c r="FK180" s="1"/>
      <c r="FL180" s="1"/>
      <c r="FM180" s="1"/>
      <c r="FN180" s="1"/>
      <c r="FO180" s="1"/>
      <c r="FP180" s="1"/>
      <c r="FQ180" s="1"/>
      <c r="FR180" s="1"/>
      <c r="FS180" s="1"/>
      <c r="FT180" s="1"/>
      <c r="FU180" s="1"/>
      <c r="FV180" s="1"/>
      <c r="FW180" s="1"/>
      <c r="FX180" s="1"/>
      <c r="FY180" s="1"/>
      <c r="FZ180" s="1"/>
      <c r="GA180" s="1"/>
      <c r="GB180" s="1"/>
      <c r="GC180" s="1"/>
      <c r="GD180" s="1"/>
      <c r="GE180" s="1"/>
      <c r="GF180" s="1"/>
      <c r="GG180" s="1"/>
      <c r="GH180" s="1"/>
      <c r="GI180" s="1"/>
      <c r="GJ180" s="1"/>
      <c r="GK180" s="1"/>
      <c r="GL180" s="1"/>
      <c r="GM180" s="1"/>
      <c r="GN180" s="1"/>
      <c r="GO180" s="1"/>
      <c r="GP180" s="1"/>
      <c r="GQ180" s="1"/>
      <c r="GR180" s="1"/>
      <c r="GS180" s="1"/>
      <c r="GT180" s="1"/>
      <c r="GU180" s="1"/>
      <c r="GV180" s="1"/>
      <c r="GW180" s="1"/>
      <c r="GX180" s="1"/>
      <c r="GY180" s="1"/>
      <c r="GZ180" s="1"/>
      <c r="HA180" s="1"/>
      <c r="HB180" s="1"/>
      <c r="HC180" s="1"/>
      <c r="HD180" s="1"/>
      <c r="HE180" s="1"/>
      <c r="HF180" s="1"/>
      <c r="HG180" s="1"/>
      <c r="HH180" s="1"/>
      <c r="HI180" s="1"/>
      <c r="HJ180" s="1"/>
      <c r="HK180" s="1"/>
      <c r="HL180" s="1"/>
      <c r="HM180" s="1"/>
      <c r="HN180" s="1"/>
      <c r="HO180" s="1"/>
      <c r="HP180" s="1"/>
      <c r="HQ180" s="1"/>
      <c r="HR180" s="1"/>
      <c r="HS180" s="1"/>
      <c r="HT180" s="1"/>
      <c r="HU180" s="1"/>
      <c r="HV180" s="1"/>
      <c r="HW180" s="1"/>
      <c r="HX180" s="1"/>
      <c r="HY180" s="1"/>
      <c r="HZ180" s="1"/>
      <c r="IA180" s="1"/>
      <c r="IB180" s="1"/>
      <c r="IC180" s="1"/>
      <c r="ID180" s="1"/>
      <c r="IE180" s="1"/>
      <c r="IF180" s="1"/>
      <c r="IG180" s="1"/>
      <c r="XEG180" s="1"/>
      <c r="XEH180" s="1"/>
      <c r="XEI180" s="1"/>
      <c r="XEJ180" s="1"/>
      <c r="XEK180" s="1"/>
      <c r="XEL180" s="1"/>
      <c r="XEM180" s="1"/>
      <c r="XEN180" s="1"/>
      <c r="XEO180" s="1"/>
      <c r="XEP180" s="1"/>
      <c r="XEQ180" s="1"/>
      <c r="XER180" s="1"/>
      <c r="XES180" s="1"/>
      <c r="XET180" s="1"/>
      <c r="XEU180" s="1"/>
      <c r="XEV180" s="1"/>
      <c r="XEW180" s="1"/>
      <c r="XEX180" s="1"/>
      <c r="XEY180" s="1"/>
      <c r="XEZ180" s="1"/>
      <c r="XFA180" s="1"/>
      <c r="XFB180" s="1"/>
      <c r="XFC180" s="1"/>
      <c r="XFD180" s="1"/>
    </row>
    <row r="181" spans="2:241 16361:16384" s="2" customFormat="1" x14ac:dyDescent="0.2">
      <c r="B181" s="1"/>
      <c r="C181" s="1"/>
      <c r="D181" s="28"/>
      <c r="F181" s="4"/>
      <c r="G181" s="5"/>
      <c r="H181" s="1"/>
      <c r="I181" s="1"/>
      <c r="J181" s="1"/>
      <c r="K181" s="60"/>
      <c r="M181" s="1"/>
      <c r="N181" s="1"/>
      <c r="O181" s="1"/>
      <c r="P181" s="1"/>
      <c r="Q181" s="1"/>
      <c r="R181" s="105"/>
      <c r="S181" s="1"/>
      <c r="T181"/>
      <c r="U181"/>
      <c r="V181"/>
      <c r="W181"/>
      <c r="X181" s="62"/>
      <c r="Y181" s="63"/>
      <c r="Z181" s="64"/>
      <c r="AA181"/>
      <c r="AB181"/>
      <c r="AC181"/>
      <c r="AD181"/>
      <c r="AE181"/>
      <c r="AF181" s="37"/>
      <c r="AG181" s="37"/>
      <c r="AH181" s="8"/>
      <c r="AJ181" s="28"/>
      <c r="AK181" s="37"/>
      <c r="AL181" s="37"/>
      <c r="AM181" s="65"/>
      <c r="AN181" s="54"/>
      <c r="AO181" s="68"/>
      <c r="AP181" s="54"/>
      <c r="AQ181" s="54"/>
      <c r="AR181" s="54"/>
      <c r="AS181" s="28"/>
      <c r="AT181" s="73"/>
      <c r="AU181"/>
      <c r="AV181"/>
      <c r="AW18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  <c r="DM181" s="1"/>
      <c r="DN181" s="1"/>
      <c r="DO181" s="1"/>
      <c r="DP181" s="1"/>
      <c r="DQ181" s="1"/>
      <c r="DR181" s="1"/>
      <c r="DS181" s="1"/>
      <c r="DT181" s="1"/>
      <c r="DU181" s="1"/>
      <c r="DV181" s="1"/>
      <c r="DW181" s="1"/>
      <c r="DX181" s="1"/>
      <c r="DY181" s="1"/>
      <c r="DZ181" s="1"/>
      <c r="EA181" s="1"/>
      <c r="EB181" s="1"/>
      <c r="EC181" s="1"/>
      <c r="ED181" s="1"/>
      <c r="EE181" s="1"/>
      <c r="EF181" s="1"/>
      <c r="EG181" s="1"/>
      <c r="EH181" s="1"/>
      <c r="EI181" s="1"/>
      <c r="EJ181" s="1"/>
      <c r="EK181" s="1"/>
      <c r="EL181" s="1"/>
      <c r="EM181" s="1"/>
      <c r="EN181" s="1"/>
      <c r="EO181" s="1"/>
      <c r="EP181" s="1"/>
      <c r="EQ181" s="1"/>
      <c r="ER181" s="1"/>
      <c r="ES181" s="1"/>
      <c r="ET181" s="1"/>
      <c r="EU181" s="1"/>
      <c r="EV181" s="1"/>
      <c r="EW181" s="1"/>
      <c r="EX181" s="1"/>
      <c r="EY181" s="1"/>
      <c r="EZ181" s="1"/>
      <c r="FA181" s="1"/>
      <c r="FB181" s="1"/>
      <c r="FC181" s="1"/>
      <c r="FD181" s="1"/>
      <c r="FE181" s="1"/>
      <c r="FF181" s="1"/>
      <c r="FG181" s="1"/>
      <c r="FH181" s="1"/>
      <c r="FI181" s="1"/>
      <c r="FJ181" s="1"/>
      <c r="FK181" s="1"/>
      <c r="FL181" s="1"/>
      <c r="FM181" s="1"/>
      <c r="FN181" s="1"/>
      <c r="FO181" s="1"/>
      <c r="FP181" s="1"/>
      <c r="FQ181" s="1"/>
      <c r="FR181" s="1"/>
      <c r="FS181" s="1"/>
      <c r="FT181" s="1"/>
      <c r="FU181" s="1"/>
      <c r="FV181" s="1"/>
      <c r="FW181" s="1"/>
      <c r="FX181" s="1"/>
      <c r="FY181" s="1"/>
      <c r="FZ181" s="1"/>
      <c r="GA181" s="1"/>
      <c r="GB181" s="1"/>
      <c r="GC181" s="1"/>
      <c r="GD181" s="1"/>
      <c r="GE181" s="1"/>
      <c r="GF181" s="1"/>
      <c r="GG181" s="1"/>
      <c r="GH181" s="1"/>
      <c r="GI181" s="1"/>
      <c r="GJ181" s="1"/>
      <c r="GK181" s="1"/>
      <c r="GL181" s="1"/>
      <c r="GM181" s="1"/>
      <c r="GN181" s="1"/>
      <c r="GO181" s="1"/>
      <c r="GP181" s="1"/>
      <c r="GQ181" s="1"/>
      <c r="GR181" s="1"/>
      <c r="GS181" s="1"/>
      <c r="GT181" s="1"/>
      <c r="GU181" s="1"/>
      <c r="GV181" s="1"/>
      <c r="GW181" s="1"/>
      <c r="GX181" s="1"/>
      <c r="GY181" s="1"/>
      <c r="GZ181" s="1"/>
      <c r="HA181" s="1"/>
      <c r="HB181" s="1"/>
      <c r="HC181" s="1"/>
      <c r="HD181" s="1"/>
      <c r="HE181" s="1"/>
      <c r="HF181" s="1"/>
      <c r="HG181" s="1"/>
      <c r="HH181" s="1"/>
      <c r="HI181" s="1"/>
      <c r="HJ181" s="1"/>
      <c r="HK181" s="1"/>
      <c r="HL181" s="1"/>
      <c r="HM181" s="1"/>
      <c r="HN181" s="1"/>
      <c r="HO181" s="1"/>
      <c r="HP181" s="1"/>
      <c r="HQ181" s="1"/>
      <c r="HR181" s="1"/>
      <c r="HS181" s="1"/>
      <c r="HT181" s="1"/>
      <c r="HU181" s="1"/>
      <c r="HV181" s="1"/>
      <c r="HW181" s="1"/>
      <c r="HX181" s="1"/>
      <c r="HY181" s="1"/>
      <c r="HZ181" s="1"/>
      <c r="IA181" s="1"/>
      <c r="IB181" s="1"/>
      <c r="IC181" s="1"/>
      <c r="ID181" s="1"/>
      <c r="IE181" s="1"/>
      <c r="IF181" s="1"/>
      <c r="IG181" s="1"/>
      <c r="XEG181" s="1"/>
      <c r="XEH181" s="1"/>
      <c r="XEI181" s="1"/>
      <c r="XEJ181" s="1"/>
      <c r="XEK181" s="1"/>
      <c r="XEL181" s="1"/>
      <c r="XEM181" s="1"/>
      <c r="XEN181" s="1"/>
      <c r="XEO181" s="1"/>
      <c r="XEP181" s="1"/>
      <c r="XEQ181" s="1"/>
      <c r="XER181" s="1"/>
      <c r="XES181" s="1"/>
      <c r="XET181" s="1"/>
      <c r="XEU181" s="1"/>
      <c r="XEV181" s="1"/>
      <c r="XEW181" s="1"/>
      <c r="XEX181" s="1"/>
      <c r="XEY181" s="1"/>
      <c r="XEZ181" s="1"/>
      <c r="XFA181" s="1"/>
      <c r="XFB181" s="1"/>
      <c r="XFC181" s="1"/>
      <c r="XFD181" s="1"/>
    </row>
    <row r="182" spans="2:241 16361:16384" s="2" customFormat="1" x14ac:dyDescent="0.2">
      <c r="B182" s="1"/>
      <c r="C182" s="1"/>
      <c r="D182" s="28"/>
      <c r="F182" s="4"/>
      <c r="G182" s="5"/>
      <c r="H182" s="1"/>
      <c r="I182" s="1"/>
      <c r="J182" s="1"/>
      <c r="K182" s="60"/>
      <c r="M182" s="1"/>
      <c r="N182" s="1"/>
      <c r="O182" s="1"/>
      <c r="P182" s="1"/>
      <c r="Q182" s="1"/>
      <c r="R182" s="105"/>
      <c r="S182" s="1"/>
      <c r="T182"/>
      <c r="U182"/>
      <c r="V182"/>
      <c r="W182"/>
      <c r="X182" s="62"/>
      <c r="Y182" s="63"/>
      <c r="Z182" s="64"/>
      <c r="AA182"/>
      <c r="AB182"/>
      <c r="AC182"/>
      <c r="AD182"/>
      <c r="AE182"/>
      <c r="AF182" s="37"/>
      <c r="AG182" s="37"/>
      <c r="AH182" s="8"/>
      <c r="AJ182" s="28"/>
      <c r="AK182" s="37"/>
      <c r="AL182" s="37"/>
      <c r="AM182" s="65"/>
      <c r="AN182" s="54"/>
      <c r="AO182" s="68"/>
      <c r="AP182" s="54"/>
      <c r="AQ182" s="54"/>
      <c r="AR182" s="54"/>
      <c r="AS182" s="28"/>
      <c r="AT182" s="73"/>
      <c r="AU182"/>
      <c r="AV182"/>
      <c r="AW182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XEG182" s="1"/>
      <c r="XEH182" s="1"/>
      <c r="XEI182" s="1"/>
      <c r="XEJ182" s="1"/>
      <c r="XEK182" s="1"/>
      <c r="XEL182" s="1"/>
      <c r="XEM182" s="1"/>
      <c r="XEN182" s="1"/>
      <c r="XEO182" s="1"/>
      <c r="XEP182" s="1"/>
      <c r="XEQ182" s="1"/>
      <c r="XER182" s="1"/>
      <c r="XES182" s="1"/>
      <c r="XET182" s="1"/>
      <c r="XEU182" s="1"/>
      <c r="XEV182" s="1"/>
      <c r="XEW182" s="1"/>
      <c r="XEX182" s="1"/>
      <c r="XEY182" s="1"/>
      <c r="XEZ182" s="1"/>
      <c r="XFA182" s="1"/>
      <c r="XFB182" s="1"/>
      <c r="XFC182" s="1"/>
      <c r="XFD182" s="1"/>
    </row>
    <row r="183" spans="2:241 16361:16384" s="2" customFormat="1" x14ac:dyDescent="0.2">
      <c r="B183" s="1"/>
      <c r="C183" s="1"/>
      <c r="D183" s="28"/>
      <c r="F183" s="4"/>
      <c r="G183" s="5"/>
      <c r="H183" s="1"/>
      <c r="I183" s="1"/>
      <c r="J183" s="1"/>
      <c r="K183" s="60"/>
      <c r="M183" s="1"/>
      <c r="N183" s="1"/>
      <c r="O183" s="1"/>
      <c r="P183" s="1"/>
      <c r="Q183" s="1"/>
      <c r="R183" s="105"/>
      <c r="S183" s="1"/>
      <c r="T183"/>
      <c r="U183"/>
      <c r="V183"/>
      <c r="W183"/>
      <c r="X183" s="62"/>
      <c r="Y183" s="63"/>
      <c r="Z183" s="64"/>
      <c r="AA183"/>
      <c r="AB183"/>
      <c r="AC183"/>
      <c r="AD183"/>
      <c r="AE183"/>
      <c r="AF183" s="37"/>
      <c r="AG183" s="37"/>
      <c r="AH183" s="8"/>
      <c r="AJ183" s="28"/>
      <c r="AK183" s="37"/>
      <c r="AL183" s="37"/>
      <c r="AM183" s="65"/>
      <c r="AN183" s="54"/>
      <c r="AO183" s="68"/>
      <c r="AP183" s="54"/>
      <c r="AQ183" s="54"/>
      <c r="AR183" s="54"/>
      <c r="AS183" s="28"/>
      <c r="AT183" s="73"/>
      <c r="AU183"/>
      <c r="AV183"/>
      <c r="AW183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  <c r="DM183" s="1"/>
      <c r="DN183" s="1"/>
      <c r="DO183" s="1"/>
      <c r="DP183" s="1"/>
      <c r="DQ183" s="1"/>
      <c r="DR183" s="1"/>
      <c r="DS183" s="1"/>
      <c r="DT183" s="1"/>
      <c r="DU183" s="1"/>
      <c r="DV183" s="1"/>
      <c r="DW183" s="1"/>
      <c r="DX183" s="1"/>
      <c r="DY183" s="1"/>
      <c r="DZ183" s="1"/>
      <c r="EA183" s="1"/>
      <c r="EB183" s="1"/>
      <c r="EC183" s="1"/>
      <c r="ED183" s="1"/>
      <c r="EE183" s="1"/>
      <c r="EF183" s="1"/>
      <c r="EG183" s="1"/>
      <c r="EH183" s="1"/>
      <c r="EI183" s="1"/>
      <c r="EJ183" s="1"/>
      <c r="EK183" s="1"/>
      <c r="EL183" s="1"/>
      <c r="EM183" s="1"/>
      <c r="EN183" s="1"/>
      <c r="EO183" s="1"/>
      <c r="EP183" s="1"/>
      <c r="EQ183" s="1"/>
      <c r="ER183" s="1"/>
      <c r="ES183" s="1"/>
      <c r="ET183" s="1"/>
      <c r="EU183" s="1"/>
      <c r="EV183" s="1"/>
      <c r="EW183" s="1"/>
      <c r="EX183" s="1"/>
      <c r="EY183" s="1"/>
      <c r="EZ183" s="1"/>
      <c r="FA183" s="1"/>
      <c r="FB183" s="1"/>
      <c r="FC183" s="1"/>
      <c r="FD183" s="1"/>
      <c r="FE183" s="1"/>
      <c r="FF183" s="1"/>
      <c r="FG183" s="1"/>
      <c r="FH183" s="1"/>
      <c r="FI183" s="1"/>
      <c r="FJ183" s="1"/>
      <c r="FK183" s="1"/>
      <c r="FL183" s="1"/>
      <c r="FM183" s="1"/>
      <c r="FN183" s="1"/>
      <c r="FO183" s="1"/>
      <c r="FP183" s="1"/>
      <c r="FQ183" s="1"/>
      <c r="FR183" s="1"/>
      <c r="FS183" s="1"/>
      <c r="FT183" s="1"/>
      <c r="FU183" s="1"/>
      <c r="FV183" s="1"/>
      <c r="FW183" s="1"/>
      <c r="FX183" s="1"/>
      <c r="FY183" s="1"/>
      <c r="FZ183" s="1"/>
      <c r="GA183" s="1"/>
      <c r="GB183" s="1"/>
      <c r="GC183" s="1"/>
      <c r="GD183" s="1"/>
      <c r="GE183" s="1"/>
      <c r="GF183" s="1"/>
      <c r="GG183" s="1"/>
      <c r="GH183" s="1"/>
      <c r="GI183" s="1"/>
      <c r="GJ183" s="1"/>
      <c r="GK183" s="1"/>
      <c r="GL183" s="1"/>
      <c r="GM183" s="1"/>
      <c r="GN183" s="1"/>
      <c r="GO183" s="1"/>
      <c r="GP183" s="1"/>
      <c r="GQ183" s="1"/>
      <c r="GR183" s="1"/>
      <c r="GS183" s="1"/>
      <c r="GT183" s="1"/>
      <c r="GU183" s="1"/>
      <c r="GV183" s="1"/>
      <c r="GW183" s="1"/>
      <c r="GX183" s="1"/>
      <c r="GY183" s="1"/>
      <c r="GZ183" s="1"/>
      <c r="HA183" s="1"/>
      <c r="HB183" s="1"/>
      <c r="HC183" s="1"/>
      <c r="HD183" s="1"/>
      <c r="HE183" s="1"/>
      <c r="HF183" s="1"/>
      <c r="HG183" s="1"/>
      <c r="HH183" s="1"/>
      <c r="HI183" s="1"/>
      <c r="HJ183" s="1"/>
      <c r="HK183" s="1"/>
      <c r="HL183" s="1"/>
      <c r="HM183" s="1"/>
      <c r="HN183" s="1"/>
      <c r="HO183" s="1"/>
      <c r="HP183" s="1"/>
      <c r="HQ183" s="1"/>
      <c r="HR183" s="1"/>
      <c r="HS183" s="1"/>
      <c r="HT183" s="1"/>
      <c r="HU183" s="1"/>
      <c r="HV183" s="1"/>
      <c r="HW183" s="1"/>
      <c r="HX183" s="1"/>
      <c r="HY183" s="1"/>
      <c r="HZ183" s="1"/>
      <c r="IA183" s="1"/>
      <c r="IB183" s="1"/>
      <c r="IC183" s="1"/>
      <c r="ID183" s="1"/>
      <c r="IE183" s="1"/>
      <c r="IF183" s="1"/>
      <c r="IG183" s="1"/>
      <c r="XEG183" s="1"/>
      <c r="XEH183" s="1"/>
      <c r="XEI183" s="1"/>
      <c r="XEJ183" s="1"/>
      <c r="XEK183" s="1"/>
      <c r="XEL183" s="1"/>
      <c r="XEM183" s="1"/>
      <c r="XEN183" s="1"/>
      <c r="XEO183" s="1"/>
      <c r="XEP183" s="1"/>
      <c r="XEQ183" s="1"/>
      <c r="XER183" s="1"/>
      <c r="XES183" s="1"/>
      <c r="XET183" s="1"/>
      <c r="XEU183" s="1"/>
      <c r="XEV183" s="1"/>
      <c r="XEW183" s="1"/>
      <c r="XEX183" s="1"/>
      <c r="XEY183" s="1"/>
      <c r="XEZ183" s="1"/>
      <c r="XFA183" s="1"/>
      <c r="XFB183" s="1"/>
      <c r="XFC183" s="1"/>
      <c r="XFD183" s="1"/>
    </row>
    <row r="184" spans="2:241 16361:16384" s="2" customFormat="1" x14ac:dyDescent="0.2">
      <c r="B184" s="1"/>
      <c r="C184" s="1"/>
      <c r="D184" s="28"/>
      <c r="F184" s="4"/>
      <c r="G184" s="5"/>
      <c r="H184" s="1"/>
      <c r="I184" s="1"/>
      <c r="J184" s="1"/>
      <c r="K184" s="60"/>
      <c r="M184" s="1"/>
      <c r="N184" s="1"/>
      <c r="O184" s="1"/>
      <c r="P184" s="1"/>
      <c r="Q184" s="1"/>
      <c r="R184" s="105"/>
      <c r="S184" s="1"/>
      <c r="T184"/>
      <c r="U184"/>
      <c r="V184"/>
      <c r="W184"/>
      <c r="X184" s="62"/>
      <c r="Y184" s="63"/>
      <c r="Z184" s="64"/>
      <c r="AA184"/>
      <c r="AB184"/>
      <c r="AC184"/>
      <c r="AD184"/>
      <c r="AE184"/>
      <c r="AF184" s="37"/>
      <c r="AG184" s="37"/>
      <c r="AH184" s="8"/>
      <c r="AJ184" s="28"/>
      <c r="AK184" s="37"/>
      <c r="AL184" s="37"/>
      <c r="AM184" s="65"/>
      <c r="AN184" s="54"/>
      <c r="AO184" s="68"/>
      <c r="AP184" s="54"/>
      <c r="AQ184" s="54"/>
      <c r="AR184" s="54"/>
      <c r="AS184" s="28"/>
      <c r="AT184" s="73"/>
      <c r="AU184"/>
      <c r="AV184"/>
      <c r="AW184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  <c r="HN184" s="1"/>
      <c r="HO184" s="1"/>
      <c r="HP184" s="1"/>
      <c r="HQ184" s="1"/>
      <c r="HR184" s="1"/>
      <c r="HS184" s="1"/>
      <c r="HT184" s="1"/>
      <c r="HU184" s="1"/>
      <c r="HV184" s="1"/>
      <c r="HW184" s="1"/>
      <c r="HX184" s="1"/>
      <c r="HY184" s="1"/>
      <c r="HZ184" s="1"/>
      <c r="IA184" s="1"/>
      <c r="IB184" s="1"/>
      <c r="IC184" s="1"/>
      <c r="ID184" s="1"/>
      <c r="IE184" s="1"/>
      <c r="IF184" s="1"/>
      <c r="IG184" s="1"/>
      <c r="XEG184" s="1"/>
      <c r="XEH184" s="1"/>
      <c r="XEI184" s="1"/>
      <c r="XEJ184" s="1"/>
      <c r="XEK184" s="1"/>
      <c r="XEL184" s="1"/>
      <c r="XEM184" s="1"/>
      <c r="XEN184" s="1"/>
      <c r="XEO184" s="1"/>
      <c r="XEP184" s="1"/>
      <c r="XEQ184" s="1"/>
      <c r="XER184" s="1"/>
      <c r="XES184" s="1"/>
      <c r="XET184" s="1"/>
      <c r="XEU184" s="1"/>
      <c r="XEV184" s="1"/>
      <c r="XEW184" s="1"/>
      <c r="XEX184" s="1"/>
      <c r="XEY184" s="1"/>
      <c r="XEZ184" s="1"/>
      <c r="XFA184" s="1"/>
      <c r="XFB184" s="1"/>
      <c r="XFC184" s="1"/>
      <c r="XFD184" s="1"/>
    </row>
    <row r="185" spans="2:241 16361:16384" s="2" customFormat="1" x14ac:dyDescent="0.2">
      <c r="B185" s="1"/>
      <c r="C185" s="1"/>
      <c r="D185" s="28"/>
      <c r="F185" s="4"/>
      <c r="G185" s="5"/>
      <c r="H185" s="1"/>
      <c r="I185" s="1"/>
      <c r="J185" s="1"/>
      <c r="K185" s="60"/>
      <c r="M185" s="1"/>
      <c r="N185" s="1"/>
      <c r="O185" s="1"/>
      <c r="P185" s="1"/>
      <c r="Q185" s="1"/>
      <c r="R185" s="105"/>
      <c r="S185" s="1"/>
      <c r="T185"/>
      <c r="U185"/>
      <c r="V185"/>
      <c r="W185"/>
      <c r="X185" s="62"/>
      <c r="Y185" s="63"/>
      <c r="Z185" s="64"/>
      <c r="AA185"/>
      <c r="AB185"/>
      <c r="AC185"/>
      <c r="AD185"/>
      <c r="AE185"/>
      <c r="AF185" s="37"/>
      <c r="AG185" s="37"/>
      <c r="AH185" s="8"/>
      <c r="AJ185" s="28"/>
      <c r="AK185" s="37"/>
      <c r="AL185" s="37"/>
      <c r="AM185" s="65"/>
      <c r="AN185" s="54"/>
      <c r="AO185" s="68"/>
      <c r="AP185" s="54"/>
      <c r="AQ185" s="54"/>
      <c r="AR185" s="54"/>
      <c r="AS185" s="28"/>
      <c r="AT185" s="73"/>
      <c r="AU185"/>
      <c r="AV185"/>
      <c r="AW185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  <c r="DM185" s="1"/>
      <c r="DN185" s="1"/>
      <c r="DO185" s="1"/>
      <c r="DP185" s="1"/>
      <c r="DQ185" s="1"/>
      <c r="DR185" s="1"/>
      <c r="DS185" s="1"/>
      <c r="DT185" s="1"/>
      <c r="DU185" s="1"/>
      <c r="DV185" s="1"/>
      <c r="DW185" s="1"/>
      <c r="DX185" s="1"/>
      <c r="DY185" s="1"/>
      <c r="DZ185" s="1"/>
      <c r="EA185" s="1"/>
      <c r="EB185" s="1"/>
      <c r="EC185" s="1"/>
      <c r="ED185" s="1"/>
      <c r="EE185" s="1"/>
      <c r="EF185" s="1"/>
      <c r="EG185" s="1"/>
      <c r="EH185" s="1"/>
      <c r="EI185" s="1"/>
      <c r="EJ185" s="1"/>
      <c r="EK185" s="1"/>
      <c r="EL185" s="1"/>
      <c r="EM185" s="1"/>
      <c r="EN185" s="1"/>
      <c r="EO185" s="1"/>
      <c r="EP185" s="1"/>
      <c r="EQ185" s="1"/>
      <c r="ER185" s="1"/>
      <c r="ES185" s="1"/>
      <c r="ET185" s="1"/>
      <c r="EU185" s="1"/>
      <c r="EV185" s="1"/>
      <c r="EW185" s="1"/>
      <c r="EX185" s="1"/>
      <c r="EY185" s="1"/>
      <c r="EZ185" s="1"/>
      <c r="FA185" s="1"/>
      <c r="FB185" s="1"/>
      <c r="FC185" s="1"/>
      <c r="FD185" s="1"/>
      <c r="FE185" s="1"/>
      <c r="FF185" s="1"/>
      <c r="FG185" s="1"/>
      <c r="FH185" s="1"/>
      <c r="FI185" s="1"/>
      <c r="FJ185" s="1"/>
      <c r="FK185" s="1"/>
      <c r="FL185" s="1"/>
      <c r="FM185" s="1"/>
      <c r="FN185" s="1"/>
      <c r="FO185" s="1"/>
      <c r="FP185" s="1"/>
      <c r="FQ185" s="1"/>
      <c r="FR185" s="1"/>
      <c r="FS185" s="1"/>
      <c r="FT185" s="1"/>
      <c r="FU185" s="1"/>
      <c r="FV185" s="1"/>
      <c r="FW185" s="1"/>
      <c r="FX185" s="1"/>
      <c r="FY185" s="1"/>
      <c r="FZ185" s="1"/>
      <c r="GA185" s="1"/>
      <c r="GB185" s="1"/>
      <c r="GC185" s="1"/>
      <c r="GD185" s="1"/>
      <c r="GE185" s="1"/>
      <c r="GF185" s="1"/>
      <c r="GG185" s="1"/>
      <c r="GH185" s="1"/>
      <c r="GI185" s="1"/>
      <c r="GJ185" s="1"/>
      <c r="GK185" s="1"/>
      <c r="GL185" s="1"/>
      <c r="GM185" s="1"/>
      <c r="GN185" s="1"/>
      <c r="GO185" s="1"/>
      <c r="GP185" s="1"/>
      <c r="GQ185" s="1"/>
      <c r="GR185" s="1"/>
      <c r="GS185" s="1"/>
      <c r="GT185" s="1"/>
      <c r="GU185" s="1"/>
      <c r="GV185" s="1"/>
      <c r="GW185" s="1"/>
      <c r="GX185" s="1"/>
      <c r="GY185" s="1"/>
      <c r="GZ185" s="1"/>
      <c r="HA185" s="1"/>
      <c r="HB185" s="1"/>
      <c r="HC185" s="1"/>
      <c r="HD185" s="1"/>
      <c r="HE185" s="1"/>
      <c r="HF185" s="1"/>
      <c r="HG185" s="1"/>
      <c r="HH185" s="1"/>
      <c r="HI185" s="1"/>
      <c r="HJ185" s="1"/>
      <c r="HK185" s="1"/>
      <c r="HL185" s="1"/>
      <c r="HM185" s="1"/>
      <c r="HN185" s="1"/>
      <c r="HO185" s="1"/>
      <c r="HP185" s="1"/>
      <c r="HQ185" s="1"/>
      <c r="HR185" s="1"/>
      <c r="HS185" s="1"/>
      <c r="HT185" s="1"/>
      <c r="HU185" s="1"/>
      <c r="HV185" s="1"/>
      <c r="HW185" s="1"/>
      <c r="HX185" s="1"/>
      <c r="HY185" s="1"/>
      <c r="HZ185" s="1"/>
      <c r="IA185" s="1"/>
      <c r="IB185" s="1"/>
      <c r="IC185" s="1"/>
      <c r="ID185" s="1"/>
      <c r="IE185" s="1"/>
      <c r="IF185" s="1"/>
      <c r="IG185" s="1"/>
      <c r="XEG185" s="1"/>
      <c r="XEH185" s="1"/>
      <c r="XEI185" s="1"/>
      <c r="XEJ185" s="1"/>
      <c r="XEK185" s="1"/>
      <c r="XEL185" s="1"/>
      <c r="XEM185" s="1"/>
      <c r="XEN185" s="1"/>
      <c r="XEO185" s="1"/>
      <c r="XEP185" s="1"/>
      <c r="XEQ185" s="1"/>
      <c r="XER185" s="1"/>
      <c r="XES185" s="1"/>
      <c r="XET185" s="1"/>
      <c r="XEU185" s="1"/>
      <c r="XEV185" s="1"/>
      <c r="XEW185" s="1"/>
      <c r="XEX185" s="1"/>
      <c r="XEY185" s="1"/>
      <c r="XEZ185" s="1"/>
      <c r="XFA185" s="1"/>
      <c r="XFB185" s="1"/>
      <c r="XFC185" s="1"/>
      <c r="XFD185" s="1"/>
    </row>
    <row r="186" spans="2:241 16361:16384" s="2" customFormat="1" x14ac:dyDescent="0.2">
      <c r="B186" s="1"/>
      <c r="C186" s="1"/>
      <c r="D186" s="28"/>
      <c r="F186" s="4"/>
      <c r="G186" s="5"/>
      <c r="H186" s="1"/>
      <c r="I186" s="1"/>
      <c r="J186" s="1"/>
      <c r="K186" s="60"/>
      <c r="M186" s="1"/>
      <c r="N186" s="1"/>
      <c r="O186" s="1"/>
      <c r="P186" s="1"/>
      <c r="Q186" s="1"/>
      <c r="R186" s="105"/>
      <c r="S186" s="1"/>
      <c r="T186"/>
      <c r="U186"/>
      <c r="V186"/>
      <c r="W186"/>
      <c r="X186" s="62"/>
      <c r="Y186" s="63"/>
      <c r="Z186" s="64"/>
      <c r="AA186"/>
      <c r="AB186"/>
      <c r="AC186"/>
      <c r="AD186"/>
      <c r="AE186"/>
      <c r="AF186" s="37"/>
      <c r="AG186" s="37"/>
      <c r="AH186" s="8"/>
      <c r="AJ186" s="28"/>
      <c r="AK186" s="37"/>
      <c r="AL186" s="37"/>
      <c r="AM186" s="65"/>
      <c r="AN186" s="54"/>
      <c r="AO186" s="68"/>
      <c r="AP186" s="54"/>
      <c r="AQ186" s="54"/>
      <c r="AR186" s="54"/>
      <c r="AS186" s="28"/>
      <c r="AT186" s="73"/>
      <c r="AU186"/>
      <c r="AV186"/>
      <c r="AW186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"/>
      <c r="DP186" s="1"/>
      <c r="DQ186" s="1"/>
      <c r="DR186" s="1"/>
      <c r="DS186" s="1"/>
      <c r="DT186" s="1"/>
      <c r="DU186" s="1"/>
      <c r="DV186" s="1"/>
      <c r="DW186" s="1"/>
      <c r="DX186" s="1"/>
      <c r="DY186" s="1"/>
      <c r="DZ186" s="1"/>
      <c r="EA186" s="1"/>
      <c r="EB186" s="1"/>
      <c r="EC186" s="1"/>
      <c r="ED186" s="1"/>
      <c r="EE186" s="1"/>
      <c r="EF186" s="1"/>
      <c r="EG186" s="1"/>
      <c r="EH186" s="1"/>
      <c r="EI186" s="1"/>
      <c r="EJ186" s="1"/>
      <c r="EK186" s="1"/>
      <c r="EL186" s="1"/>
      <c r="EM186" s="1"/>
      <c r="EN186" s="1"/>
      <c r="EO186" s="1"/>
      <c r="EP186" s="1"/>
      <c r="EQ186" s="1"/>
      <c r="ER186" s="1"/>
      <c r="ES186" s="1"/>
      <c r="ET186" s="1"/>
      <c r="EU186" s="1"/>
      <c r="EV186" s="1"/>
      <c r="EW186" s="1"/>
      <c r="EX186" s="1"/>
      <c r="EY186" s="1"/>
      <c r="EZ186" s="1"/>
      <c r="FA186" s="1"/>
      <c r="FB186" s="1"/>
      <c r="FC186" s="1"/>
      <c r="FD186" s="1"/>
      <c r="FE186" s="1"/>
      <c r="FF186" s="1"/>
      <c r="FG186" s="1"/>
      <c r="FH186" s="1"/>
      <c r="FI186" s="1"/>
      <c r="FJ186" s="1"/>
      <c r="FK186" s="1"/>
      <c r="FL186" s="1"/>
      <c r="FM186" s="1"/>
      <c r="FN186" s="1"/>
      <c r="FO186" s="1"/>
      <c r="FP186" s="1"/>
      <c r="FQ186" s="1"/>
      <c r="FR186" s="1"/>
      <c r="FS186" s="1"/>
      <c r="FT186" s="1"/>
      <c r="FU186" s="1"/>
      <c r="FV186" s="1"/>
      <c r="FW186" s="1"/>
      <c r="FX186" s="1"/>
      <c r="FY186" s="1"/>
      <c r="FZ186" s="1"/>
      <c r="GA186" s="1"/>
      <c r="GB186" s="1"/>
      <c r="GC186" s="1"/>
      <c r="GD186" s="1"/>
      <c r="GE186" s="1"/>
      <c r="GF186" s="1"/>
      <c r="GG186" s="1"/>
      <c r="GH186" s="1"/>
      <c r="GI186" s="1"/>
      <c r="GJ186" s="1"/>
      <c r="GK186" s="1"/>
      <c r="GL186" s="1"/>
      <c r="GM186" s="1"/>
      <c r="GN186" s="1"/>
      <c r="GO186" s="1"/>
      <c r="GP186" s="1"/>
      <c r="GQ186" s="1"/>
      <c r="GR186" s="1"/>
      <c r="GS186" s="1"/>
      <c r="GT186" s="1"/>
      <c r="GU186" s="1"/>
      <c r="GV186" s="1"/>
      <c r="GW186" s="1"/>
      <c r="GX186" s="1"/>
      <c r="GY186" s="1"/>
      <c r="GZ186" s="1"/>
      <c r="HA186" s="1"/>
      <c r="HB186" s="1"/>
      <c r="HC186" s="1"/>
      <c r="HD186" s="1"/>
      <c r="HE186" s="1"/>
      <c r="HF186" s="1"/>
      <c r="HG186" s="1"/>
      <c r="HH186" s="1"/>
      <c r="HI186" s="1"/>
      <c r="HJ186" s="1"/>
      <c r="HK186" s="1"/>
      <c r="HL186" s="1"/>
      <c r="HM186" s="1"/>
      <c r="HN186" s="1"/>
      <c r="HO186" s="1"/>
      <c r="HP186" s="1"/>
      <c r="HQ186" s="1"/>
      <c r="HR186" s="1"/>
      <c r="HS186" s="1"/>
      <c r="HT186" s="1"/>
      <c r="HU186" s="1"/>
      <c r="HV186" s="1"/>
      <c r="HW186" s="1"/>
      <c r="HX186" s="1"/>
      <c r="HY186" s="1"/>
      <c r="HZ186" s="1"/>
      <c r="IA186" s="1"/>
      <c r="IB186" s="1"/>
      <c r="IC186" s="1"/>
      <c r="ID186" s="1"/>
      <c r="IE186" s="1"/>
      <c r="IF186" s="1"/>
      <c r="IG186" s="1"/>
      <c r="XEG186" s="1"/>
      <c r="XEH186" s="1"/>
      <c r="XEI186" s="1"/>
      <c r="XEJ186" s="1"/>
      <c r="XEK186" s="1"/>
      <c r="XEL186" s="1"/>
      <c r="XEM186" s="1"/>
      <c r="XEN186" s="1"/>
      <c r="XEO186" s="1"/>
      <c r="XEP186" s="1"/>
      <c r="XEQ186" s="1"/>
      <c r="XER186" s="1"/>
      <c r="XES186" s="1"/>
      <c r="XET186" s="1"/>
      <c r="XEU186" s="1"/>
      <c r="XEV186" s="1"/>
      <c r="XEW186" s="1"/>
      <c r="XEX186" s="1"/>
      <c r="XEY186" s="1"/>
      <c r="XEZ186" s="1"/>
      <c r="XFA186" s="1"/>
      <c r="XFB186" s="1"/>
      <c r="XFC186" s="1"/>
      <c r="XFD186" s="1"/>
    </row>
    <row r="187" spans="2:241 16361:16384" s="2" customFormat="1" x14ac:dyDescent="0.2">
      <c r="B187" s="1"/>
      <c r="C187" s="1"/>
      <c r="D187" s="28"/>
      <c r="F187" s="4"/>
      <c r="G187" s="5"/>
      <c r="H187" s="1"/>
      <c r="I187" s="1"/>
      <c r="J187" s="1"/>
      <c r="K187" s="60"/>
      <c r="M187" s="1"/>
      <c r="N187" s="1"/>
      <c r="O187" s="1"/>
      <c r="P187" s="1"/>
      <c r="Q187" s="1"/>
      <c r="R187" s="105"/>
      <c r="S187" s="1"/>
      <c r="T187"/>
      <c r="U187"/>
      <c r="V187"/>
      <c r="W187"/>
      <c r="X187" s="62"/>
      <c r="Y187" s="63"/>
      <c r="Z187" s="64"/>
      <c r="AA187"/>
      <c r="AB187"/>
      <c r="AC187"/>
      <c r="AD187"/>
      <c r="AE187"/>
      <c r="AF187" s="37"/>
      <c r="AG187" s="37"/>
      <c r="AH187" s="8"/>
      <c r="AJ187" s="28"/>
      <c r="AK187" s="37"/>
      <c r="AL187" s="37"/>
      <c r="AM187" s="65"/>
      <c r="AN187" s="54"/>
      <c r="AO187" s="68"/>
      <c r="AP187" s="54"/>
      <c r="AQ187" s="54"/>
      <c r="AR187" s="54"/>
      <c r="AS187" s="28"/>
      <c r="AT187" s="73"/>
      <c r="AU187"/>
      <c r="AV187"/>
      <c r="AW187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  <c r="DM187" s="1"/>
      <c r="DN187" s="1"/>
      <c r="DO187" s="1"/>
      <c r="DP187" s="1"/>
      <c r="DQ187" s="1"/>
      <c r="DR187" s="1"/>
      <c r="DS187" s="1"/>
      <c r="DT187" s="1"/>
      <c r="DU187" s="1"/>
      <c r="DV187" s="1"/>
      <c r="DW187" s="1"/>
      <c r="DX187" s="1"/>
      <c r="DY187" s="1"/>
      <c r="DZ187" s="1"/>
      <c r="EA187" s="1"/>
      <c r="EB187" s="1"/>
      <c r="EC187" s="1"/>
      <c r="ED187" s="1"/>
      <c r="EE187" s="1"/>
      <c r="EF187" s="1"/>
      <c r="EG187" s="1"/>
      <c r="EH187" s="1"/>
      <c r="EI187" s="1"/>
      <c r="EJ187" s="1"/>
      <c r="EK187" s="1"/>
      <c r="EL187" s="1"/>
      <c r="EM187" s="1"/>
      <c r="EN187" s="1"/>
      <c r="EO187" s="1"/>
      <c r="EP187" s="1"/>
      <c r="EQ187" s="1"/>
      <c r="ER187" s="1"/>
      <c r="ES187" s="1"/>
      <c r="ET187" s="1"/>
      <c r="EU187" s="1"/>
      <c r="EV187" s="1"/>
      <c r="EW187" s="1"/>
      <c r="EX187" s="1"/>
      <c r="EY187" s="1"/>
      <c r="EZ187" s="1"/>
      <c r="FA187" s="1"/>
      <c r="FB187" s="1"/>
      <c r="FC187" s="1"/>
      <c r="FD187" s="1"/>
      <c r="FE187" s="1"/>
      <c r="FF187" s="1"/>
      <c r="FG187" s="1"/>
      <c r="FH187" s="1"/>
      <c r="FI187" s="1"/>
      <c r="FJ187" s="1"/>
      <c r="FK187" s="1"/>
      <c r="FL187" s="1"/>
      <c r="FM187" s="1"/>
      <c r="FN187" s="1"/>
      <c r="FO187" s="1"/>
      <c r="FP187" s="1"/>
      <c r="FQ187" s="1"/>
      <c r="FR187" s="1"/>
      <c r="FS187" s="1"/>
      <c r="FT187" s="1"/>
      <c r="FU187" s="1"/>
      <c r="FV187" s="1"/>
      <c r="FW187" s="1"/>
      <c r="FX187" s="1"/>
      <c r="FY187" s="1"/>
      <c r="FZ187" s="1"/>
      <c r="GA187" s="1"/>
      <c r="GB187" s="1"/>
      <c r="GC187" s="1"/>
      <c r="GD187" s="1"/>
      <c r="GE187" s="1"/>
      <c r="GF187" s="1"/>
      <c r="GG187" s="1"/>
      <c r="GH187" s="1"/>
      <c r="GI187" s="1"/>
      <c r="GJ187" s="1"/>
      <c r="GK187" s="1"/>
      <c r="GL187" s="1"/>
      <c r="GM187" s="1"/>
      <c r="GN187" s="1"/>
      <c r="GO187" s="1"/>
      <c r="GP187" s="1"/>
      <c r="GQ187" s="1"/>
      <c r="GR187" s="1"/>
      <c r="GS187" s="1"/>
      <c r="GT187" s="1"/>
      <c r="GU187" s="1"/>
      <c r="GV187" s="1"/>
      <c r="GW187" s="1"/>
      <c r="GX187" s="1"/>
      <c r="GY187" s="1"/>
      <c r="GZ187" s="1"/>
      <c r="HA187" s="1"/>
      <c r="HB187" s="1"/>
      <c r="HC187" s="1"/>
      <c r="HD187" s="1"/>
      <c r="HE187" s="1"/>
      <c r="HF187" s="1"/>
      <c r="HG187" s="1"/>
      <c r="HH187" s="1"/>
      <c r="HI187" s="1"/>
      <c r="HJ187" s="1"/>
      <c r="HK187" s="1"/>
      <c r="HL187" s="1"/>
      <c r="HM187" s="1"/>
      <c r="HN187" s="1"/>
      <c r="HO187" s="1"/>
      <c r="HP187" s="1"/>
      <c r="HQ187" s="1"/>
      <c r="HR187" s="1"/>
      <c r="HS187" s="1"/>
      <c r="HT187" s="1"/>
      <c r="HU187" s="1"/>
      <c r="HV187" s="1"/>
      <c r="HW187" s="1"/>
      <c r="HX187" s="1"/>
      <c r="HY187" s="1"/>
      <c r="HZ187" s="1"/>
      <c r="IA187" s="1"/>
      <c r="IB187" s="1"/>
      <c r="IC187" s="1"/>
      <c r="ID187" s="1"/>
      <c r="IE187" s="1"/>
      <c r="IF187" s="1"/>
      <c r="IG187" s="1"/>
      <c r="XEG187" s="1"/>
      <c r="XEH187" s="1"/>
      <c r="XEI187" s="1"/>
      <c r="XEJ187" s="1"/>
      <c r="XEK187" s="1"/>
      <c r="XEL187" s="1"/>
      <c r="XEM187" s="1"/>
      <c r="XEN187" s="1"/>
      <c r="XEO187" s="1"/>
      <c r="XEP187" s="1"/>
      <c r="XEQ187" s="1"/>
      <c r="XER187" s="1"/>
      <c r="XES187" s="1"/>
      <c r="XET187" s="1"/>
      <c r="XEU187" s="1"/>
      <c r="XEV187" s="1"/>
      <c r="XEW187" s="1"/>
      <c r="XEX187" s="1"/>
      <c r="XEY187" s="1"/>
      <c r="XEZ187" s="1"/>
      <c r="XFA187" s="1"/>
      <c r="XFB187" s="1"/>
      <c r="XFC187" s="1"/>
      <c r="XFD187" s="1"/>
    </row>
    <row r="188" spans="2:241 16361:16384" s="2" customFormat="1" x14ac:dyDescent="0.2">
      <c r="B188" s="1"/>
      <c r="C188" s="1"/>
      <c r="D188" s="28"/>
      <c r="F188" s="4"/>
      <c r="G188" s="5"/>
      <c r="H188" s="1"/>
      <c r="I188" s="1"/>
      <c r="J188" s="1"/>
      <c r="K188" s="60"/>
      <c r="M188" s="1"/>
      <c r="N188" s="1"/>
      <c r="O188" s="1"/>
      <c r="P188" s="1"/>
      <c r="Q188" s="1"/>
      <c r="R188" s="105"/>
      <c r="S188" s="1"/>
      <c r="T188"/>
      <c r="U188"/>
      <c r="V188"/>
      <c r="W188"/>
      <c r="X188" s="62"/>
      <c r="Y188" s="63"/>
      <c r="Z188" s="64"/>
      <c r="AA188"/>
      <c r="AB188"/>
      <c r="AC188"/>
      <c r="AD188"/>
      <c r="AE188"/>
      <c r="AF188" s="37"/>
      <c r="AG188" s="37"/>
      <c r="AH188" s="8"/>
      <c r="AJ188" s="28"/>
      <c r="AK188" s="37"/>
      <c r="AL188" s="37"/>
      <c r="AM188" s="65"/>
      <c r="AN188" s="54"/>
      <c r="AO188" s="68"/>
      <c r="AP188" s="54"/>
      <c r="AQ188" s="54"/>
      <c r="AR188" s="54"/>
      <c r="AS188" s="28"/>
      <c r="AT188" s="73"/>
      <c r="AU188"/>
      <c r="AV188"/>
      <c r="AW188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  <c r="DM188" s="1"/>
      <c r="DN188" s="1"/>
      <c r="DO188" s="1"/>
      <c r="DP188" s="1"/>
      <c r="DQ188" s="1"/>
      <c r="DR188" s="1"/>
      <c r="DS188" s="1"/>
      <c r="DT188" s="1"/>
      <c r="DU188" s="1"/>
      <c r="DV188" s="1"/>
      <c r="DW188" s="1"/>
      <c r="DX188" s="1"/>
      <c r="DY188" s="1"/>
      <c r="DZ188" s="1"/>
      <c r="EA188" s="1"/>
      <c r="EB188" s="1"/>
      <c r="EC188" s="1"/>
      <c r="ED188" s="1"/>
      <c r="EE188" s="1"/>
      <c r="EF188" s="1"/>
      <c r="EG188" s="1"/>
      <c r="EH188" s="1"/>
      <c r="EI188" s="1"/>
      <c r="EJ188" s="1"/>
      <c r="EK188" s="1"/>
      <c r="EL188" s="1"/>
      <c r="EM188" s="1"/>
      <c r="EN188" s="1"/>
      <c r="EO188" s="1"/>
      <c r="EP188" s="1"/>
      <c r="EQ188" s="1"/>
      <c r="ER188" s="1"/>
      <c r="ES188" s="1"/>
      <c r="ET188" s="1"/>
      <c r="EU188" s="1"/>
      <c r="EV188" s="1"/>
      <c r="EW188" s="1"/>
      <c r="EX188" s="1"/>
      <c r="EY188" s="1"/>
      <c r="EZ188" s="1"/>
      <c r="FA188" s="1"/>
      <c r="FB188" s="1"/>
      <c r="FC188" s="1"/>
      <c r="FD188" s="1"/>
      <c r="FE188" s="1"/>
      <c r="FF188" s="1"/>
      <c r="FG188" s="1"/>
      <c r="FH188" s="1"/>
      <c r="FI188" s="1"/>
      <c r="FJ188" s="1"/>
      <c r="FK188" s="1"/>
      <c r="FL188" s="1"/>
      <c r="FM188" s="1"/>
      <c r="FN188" s="1"/>
      <c r="FO188" s="1"/>
      <c r="FP188" s="1"/>
      <c r="FQ188" s="1"/>
      <c r="FR188" s="1"/>
      <c r="FS188" s="1"/>
      <c r="FT188" s="1"/>
      <c r="FU188" s="1"/>
      <c r="FV188" s="1"/>
      <c r="FW188" s="1"/>
      <c r="FX188" s="1"/>
      <c r="FY188" s="1"/>
      <c r="FZ188" s="1"/>
      <c r="GA188" s="1"/>
      <c r="GB188" s="1"/>
      <c r="GC188" s="1"/>
      <c r="GD188" s="1"/>
      <c r="GE188" s="1"/>
      <c r="GF188" s="1"/>
      <c r="GG188" s="1"/>
      <c r="GH188" s="1"/>
      <c r="GI188" s="1"/>
      <c r="GJ188" s="1"/>
      <c r="GK188" s="1"/>
      <c r="GL188" s="1"/>
      <c r="GM188" s="1"/>
      <c r="GN188" s="1"/>
      <c r="GO188" s="1"/>
      <c r="GP188" s="1"/>
      <c r="GQ188" s="1"/>
      <c r="GR188" s="1"/>
      <c r="GS188" s="1"/>
      <c r="GT188" s="1"/>
      <c r="GU188" s="1"/>
      <c r="GV188" s="1"/>
      <c r="GW188" s="1"/>
      <c r="GX188" s="1"/>
      <c r="GY188" s="1"/>
      <c r="GZ188" s="1"/>
      <c r="HA188" s="1"/>
      <c r="HB188" s="1"/>
      <c r="HC188" s="1"/>
      <c r="HD188" s="1"/>
      <c r="HE188" s="1"/>
      <c r="HF188" s="1"/>
      <c r="HG188" s="1"/>
      <c r="HH188" s="1"/>
      <c r="HI188" s="1"/>
      <c r="HJ188" s="1"/>
      <c r="HK188" s="1"/>
      <c r="HL188" s="1"/>
      <c r="HM188" s="1"/>
      <c r="HN188" s="1"/>
      <c r="HO188" s="1"/>
      <c r="HP188" s="1"/>
      <c r="HQ188" s="1"/>
      <c r="HR188" s="1"/>
      <c r="HS188" s="1"/>
      <c r="HT188" s="1"/>
      <c r="HU188" s="1"/>
      <c r="HV188" s="1"/>
      <c r="HW188" s="1"/>
      <c r="HX188" s="1"/>
      <c r="HY188" s="1"/>
      <c r="HZ188" s="1"/>
      <c r="IA188" s="1"/>
      <c r="IB188" s="1"/>
      <c r="IC188" s="1"/>
      <c r="ID188" s="1"/>
      <c r="IE188" s="1"/>
      <c r="IF188" s="1"/>
      <c r="IG188" s="1"/>
      <c r="XEG188" s="1"/>
      <c r="XEH188" s="1"/>
      <c r="XEI188" s="1"/>
      <c r="XEJ188" s="1"/>
      <c r="XEK188" s="1"/>
      <c r="XEL188" s="1"/>
      <c r="XEM188" s="1"/>
      <c r="XEN188" s="1"/>
      <c r="XEO188" s="1"/>
      <c r="XEP188" s="1"/>
      <c r="XEQ188" s="1"/>
      <c r="XER188" s="1"/>
      <c r="XES188" s="1"/>
      <c r="XET188" s="1"/>
      <c r="XEU188" s="1"/>
      <c r="XEV188" s="1"/>
      <c r="XEW188" s="1"/>
      <c r="XEX188" s="1"/>
      <c r="XEY188" s="1"/>
      <c r="XEZ188" s="1"/>
      <c r="XFA188" s="1"/>
      <c r="XFB188" s="1"/>
      <c r="XFC188" s="1"/>
      <c r="XFD188" s="1"/>
    </row>
    <row r="189" spans="2:241 16361:16384" s="2" customFormat="1" x14ac:dyDescent="0.2">
      <c r="B189" s="1"/>
      <c r="C189" s="1"/>
      <c r="D189" s="28"/>
      <c r="F189" s="4"/>
      <c r="G189" s="5"/>
      <c r="H189" s="1"/>
      <c r="I189" s="1"/>
      <c r="J189" s="1"/>
      <c r="K189" s="60"/>
      <c r="M189" s="1"/>
      <c r="N189" s="1"/>
      <c r="O189" s="1"/>
      <c r="P189" s="1"/>
      <c r="Q189" s="1"/>
      <c r="R189" s="105"/>
      <c r="S189" s="1"/>
      <c r="T189"/>
      <c r="U189"/>
      <c r="V189"/>
      <c r="W189"/>
      <c r="X189" s="62"/>
      <c r="Y189" s="63"/>
      <c r="Z189" s="64"/>
      <c r="AA189"/>
      <c r="AB189"/>
      <c r="AC189"/>
      <c r="AD189"/>
      <c r="AE189"/>
      <c r="AF189" s="37"/>
      <c r="AG189" s="37"/>
      <c r="AH189" s="8"/>
      <c r="AJ189" s="28"/>
      <c r="AK189" s="37"/>
      <c r="AL189" s="37"/>
      <c r="AM189" s="65"/>
      <c r="AN189" s="54"/>
      <c r="AO189" s="68"/>
      <c r="AP189" s="54"/>
      <c r="AQ189" s="54"/>
      <c r="AR189" s="54"/>
      <c r="AS189" s="28"/>
      <c r="AT189" s="73"/>
      <c r="AU189"/>
      <c r="AV189"/>
      <c r="AW189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  <c r="DM189" s="1"/>
      <c r="DN189" s="1"/>
      <c r="DO189" s="1"/>
      <c r="DP189" s="1"/>
      <c r="DQ189" s="1"/>
      <c r="DR189" s="1"/>
      <c r="DS189" s="1"/>
      <c r="DT189" s="1"/>
      <c r="DU189" s="1"/>
      <c r="DV189" s="1"/>
      <c r="DW189" s="1"/>
      <c r="DX189" s="1"/>
      <c r="DY189" s="1"/>
      <c r="DZ189" s="1"/>
      <c r="EA189" s="1"/>
      <c r="EB189" s="1"/>
      <c r="EC189" s="1"/>
      <c r="ED189" s="1"/>
      <c r="EE189" s="1"/>
      <c r="EF189" s="1"/>
      <c r="EG189" s="1"/>
      <c r="EH189" s="1"/>
      <c r="EI189" s="1"/>
      <c r="EJ189" s="1"/>
      <c r="EK189" s="1"/>
      <c r="EL189" s="1"/>
      <c r="EM189" s="1"/>
      <c r="EN189" s="1"/>
      <c r="EO189" s="1"/>
      <c r="EP189" s="1"/>
      <c r="EQ189" s="1"/>
      <c r="ER189" s="1"/>
      <c r="ES189" s="1"/>
      <c r="ET189" s="1"/>
      <c r="EU189" s="1"/>
      <c r="EV189" s="1"/>
      <c r="EW189" s="1"/>
      <c r="EX189" s="1"/>
      <c r="EY189" s="1"/>
      <c r="EZ189" s="1"/>
      <c r="FA189" s="1"/>
      <c r="FB189" s="1"/>
      <c r="FC189" s="1"/>
      <c r="FD189" s="1"/>
      <c r="FE189" s="1"/>
      <c r="FF189" s="1"/>
      <c r="FG189" s="1"/>
      <c r="FH189" s="1"/>
      <c r="FI189" s="1"/>
      <c r="FJ189" s="1"/>
      <c r="FK189" s="1"/>
      <c r="FL189" s="1"/>
      <c r="FM189" s="1"/>
      <c r="FN189" s="1"/>
      <c r="FO189" s="1"/>
      <c r="FP189" s="1"/>
      <c r="FQ189" s="1"/>
      <c r="FR189" s="1"/>
      <c r="FS189" s="1"/>
      <c r="FT189" s="1"/>
      <c r="FU189" s="1"/>
      <c r="FV189" s="1"/>
      <c r="FW189" s="1"/>
      <c r="FX189" s="1"/>
      <c r="FY189" s="1"/>
      <c r="FZ189" s="1"/>
      <c r="GA189" s="1"/>
      <c r="GB189" s="1"/>
      <c r="GC189" s="1"/>
      <c r="GD189" s="1"/>
      <c r="GE189" s="1"/>
      <c r="GF189" s="1"/>
      <c r="GG189" s="1"/>
      <c r="GH189" s="1"/>
      <c r="GI189" s="1"/>
      <c r="GJ189" s="1"/>
      <c r="GK189" s="1"/>
      <c r="GL189" s="1"/>
      <c r="GM189" s="1"/>
      <c r="GN189" s="1"/>
      <c r="GO189" s="1"/>
      <c r="GP189" s="1"/>
      <c r="GQ189" s="1"/>
      <c r="GR189" s="1"/>
      <c r="GS189" s="1"/>
      <c r="GT189" s="1"/>
      <c r="GU189" s="1"/>
      <c r="GV189" s="1"/>
      <c r="GW189" s="1"/>
      <c r="GX189" s="1"/>
      <c r="GY189" s="1"/>
      <c r="GZ189" s="1"/>
      <c r="HA189" s="1"/>
      <c r="HB189" s="1"/>
      <c r="HC189" s="1"/>
      <c r="HD189" s="1"/>
      <c r="HE189" s="1"/>
      <c r="HF189" s="1"/>
      <c r="HG189" s="1"/>
      <c r="HH189" s="1"/>
      <c r="HI189" s="1"/>
      <c r="HJ189" s="1"/>
      <c r="HK189" s="1"/>
      <c r="HL189" s="1"/>
      <c r="HM189" s="1"/>
      <c r="HN189" s="1"/>
      <c r="HO189" s="1"/>
      <c r="HP189" s="1"/>
      <c r="HQ189" s="1"/>
      <c r="HR189" s="1"/>
      <c r="HS189" s="1"/>
      <c r="HT189" s="1"/>
      <c r="HU189" s="1"/>
      <c r="HV189" s="1"/>
      <c r="HW189" s="1"/>
      <c r="HX189" s="1"/>
      <c r="HY189" s="1"/>
      <c r="HZ189" s="1"/>
      <c r="IA189" s="1"/>
      <c r="IB189" s="1"/>
      <c r="IC189" s="1"/>
      <c r="ID189" s="1"/>
      <c r="IE189" s="1"/>
      <c r="IF189" s="1"/>
      <c r="IG189" s="1"/>
      <c r="XEG189" s="1"/>
      <c r="XEH189" s="1"/>
      <c r="XEI189" s="1"/>
      <c r="XEJ189" s="1"/>
      <c r="XEK189" s="1"/>
      <c r="XEL189" s="1"/>
      <c r="XEM189" s="1"/>
      <c r="XEN189" s="1"/>
      <c r="XEO189" s="1"/>
      <c r="XEP189" s="1"/>
      <c r="XEQ189" s="1"/>
      <c r="XER189" s="1"/>
      <c r="XES189" s="1"/>
      <c r="XET189" s="1"/>
      <c r="XEU189" s="1"/>
      <c r="XEV189" s="1"/>
      <c r="XEW189" s="1"/>
      <c r="XEX189" s="1"/>
      <c r="XEY189" s="1"/>
      <c r="XEZ189" s="1"/>
      <c r="XFA189" s="1"/>
      <c r="XFB189" s="1"/>
      <c r="XFC189" s="1"/>
      <c r="XFD189" s="1"/>
    </row>
    <row r="190" spans="2:241 16361:16384" s="2" customFormat="1" x14ac:dyDescent="0.2">
      <c r="B190" s="1"/>
      <c r="C190" s="1"/>
      <c r="D190" s="28"/>
      <c r="F190" s="4"/>
      <c r="G190" s="5"/>
      <c r="H190" s="1"/>
      <c r="I190" s="1"/>
      <c r="J190" s="1"/>
      <c r="K190" s="60"/>
      <c r="M190" s="1"/>
      <c r="N190" s="1"/>
      <c r="O190" s="1"/>
      <c r="P190" s="1"/>
      <c r="Q190" s="1"/>
      <c r="R190" s="105"/>
      <c r="S190" s="1"/>
      <c r="T190"/>
      <c r="U190"/>
      <c r="V190"/>
      <c r="W190"/>
      <c r="X190" s="62"/>
      <c r="Y190" s="63"/>
      <c r="Z190" s="64"/>
      <c r="AA190"/>
      <c r="AB190"/>
      <c r="AC190"/>
      <c r="AD190"/>
      <c r="AE190"/>
      <c r="AF190" s="37"/>
      <c r="AG190" s="37"/>
      <c r="AH190" s="8"/>
      <c r="AJ190" s="28"/>
      <c r="AK190" s="37"/>
      <c r="AL190" s="37"/>
      <c r="AM190" s="65"/>
      <c r="AN190" s="54"/>
      <c r="AO190" s="68"/>
      <c r="AP190" s="54"/>
      <c r="AQ190" s="54"/>
      <c r="AR190" s="54"/>
      <c r="AS190" s="28"/>
      <c r="AT190" s="73"/>
      <c r="AU190"/>
      <c r="AV190"/>
      <c r="AW190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  <c r="DM190" s="1"/>
      <c r="DN190" s="1"/>
      <c r="DO190" s="1"/>
      <c r="DP190" s="1"/>
      <c r="DQ190" s="1"/>
      <c r="DR190" s="1"/>
      <c r="DS190" s="1"/>
      <c r="DT190" s="1"/>
      <c r="DU190" s="1"/>
      <c r="DV190" s="1"/>
      <c r="DW190" s="1"/>
      <c r="DX190" s="1"/>
      <c r="DY190" s="1"/>
      <c r="DZ190" s="1"/>
      <c r="EA190" s="1"/>
      <c r="EB190" s="1"/>
      <c r="EC190" s="1"/>
      <c r="ED190" s="1"/>
      <c r="EE190" s="1"/>
      <c r="EF190" s="1"/>
      <c r="EG190" s="1"/>
      <c r="EH190" s="1"/>
      <c r="EI190" s="1"/>
      <c r="EJ190" s="1"/>
      <c r="EK190" s="1"/>
      <c r="EL190" s="1"/>
      <c r="EM190" s="1"/>
      <c r="EN190" s="1"/>
      <c r="EO190" s="1"/>
      <c r="EP190" s="1"/>
      <c r="EQ190" s="1"/>
      <c r="ER190" s="1"/>
      <c r="ES190" s="1"/>
      <c r="ET190" s="1"/>
      <c r="EU190" s="1"/>
      <c r="EV190" s="1"/>
      <c r="EW190" s="1"/>
      <c r="EX190" s="1"/>
      <c r="EY190" s="1"/>
      <c r="EZ190" s="1"/>
      <c r="FA190" s="1"/>
      <c r="FB190" s="1"/>
      <c r="FC190" s="1"/>
      <c r="FD190" s="1"/>
      <c r="FE190" s="1"/>
      <c r="FF190" s="1"/>
      <c r="FG190" s="1"/>
      <c r="FH190" s="1"/>
      <c r="FI190" s="1"/>
      <c r="FJ190" s="1"/>
      <c r="FK190" s="1"/>
      <c r="FL190" s="1"/>
      <c r="FM190" s="1"/>
      <c r="FN190" s="1"/>
      <c r="FO190" s="1"/>
      <c r="FP190" s="1"/>
      <c r="FQ190" s="1"/>
      <c r="FR190" s="1"/>
      <c r="FS190" s="1"/>
      <c r="FT190" s="1"/>
      <c r="FU190" s="1"/>
      <c r="FV190" s="1"/>
      <c r="FW190" s="1"/>
      <c r="FX190" s="1"/>
      <c r="FY190" s="1"/>
      <c r="FZ190" s="1"/>
      <c r="GA190" s="1"/>
      <c r="GB190" s="1"/>
      <c r="GC190" s="1"/>
      <c r="GD190" s="1"/>
      <c r="GE190" s="1"/>
      <c r="GF190" s="1"/>
      <c r="GG190" s="1"/>
      <c r="GH190" s="1"/>
      <c r="GI190" s="1"/>
      <c r="GJ190" s="1"/>
      <c r="GK190" s="1"/>
      <c r="GL190" s="1"/>
      <c r="GM190" s="1"/>
      <c r="GN190" s="1"/>
      <c r="GO190" s="1"/>
      <c r="GP190" s="1"/>
      <c r="GQ190" s="1"/>
      <c r="GR190" s="1"/>
      <c r="GS190" s="1"/>
      <c r="GT190" s="1"/>
      <c r="GU190" s="1"/>
      <c r="GV190" s="1"/>
      <c r="GW190" s="1"/>
      <c r="GX190" s="1"/>
      <c r="GY190" s="1"/>
      <c r="GZ190" s="1"/>
      <c r="HA190" s="1"/>
      <c r="HB190" s="1"/>
      <c r="HC190" s="1"/>
      <c r="HD190" s="1"/>
      <c r="HE190" s="1"/>
      <c r="HF190" s="1"/>
      <c r="HG190" s="1"/>
      <c r="HH190" s="1"/>
      <c r="HI190" s="1"/>
      <c r="HJ190" s="1"/>
      <c r="HK190" s="1"/>
      <c r="HL190" s="1"/>
      <c r="HM190" s="1"/>
      <c r="HN190" s="1"/>
      <c r="HO190" s="1"/>
      <c r="HP190" s="1"/>
      <c r="HQ190" s="1"/>
      <c r="HR190" s="1"/>
      <c r="HS190" s="1"/>
      <c r="HT190" s="1"/>
      <c r="HU190" s="1"/>
      <c r="HV190" s="1"/>
      <c r="HW190" s="1"/>
      <c r="HX190" s="1"/>
      <c r="HY190" s="1"/>
      <c r="HZ190" s="1"/>
      <c r="IA190" s="1"/>
      <c r="IB190" s="1"/>
      <c r="IC190" s="1"/>
      <c r="ID190" s="1"/>
      <c r="IE190" s="1"/>
      <c r="IF190" s="1"/>
      <c r="IG190" s="1"/>
      <c r="XEG190" s="1"/>
      <c r="XEH190" s="1"/>
      <c r="XEI190" s="1"/>
      <c r="XEJ190" s="1"/>
      <c r="XEK190" s="1"/>
      <c r="XEL190" s="1"/>
      <c r="XEM190" s="1"/>
      <c r="XEN190" s="1"/>
      <c r="XEO190" s="1"/>
      <c r="XEP190" s="1"/>
      <c r="XEQ190" s="1"/>
      <c r="XER190" s="1"/>
      <c r="XES190" s="1"/>
      <c r="XET190" s="1"/>
      <c r="XEU190" s="1"/>
      <c r="XEV190" s="1"/>
      <c r="XEW190" s="1"/>
      <c r="XEX190" s="1"/>
      <c r="XEY190" s="1"/>
      <c r="XEZ190" s="1"/>
      <c r="XFA190" s="1"/>
      <c r="XFB190" s="1"/>
      <c r="XFC190" s="1"/>
      <c r="XFD190" s="1"/>
    </row>
    <row r="191" spans="2:241 16361:16384" s="2" customFormat="1" x14ac:dyDescent="0.2">
      <c r="B191" s="1"/>
      <c r="C191" s="1"/>
      <c r="D191" s="28"/>
      <c r="F191" s="4"/>
      <c r="G191" s="5"/>
      <c r="H191" s="1"/>
      <c r="I191" s="1"/>
      <c r="J191" s="1"/>
      <c r="K191" s="60"/>
      <c r="M191" s="1"/>
      <c r="N191" s="1"/>
      <c r="O191" s="1"/>
      <c r="P191" s="1"/>
      <c r="Q191" s="1"/>
      <c r="R191" s="105"/>
      <c r="S191" s="1"/>
      <c r="T191"/>
      <c r="U191"/>
      <c r="V191"/>
      <c r="W191"/>
      <c r="X191" s="62"/>
      <c r="Y191" s="63"/>
      <c r="Z191" s="64"/>
      <c r="AA191"/>
      <c r="AB191"/>
      <c r="AC191"/>
      <c r="AD191"/>
      <c r="AE191"/>
      <c r="AF191" s="37"/>
      <c r="AG191" s="37"/>
      <c r="AH191" s="8"/>
      <c r="AJ191" s="28"/>
      <c r="AK191" s="37"/>
      <c r="AL191" s="37"/>
      <c r="AM191" s="65"/>
      <c r="AN191" s="54"/>
      <c r="AO191" s="68"/>
      <c r="AP191" s="54"/>
      <c r="AQ191" s="54"/>
      <c r="AR191" s="54"/>
      <c r="AS191" s="28"/>
      <c r="AT191" s="73"/>
      <c r="AU191"/>
      <c r="AV191"/>
      <c r="AW19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  <c r="DU191" s="1"/>
      <c r="DV191" s="1"/>
      <c r="DW191" s="1"/>
      <c r="DX191" s="1"/>
      <c r="DY191" s="1"/>
      <c r="DZ191" s="1"/>
      <c r="EA191" s="1"/>
      <c r="EB191" s="1"/>
      <c r="EC191" s="1"/>
      <c r="ED191" s="1"/>
      <c r="EE191" s="1"/>
      <c r="EF191" s="1"/>
      <c r="EG191" s="1"/>
      <c r="EH191" s="1"/>
      <c r="EI191" s="1"/>
      <c r="EJ191" s="1"/>
      <c r="EK191" s="1"/>
      <c r="EL191" s="1"/>
      <c r="EM191" s="1"/>
      <c r="EN191" s="1"/>
      <c r="EO191" s="1"/>
      <c r="EP191" s="1"/>
      <c r="EQ191" s="1"/>
      <c r="ER191" s="1"/>
      <c r="ES191" s="1"/>
      <c r="ET191" s="1"/>
      <c r="EU191" s="1"/>
      <c r="EV191" s="1"/>
      <c r="EW191" s="1"/>
      <c r="EX191" s="1"/>
      <c r="EY191" s="1"/>
      <c r="EZ191" s="1"/>
      <c r="FA191" s="1"/>
      <c r="FB191" s="1"/>
      <c r="FC191" s="1"/>
      <c r="FD191" s="1"/>
      <c r="FE191" s="1"/>
      <c r="FF191" s="1"/>
      <c r="FG191" s="1"/>
      <c r="FH191" s="1"/>
      <c r="FI191" s="1"/>
      <c r="FJ191" s="1"/>
      <c r="FK191" s="1"/>
      <c r="FL191" s="1"/>
      <c r="FM191" s="1"/>
      <c r="FN191" s="1"/>
      <c r="FO191" s="1"/>
      <c r="FP191" s="1"/>
      <c r="FQ191" s="1"/>
      <c r="FR191" s="1"/>
      <c r="FS191" s="1"/>
      <c r="FT191" s="1"/>
      <c r="FU191" s="1"/>
      <c r="FV191" s="1"/>
      <c r="FW191" s="1"/>
      <c r="FX191" s="1"/>
      <c r="FY191" s="1"/>
      <c r="FZ191" s="1"/>
      <c r="GA191" s="1"/>
      <c r="GB191" s="1"/>
      <c r="GC191" s="1"/>
      <c r="GD191" s="1"/>
      <c r="GE191" s="1"/>
      <c r="GF191" s="1"/>
      <c r="GG191" s="1"/>
      <c r="GH191" s="1"/>
      <c r="GI191" s="1"/>
      <c r="GJ191" s="1"/>
      <c r="GK191" s="1"/>
      <c r="GL191" s="1"/>
      <c r="GM191" s="1"/>
      <c r="GN191" s="1"/>
      <c r="GO191" s="1"/>
      <c r="GP191" s="1"/>
      <c r="GQ191" s="1"/>
      <c r="GR191" s="1"/>
      <c r="GS191" s="1"/>
      <c r="GT191" s="1"/>
      <c r="GU191" s="1"/>
      <c r="GV191" s="1"/>
      <c r="GW191" s="1"/>
      <c r="GX191" s="1"/>
      <c r="GY191" s="1"/>
      <c r="GZ191" s="1"/>
      <c r="HA191" s="1"/>
      <c r="HB191" s="1"/>
      <c r="HC191" s="1"/>
      <c r="HD191" s="1"/>
      <c r="HE191" s="1"/>
      <c r="HF191" s="1"/>
      <c r="HG191" s="1"/>
      <c r="HH191" s="1"/>
      <c r="HI191" s="1"/>
      <c r="HJ191" s="1"/>
      <c r="HK191" s="1"/>
      <c r="HL191" s="1"/>
      <c r="HM191" s="1"/>
      <c r="HN191" s="1"/>
      <c r="HO191" s="1"/>
      <c r="HP191" s="1"/>
      <c r="HQ191" s="1"/>
      <c r="HR191" s="1"/>
      <c r="HS191" s="1"/>
      <c r="HT191" s="1"/>
      <c r="HU191" s="1"/>
      <c r="HV191" s="1"/>
      <c r="HW191" s="1"/>
      <c r="HX191" s="1"/>
      <c r="HY191" s="1"/>
      <c r="HZ191" s="1"/>
      <c r="IA191" s="1"/>
      <c r="IB191" s="1"/>
      <c r="IC191" s="1"/>
      <c r="ID191" s="1"/>
      <c r="IE191" s="1"/>
      <c r="IF191" s="1"/>
      <c r="IG191" s="1"/>
      <c r="XEG191" s="1"/>
      <c r="XEH191" s="1"/>
      <c r="XEI191" s="1"/>
      <c r="XEJ191" s="1"/>
      <c r="XEK191" s="1"/>
      <c r="XEL191" s="1"/>
      <c r="XEM191" s="1"/>
      <c r="XEN191" s="1"/>
      <c r="XEO191" s="1"/>
      <c r="XEP191" s="1"/>
      <c r="XEQ191" s="1"/>
      <c r="XER191" s="1"/>
      <c r="XES191" s="1"/>
      <c r="XET191" s="1"/>
      <c r="XEU191" s="1"/>
      <c r="XEV191" s="1"/>
      <c r="XEW191" s="1"/>
      <c r="XEX191" s="1"/>
      <c r="XEY191" s="1"/>
      <c r="XEZ191" s="1"/>
      <c r="XFA191" s="1"/>
      <c r="XFB191" s="1"/>
      <c r="XFC191" s="1"/>
      <c r="XFD191" s="1"/>
    </row>
    <row r="192" spans="2:241 16361:16384" s="2" customFormat="1" x14ac:dyDescent="0.2">
      <c r="B192" s="1"/>
      <c r="C192" s="1"/>
      <c r="D192" s="28"/>
      <c r="F192" s="4"/>
      <c r="G192" s="5"/>
      <c r="H192" s="1"/>
      <c r="I192" s="1"/>
      <c r="J192" s="1"/>
      <c r="K192" s="60"/>
      <c r="M192" s="1"/>
      <c r="N192" s="1"/>
      <c r="O192" s="1"/>
      <c r="P192" s="1"/>
      <c r="Q192" s="1"/>
      <c r="R192" s="105"/>
      <c r="S192" s="1"/>
      <c r="T192"/>
      <c r="U192"/>
      <c r="V192"/>
      <c r="W192"/>
      <c r="X192" s="62"/>
      <c r="Y192" s="63"/>
      <c r="Z192" s="64"/>
      <c r="AA192"/>
      <c r="AB192"/>
      <c r="AC192"/>
      <c r="AD192"/>
      <c r="AE192"/>
      <c r="AF192" s="37"/>
      <c r="AG192" s="37"/>
      <c r="AH192" s="8"/>
      <c r="AJ192" s="28"/>
      <c r="AK192" s="37"/>
      <c r="AL192" s="37"/>
      <c r="AM192" s="65"/>
      <c r="AN192" s="54"/>
      <c r="AO192" s="68"/>
      <c r="AP192" s="54"/>
      <c r="AQ192" s="54"/>
      <c r="AR192" s="54"/>
      <c r="AS192" s="28"/>
      <c r="AT192" s="73"/>
      <c r="AU192"/>
      <c r="AV192"/>
      <c r="AW192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  <c r="DM192" s="1"/>
      <c r="DN192" s="1"/>
      <c r="DO192" s="1"/>
      <c r="DP192" s="1"/>
      <c r="DQ192" s="1"/>
      <c r="DR192" s="1"/>
      <c r="DS192" s="1"/>
      <c r="DT192" s="1"/>
      <c r="DU192" s="1"/>
      <c r="DV192" s="1"/>
      <c r="DW192" s="1"/>
      <c r="DX192" s="1"/>
      <c r="DY192" s="1"/>
      <c r="DZ192" s="1"/>
      <c r="EA192" s="1"/>
      <c r="EB192" s="1"/>
      <c r="EC192" s="1"/>
      <c r="ED192" s="1"/>
      <c r="EE192" s="1"/>
      <c r="EF192" s="1"/>
      <c r="EG192" s="1"/>
      <c r="EH192" s="1"/>
      <c r="EI192" s="1"/>
      <c r="EJ192" s="1"/>
      <c r="EK192" s="1"/>
      <c r="EL192" s="1"/>
      <c r="EM192" s="1"/>
      <c r="EN192" s="1"/>
      <c r="EO192" s="1"/>
      <c r="EP192" s="1"/>
      <c r="EQ192" s="1"/>
      <c r="ER192" s="1"/>
      <c r="ES192" s="1"/>
      <c r="ET192" s="1"/>
      <c r="EU192" s="1"/>
      <c r="EV192" s="1"/>
      <c r="EW192" s="1"/>
      <c r="EX192" s="1"/>
      <c r="EY192" s="1"/>
      <c r="EZ192" s="1"/>
      <c r="FA192" s="1"/>
      <c r="FB192" s="1"/>
      <c r="FC192" s="1"/>
      <c r="FD192" s="1"/>
      <c r="FE192" s="1"/>
      <c r="FF192" s="1"/>
      <c r="FG192" s="1"/>
      <c r="FH192" s="1"/>
      <c r="FI192" s="1"/>
      <c r="FJ192" s="1"/>
      <c r="FK192" s="1"/>
      <c r="FL192" s="1"/>
      <c r="FM192" s="1"/>
      <c r="FN192" s="1"/>
      <c r="FO192" s="1"/>
      <c r="FP192" s="1"/>
      <c r="FQ192" s="1"/>
      <c r="FR192" s="1"/>
      <c r="FS192" s="1"/>
      <c r="FT192" s="1"/>
      <c r="FU192" s="1"/>
      <c r="FV192" s="1"/>
      <c r="FW192" s="1"/>
      <c r="FX192" s="1"/>
      <c r="FY192" s="1"/>
      <c r="FZ192" s="1"/>
      <c r="GA192" s="1"/>
      <c r="GB192" s="1"/>
      <c r="GC192" s="1"/>
      <c r="GD192" s="1"/>
      <c r="GE192" s="1"/>
      <c r="GF192" s="1"/>
      <c r="GG192" s="1"/>
      <c r="GH192" s="1"/>
      <c r="GI192" s="1"/>
      <c r="GJ192" s="1"/>
      <c r="GK192" s="1"/>
      <c r="GL192" s="1"/>
      <c r="GM192" s="1"/>
      <c r="GN192" s="1"/>
      <c r="GO192" s="1"/>
      <c r="GP192" s="1"/>
      <c r="GQ192" s="1"/>
      <c r="GR192" s="1"/>
      <c r="GS192" s="1"/>
      <c r="GT192" s="1"/>
      <c r="GU192" s="1"/>
      <c r="GV192" s="1"/>
      <c r="GW192" s="1"/>
      <c r="GX192" s="1"/>
      <c r="GY192" s="1"/>
      <c r="GZ192" s="1"/>
      <c r="HA192" s="1"/>
      <c r="HB192" s="1"/>
      <c r="HC192" s="1"/>
      <c r="HD192" s="1"/>
      <c r="HE192" s="1"/>
      <c r="HF192" s="1"/>
      <c r="HG192" s="1"/>
      <c r="HH192" s="1"/>
      <c r="HI192" s="1"/>
      <c r="HJ192" s="1"/>
      <c r="HK192" s="1"/>
      <c r="HL192" s="1"/>
      <c r="HM192" s="1"/>
      <c r="HN192" s="1"/>
      <c r="HO192" s="1"/>
      <c r="HP192" s="1"/>
      <c r="HQ192" s="1"/>
      <c r="HR192" s="1"/>
      <c r="HS192" s="1"/>
      <c r="HT192" s="1"/>
      <c r="HU192" s="1"/>
      <c r="HV192" s="1"/>
      <c r="HW192" s="1"/>
      <c r="HX192" s="1"/>
      <c r="HY192" s="1"/>
      <c r="HZ192" s="1"/>
      <c r="IA192" s="1"/>
      <c r="IB192" s="1"/>
      <c r="IC192" s="1"/>
      <c r="ID192" s="1"/>
      <c r="IE192" s="1"/>
      <c r="IF192" s="1"/>
      <c r="IG192" s="1"/>
      <c r="XEG192" s="1"/>
      <c r="XEH192" s="1"/>
      <c r="XEI192" s="1"/>
      <c r="XEJ192" s="1"/>
      <c r="XEK192" s="1"/>
      <c r="XEL192" s="1"/>
      <c r="XEM192" s="1"/>
      <c r="XEN192" s="1"/>
      <c r="XEO192" s="1"/>
      <c r="XEP192" s="1"/>
      <c r="XEQ192" s="1"/>
      <c r="XER192" s="1"/>
      <c r="XES192" s="1"/>
      <c r="XET192" s="1"/>
      <c r="XEU192" s="1"/>
      <c r="XEV192" s="1"/>
      <c r="XEW192" s="1"/>
      <c r="XEX192" s="1"/>
      <c r="XEY192" s="1"/>
      <c r="XEZ192" s="1"/>
      <c r="XFA192" s="1"/>
      <c r="XFB192" s="1"/>
      <c r="XFC192" s="1"/>
      <c r="XFD192" s="1"/>
    </row>
    <row r="193" spans="2:241 16361:16384" s="2" customFormat="1" x14ac:dyDescent="0.2">
      <c r="B193" s="1"/>
      <c r="C193" s="1"/>
      <c r="D193" s="28"/>
      <c r="F193" s="4"/>
      <c r="G193" s="5"/>
      <c r="H193" s="1"/>
      <c r="I193" s="1"/>
      <c r="J193" s="1"/>
      <c r="K193" s="60"/>
      <c r="M193" s="1"/>
      <c r="N193" s="1"/>
      <c r="O193" s="1"/>
      <c r="P193" s="1"/>
      <c r="Q193" s="1"/>
      <c r="R193" s="105"/>
      <c r="S193" s="1"/>
      <c r="T193"/>
      <c r="U193"/>
      <c r="V193"/>
      <c r="W193"/>
      <c r="X193" s="62"/>
      <c r="Y193" s="63"/>
      <c r="Z193" s="64"/>
      <c r="AA193"/>
      <c r="AB193"/>
      <c r="AC193"/>
      <c r="AD193"/>
      <c r="AE193"/>
      <c r="AF193" s="37"/>
      <c r="AG193" s="37"/>
      <c r="AH193" s="8"/>
      <c r="AJ193" s="28"/>
      <c r="AK193" s="37"/>
      <c r="AL193" s="37"/>
      <c r="AM193" s="65"/>
      <c r="AN193" s="54"/>
      <c r="AO193" s="68"/>
      <c r="AP193" s="54"/>
      <c r="AQ193" s="54"/>
      <c r="AR193" s="54"/>
      <c r="AS193" s="28"/>
      <c r="AT193" s="73"/>
      <c r="AU193"/>
      <c r="AV193"/>
      <c r="AW193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XEG193" s="1"/>
      <c r="XEH193" s="1"/>
      <c r="XEI193" s="1"/>
      <c r="XEJ193" s="1"/>
      <c r="XEK193" s="1"/>
      <c r="XEL193" s="1"/>
      <c r="XEM193" s="1"/>
      <c r="XEN193" s="1"/>
      <c r="XEO193" s="1"/>
      <c r="XEP193" s="1"/>
      <c r="XEQ193" s="1"/>
      <c r="XER193" s="1"/>
      <c r="XES193" s="1"/>
      <c r="XET193" s="1"/>
      <c r="XEU193" s="1"/>
      <c r="XEV193" s="1"/>
      <c r="XEW193" s="1"/>
      <c r="XEX193" s="1"/>
      <c r="XEY193" s="1"/>
      <c r="XEZ193" s="1"/>
      <c r="XFA193" s="1"/>
      <c r="XFB193" s="1"/>
      <c r="XFC193" s="1"/>
      <c r="XFD193" s="1"/>
    </row>
    <row r="194" spans="2:241 16361:16384" s="2" customFormat="1" x14ac:dyDescent="0.2">
      <c r="B194" s="1"/>
      <c r="C194" s="1"/>
      <c r="D194" s="28"/>
      <c r="F194" s="4"/>
      <c r="G194" s="5"/>
      <c r="H194" s="1"/>
      <c r="I194" s="1"/>
      <c r="J194" s="1"/>
      <c r="K194" s="60"/>
      <c r="M194" s="1"/>
      <c r="N194" s="1"/>
      <c r="O194" s="1"/>
      <c r="P194" s="1"/>
      <c r="Q194" s="1"/>
      <c r="R194" s="105"/>
      <c r="S194" s="1"/>
      <c r="T194"/>
      <c r="U194"/>
      <c r="V194"/>
      <c r="W194"/>
      <c r="X194" s="62"/>
      <c r="Y194" s="63"/>
      <c r="Z194" s="64"/>
      <c r="AA194"/>
      <c r="AB194"/>
      <c r="AC194"/>
      <c r="AD194"/>
      <c r="AE194"/>
      <c r="AF194" s="37"/>
      <c r="AG194" s="37"/>
      <c r="AH194" s="8"/>
      <c r="AJ194" s="28"/>
      <c r="AK194" s="37"/>
      <c r="AL194" s="37"/>
      <c r="AM194" s="65"/>
      <c r="AN194" s="54"/>
      <c r="AO194" s="68"/>
      <c r="AP194" s="54"/>
      <c r="AQ194" s="54"/>
      <c r="AR194" s="54"/>
      <c r="AS194" s="28"/>
      <c r="AT194" s="73"/>
      <c r="AU194"/>
      <c r="AV194"/>
      <c r="AW194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  <c r="DM194" s="1"/>
      <c r="DN194" s="1"/>
      <c r="DO194" s="1"/>
      <c r="DP194" s="1"/>
      <c r="DQ194" s="1"/>
      <c r="DR194" s="1"/>
      <c r="DS194" s="1"/>
      <c r="DT194" s="1"/>
      <c r="DU194" s="1"/>
      <c r="DV194" s="1"/>
      <c r="DW194" s="1"/>
      <c r="DX194" s="1"/>
      <c r="DY194" s="1"/>
      <c r="DZ194" s="1"/>
      <c r="EA194" s="1"/>
      <c r="EB194" s="1"/>
      <c r="EC194" s="1"/>
      <c r="ED194" s="1"/>
      <c r="EE194" s="1"/>
      <c r="EF194" s="1"/>
      <c r="EG194" s="1"/>
      <c r="EH194" s="1"/>
      <c r="EI194" s="1"/>
      <c r="EJ194" s="1"/>
      <c r="EK194" s="1"/>
      <c r="EL194" s="1"/>
      <c r="EM194" s="1"/>
      <c r="EN194" s="1"/>
      <c r="EO194" s="1"/>
      <c r="EP194" s="1"/>
      <c r="EQ194" s="1"/>
      <c r="ER194" s="1"/>
      <c r="ES194" s="1"/>
      <c r="ET194" s="1"/>
      <c r="EU194" s="1"/>
      <c r="EV194" s="1"/>
      <c r="EW194" s="1"/>
      <c r="EX194" s="1"/>
      <c r="EY194" s="1"/>
      <c r="EZ194" s="1"/>
      <c r="FA194" s="1"/>
      <c r="FB194" s="1"/>
      <c r="FC194" s="1"/>
      <c r="FD194" s="1"/>
      <c r="FE194" s="1"/>
      <c r="FF194" s="1"/>
      <c r="FG194" s="1"/>
      <c r="FH194" s="1"/>
      <c r="FI194" s="1"/>
      <c r="FJ194" s="1"/>
      <c r="FK194" s="1"/>
      <c r="FL194" s="1"/>
      <c r="FM194" s="1"/>
      <c r="FN194" s="1"/>
      <c r="FO194" s="1"/>
      <c r="FP194" s="1"/>
      <c r="FQ194" s="1"/>
      <c r="FR194" s="1"/>
      <c r="FS194" s="1"/>
      <c r="FT194" s="1"/>
      <c r="FU194" s="1"/>
      <c r="FV194" s="1"/>
      <c r="FW194" s="1"/>
      <c r="FX194" s="1"/>
      <c r="FY194" s="1"/>
      <c r="FZ194" s="1"/>
      <c r="GA194" s="1"/>
      <c r="GB194" s="1"/>
      <c r="GC194" s="1"/>
      <c r="GD194" s="1"/>
      <c r="GE194" s="1"/>
      <c r="GF194" s="1"/>
      <c r="GG194" s="1"/>
      <c r="GH194" s="1"/>
      <c r="GI194" s="1"/>
      <c r="GJ194" s="1"/>
      <c r="GK194" s="1"/>
      <c r="GL194" s="1"/>
      <c r="GM194" s="1"/>
      <c r="GN194" s="1"/>
      <c r="GO194" s="1"/>
      <c r="GP194" s="1"/>
      <c r="GQ194" s="1"/>
      <c r="GR194" s="1"/>
      <c r="GS194" s="1"/>
      <c r="GT194" s="1"/>
      <c r="GU194" s="1"/>
      <c r="GV194" s="1"/>
      <c r="GW194" s="1"/>
      <c r="GX194" s="1"/>
      <c r="GY194" s="1"/>
      <c r="GZ194" s="1"/>
      <c r="HA194" s="1"/>
      <c r="HB194" s="1"/>
      <c r="HC194" s="1"/>
      <c r="HD194" s="1"/>
      <c r="HE194" s="1"/>
      <c r="HF194" s="1"/>
      <c r="HG194" s="1"/>
      <c r="HH194" s="1"/>
      <c r="HI194" s="1"/>
      <c r="HJ194" s="1"/>
      <c r="HK194" s="1"/>
      <c r="HL194" s="1"/>
      <c r="HM194" s="1"/>
      <c r="HN194" s="1"/>
      <c r="HO194" s="1"/>
      <c r="HP194" s="1"/>
      <c r="HQ194" s="1"/>
      <c r="HR194" s="1"/>
      <c r="HS194" s="1"/>
      <c r="HT194" s="1"/>
      <c r="HU194" s="1"/>
      <c r="HV194" s="1"/>
      <c r="HW194" s="1"/>
      <c r="HX194" s="1"/>
      <c r="HY194" s="1"/>
      <c r="HZ194" s="1"/>
      <c r="IA194" s="1"/>
      <c r="IB194" s="1"/>
      <c r="IC194" s="1"/>
      <c r="ID194" s="1"/>
      <c r="IE194" s="1"/>
      <c r="IF194" s="1"/>
      <c r="IG194" s="1"/>
      <c r="XEG194" s="1"/>
      <c r="XEH194" s="1"/>
      <c r="XEI194" s="1"/>
      <c r="XEJ194" s="1"/>
      <c r="XEK194" s="1"/>
      <c r="XEL194" s="1"/>
      <c r="XEM194" s="1"/>
      <c r="XEN194" s="1"/>
      <c r="XEO194" s="1"/>
      <c r="XEP194" s="1"/>
      <c r="XEQ194" s="1"/>
      <c r="XER194" s="1"/>
      <c r="XES194" s="1"/>
      <c r="XET194" s="1"/>
      <c r="XEU194" s="1"/>
      <c r="XEV194" s="1"/>
      <c r="XEW194" s="1"/>
      <c r="XEX194" s="1"/>
      <c r="XEY194" s="1"/>
      <c r="XEZ194" s="1"/>
      <c r="XFA194" s="1"/>
      <c r="XFB194" s="1"/>
      <c r="XFC194" s="1"/>
      <c r="XFD194" s="1"/>
    </row>
    <row r="195" spans="2:241 16361:16384" s="2" customFormat="1" x14ac:dyDescent="0.2">
      <c r="B195" s="1"/>
      <c r="C195" s="1"/>
      <c r="D195" s="28"/>
      <c r="F195" s="4"/>
      <c r="G195" s="5"/>
      <c r="H195" s="1"/>
      <c r="I195" s="1"/>
      <c r="J195" s="1"/>
      <c r="K195" s="60"/>
      <c r="M195" s="1"/>
      <c r="N195" s="1"/>
      <c r="O195" s="1"/>
      <c r="P195" s="1"/>
      <c r="Q195" s="1"/>
      <c r="R195" s="105"/>
      <c r="S195" s="1"/>
      <c r="T195"/>
      <c r="U195"/>
      <c r="V195"/>
      <c r="W195"/>
      <c r="X195" s="62"/>
      <c r="Y195" s="63"/>
      <c r="Z195" s="64"/>
      <c r="AA195"/>
      <c r="AB195"/>
      <c r="AC195"/>
      <c r="AD195"/>
      <c r="AE195"/>
      <c r="AF195" s="37"/>
      <c r="AG195" s="37"/>
      <c r="AH195" s="8"/>
      <c r="AJ195" s="28"/>
      <c r="AK195" s="37"/>
      <c r="AL195" s="37"/>
      <c r="AM195" s="65"/>
      <c r="AN195" s="54"/>
      <c r="AO195" s="68"/>
      <c r="AP195" s="54"/>
      <c r="AQ195" s="54"/>
      <c r="AR195" s="54"/>
      <c r="AS195" s="28"/>
      <c r="AT195" s="73"/>
      <c r="AU195"/>
      <c r="AV195"/>
      <c r="AW195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  <c r="DM195" s="1"/>
      <c r="DN195" s="1"/>
      <c r="DO195" s="1"/>
      <c r="DP195" s="1"/>
      <c r="DQ195" s="1"/>
      <c r="DR195" s="1"/>
      <c r="DS195" s="1"/>
      <c r="DT195" s="1"/>
      <c r="DU195" s="1"/>
      <c r="DV195" s="1"/>
      <c r="DW195" s="1"/>
      <c r="DX195" s="1"/>
      <c r="DY195" s="1"/>
      <c r="DZ195" s="1"/>
      <c r="EA195" s="1"/>
      <c r="EB195" s="1"/>
      <c r="EC195" s="1"/>
      <c r="ED195" s="1"/>
      <c r="EE195" s="1"/>
      <c r="EF195" s="1"/>
      <c r="EG195" s="1"/>
      <c r="EH195" s="1"/>
      <c r="EI195" s="1"/>
      <c r="EJ195" s="1"/>
      <c r="EK195" s="1"/>
      <c r="EL195" s="1"/>
      <c r="EM195" s="1"/>
      <c r="EN195" s="1"/>
      <c r="EO195" s="1"/>
      <c r="EP195" s="1"/>
      <c r="EQ195" s="1"/>
      <c r="ER195" s="1"/>
      <c r="ES195" s="1"/>
      <c r="ET195" s="1"/>
      <c r="EU195" s="1"/>
      <c r="EV195" s="1"/>
      <c r="EW195" s="1"/>
      <c r="EX195" s="1"/>
      <c r="EY195" s="1"/>
      <c r="EZ195" s="1"/>
      <c r="FA195" s="1"/>
      <c r="FB195" s="1"/>
      <c r="FC195" s="1"/>
      <c r="FD195" s="1"/>
      <c r="FE195" s="1"/>
      <c r="FF195" s="1"/>
      <c r="FG195" s="1"/>
      <c r="FH195" s="1"/>
      <c r="FI195" s="1"/>
      <c r="FJ195" s="1"/>
      <c r="FK195" s="1"/>
      <c r="FL195" s="1"/>
      <c r="FM195" s="1"/>
      <c r="FN195" s="1"/>
      <c r="FO195" s="1"/>
      <c r="FP195" s="1"/>
      <c r="FQ195" s="1"/>
      <c r="FR195" s="1"/>
      <c r="FS195" s="1"/>
      <c r="FT195" s="1"/>
      <c r="FU195" s="1"/>
      <c r="FV195" s="1"/>
      <c r="FW195" s="1"/>
      <c r="FX195" s="1"/>
      <c r="FY195" s="1"/>
      <c r="FZ195" s="1"/>
      <c r="GA195" s="1"/>
      <c r="GB195" s="1"/>
      <c r="GC195" s="1"/>
      <c r="GD195" s="1"/>
      <c r="GE195" s="1"/>
      <c r="GF195" s="1"/>
      <c r="GG195" s="1"/>
      <c r="GH195" s="1"/>
      <c r="GI195" s="1"/>
      <c r="GJ195" s="1"/>
      <c r="GK195" s="1"/>
      <c r="GL195" s="1"/>
      <c r="GM195" s="1"/>
      <c r="GN195" s="1"/>
      <c r="GO195" s="1"/>
      <c r="GP195" s="1"/>
      <c r="GQ195" s="1"/>
      <c r="GR195" s="1"/>
      <c r="GS195" s="1"/>
      <c r="GT195" s="1"/>
      <c r="GU195" s="1"/>
      <c r="GV195" s="1"/>
      <c r="GW195" s="1"/>
      <c r="GX195" s="1"/>
      <c r="GY195" s="1"/>
      <c r="GZ195" s="1"/>
      <c r="HA195" s="1"/>
      <c r="HB195" s="1"/>
      <c r="HC195" s="1"/>
      <c r="HD195" s="1"/>
      <c r="HE195" s="1"/>
      <c r="HF195" s="1"/>
      <c r="HG195" s="1"/>
      <c r="HH195" s="1"/>
      <c r="HI195" s="1"/>
      <c r="HJ195" s="1"/>
      <c r="HK195" s="1"/>
      <c r="HL195" s="1"/>
      <c r="HM195" s="1"/>
      <c r="HN195" s="1"/>
      <c r="HO195" s="1"/>
      <c r="HP195" s="1"/>
      <c r="HQ195" s="1"/>
      <c r="HR195" s="1"/>
      <c r="HS195" s="1"/>
      <c r="HT195" s="1"/>
      <c r="HU195" s="1"/>
      <c r="HV195" s="1"/>
      <c r="HW195" s="1"/>
      <c r="HX195" s="1"/>
      <c r="HY195" s="1"/>
      <c r="HZ195" s="1"/>
      <c r="IA195" s="1"/>
      <c r="IB195" s="1"/>
      <c r="IC195" s="1"/>
      <c r="ID195" s="1"/>
      <c r="IE195" s="1"/>
      <c r="IF195" s="1"/>
      <c r="IG195" s="1"/>
      <c r="XEG195" s="1"/>
      <c r="XEH195" s="1"/>
      <c r="XEI195" s="1"/>
      <c r="XEJ195" s="1"/>
      <c r="XEK195" s="1"/>
      <c r="XEL195" s="1"/>
      <c r="XEM195" s="1"/>
      <c r="XEN195" s="1"/>
      <c r="XEO195" s="1"/>
      <c r="XEP195" s="1"/>
      <c r="XEQ195" s="1"/>
      <c r="XER195" s="1"/>
      <c r="XES195" s="1"/>
      <c r="XET195" s="1"/>
      <c r="XEU195" s="1"/>
      <c r="XEV195" s="1"/>
      <c r="XEW195" s="1"/>
      <c r="XEX195" s="1"/>
      <c r="XEY195" s="1"/>
      <c r="XEZ195" s="1"/>
      <c r="XFA195" s="1"/>
      <c r="XFB195" s="1"/>
      <c r="XFC195" s="1"/>
      <c r="XFD195" s="1"/>
    </row>
    <row r="196" spans="2:241 16361:16384" s="2" customFormat="1" x14ac:dyDescent="0.2">
      <c r="B196" s="1"/>
      <c r="C196" s="1"/>
      <c r="D196" s="28"/>
      <c r="F196" s="4"/>
      <c r="G196" s="5"/>
      <c r="H196" s="1"/>
      <c r="I196" s="1"/>
      <c r="J196" s="1"/>
      <c r="K196" s="60"/>
      <c r="M196" s="1"/>
      <c r="N196" s="1"/>
      <c r="O196" s="1"/>
      <c r="P196" s="1"/>
      <c r="Q196" s="1"/>
      <c r="R196" s="105"/>
      <c r="S196" s="1"/>
      <c r="T196"/>
      <c r="U196"/>
      <c r="V196"/>
      <c r="W196"/>
      <c r="X196" s="62"/>
      <c r="Y196" s="63"/>
      <c r="Z196" s="64"/>
      <c r="AA196"/>
      <c r="AB196"/>
      <c r="AC196"/>
      <c r="AD196"/>
      <c r="AE196"/>
      <c r="AF196" s="37"/>
      <c r="AG196" s="37"/>
      <c r="AH196" s="8"/>
      <c r="AJ196" s="28"/>
      <c r="AK196" s="37"/>
      <c r="AL196" s="37"/>
      <c r="AM196" s="65"/>
      <c r="AN196" s="54"/>
      <c r="AO196" s="68"/>
      <c r="AP196" s="54"/>
      <c r="AQ196" s="54"/>
      <c r="AR196" s="54"/>
      <c r="AS196" s="28"/>
      <c r="AT196" s="73"/>
      <c r="AU196"/>
      <c r="AV196"/>
      <c r="AW196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  <c r="DM196" s="1"/>
      <c r="DN196" s="1"/>
      <c r="DO196" s="1"/>
      <c r="DP196" s="1"/>
      <c r="DQ196" s="1"/>
      <c r="DR196" s="1"/>
      <c r="DS196" s="1"/>
      <c r="DT196" s="1"/>
      <c r="DU196" s="1"/>
      <c r="DV196" s="1"/>
      <c r="DW196" s="1"/>
      <c r="DX196" s="1"/>
      <c r="DY196" s="1"/>
      <c r="DZ196" s="1"/>
      <c r="EA196" s="1"/>
      <c r="EB196" s="1"/>
      <c r="EC196" s="1"/>
      <c r="ED196" s="1"/>
      <c r="EE196" s="1"/>
      <c r="EF196" s="1"/>
      <c r="EG196" s="1"/>
      <c r="EH196" s="1"/>
      <c r="EI196" s="1"/>
      <c r="EJ196" s="1"/>
      <c r="EK196" s="1"/>
      <c r="EL196" s="1"/>
      <c r="EM196" s="1"/>
      <c r="EN196" s="1"/>
      <c r="EO196" s="1"/>
      <c r="EP196" s="1"/>
      <c r="EQ196" s="1"/>
      <c r="ER196" s="1"/>
      <c r="ES196" s="1"/>
      <c r="ET196" s="1"/>
      <c r="EU196" s="1"/>
      <c r="EV196" s="1"/>
      <c r="EW196" s="1"/>
      <c r="EX196" s="1"/>
      <c r="EY196" s="1"/>
      <c r="EZ196" s="1"/>
      <c r="FA196" s="1"/>
      <c r="FB196" s="1"/>
      <c r="FC196" s="1"/>
      <c r="FD196" s="1"/>
      <c r="FE196" s="1"/>
      <c r="FF196" s="1"/>
      <c r="FG196" s="1"/>
      <c r="FH196" s="1"/>
      <c r="FI196" s="1"/>
      <c r="FJ196" s="1"/>
      <c r="FK196" s="1"/>
      <c r="FL196" s="1"/>
      <c r="FM196" s="1"/>
      <c r="FN196" s="1"/>
      <c r="FO196" s="1"/>
      <c r="FP196" s="1"/>
      <c r="FQ196" s="1"/>
      <c r="FR196" s="1"/>
      <c r="FS196" s="1"/>
      <c r="FT196" s="1"/>
      <c r="FU196" s="1"/>
      <c r="FV196" s="1"/>
      <c r="FW196" s="1"/>
      <c r="FX196" s="1"/>
      <c r="FY196" s="1"/>
      <c r="FZ196" s="1"/>
      <c r="GA196" s="1"/>
      <c r="GB196" s="1"/>
      <c r="GC196" s="1"/>
      <c r="GD196" s="1"/>
      <c r="GE196" s="1"/>
      <c r="GF196" s="1"/>
      <c r="GG196" s="1"/>
      <c r="GH196" s="1"/>
      <c r="GI196" s="1"/>
      <c r="GJ196" s="1"/>
      <c r="GK196" s="1"/>
      <c r="GL196" s="1"/>
      <c r="GM196" s="1"/>
      <c r="GN196" s="1"/>
      <c r="GO196" s="1"/>
      <c r="GP196" s="1"/>
      <c r="GQ196" s="1"/>
      <c r="GR196" s="1"/>
      <c r="GS196" s="1"/>
      <c r="GT196" s="1"/>
      <c r="GU196" s="1"/>
      <c r="GV196" s="1"/>
      <c r="GW196" s="1"/>
      <c r="GX196" s="1"/>
      <c r="GY196" s="1"/>
      <c r="GZ196" s="1"/>
      <c r="HA196" s="1"/>
      <c r="HB196" s="1"/>
      <c r="HC196" s="1"/>
      <c r="HD196" s="1"/>
      <c r="HE196" s="1"/>
      <c r="HF196" s="1"/>
      <c r="HG196" s="1"/>
      <c r="HH196" s="1"/>
      <c r="HI196" s="1"/>
      <c r="HJ196" s="1"/>
      <c r="HK196" s="1"/>
      <c r="HL196" s="1"/>
      <c r="HM196" s="1"/>
      <c r="HN196" s="1"/>
      <c r="HO196" s="1"/>
      <c r="HP196" s="1"/>
      <c r="HQ196" s="1"/>
      <c r="HR196" s="1"/>
      <c r="HS196" s="1"/>
      <c r="HT196" s="1"/>
      <c r="HU196" s="1"/>
      <c r="HV196" s="1"/>
      <c r="HW196" s="1"/>
      <c r="HX196" s="1"/>
      <c r="HY196" s="1"/>
      <c r="HZ196" s="1"/>
      <c r="IA196" s="1"/>
      <c r="IB196" s="1"/>
      <c r="IC196" s="1"/>
      <c r="ID196" s="1"/>
      <c r="IE196" s="1"/>
      <c r="IF196" s="1"/>
      <c r="IG196" s="1"/>
      <c r="XEG196" s="1"/>
      <c r="XEH196" s="1"/>
      <c r="XEI196" s="1"/>
      <c r="XEJ196" s="1"/>
      <c r="XEK196" s="1"/>
      <c r="XEL196" s="1"/>
      <c r="XEM196" s="1"/>
      <c r="XEN196" s="1"/>
      <c r="XEO196" s="1"/>
      <c r="XEP196" s="1"/>
      <c r="XEQ196" s="1"/>
      <c r="XER196" s="1"/>
      <c r="XES196" s="1"/>
      <c r="XET196" s="1"/>
      <c r="XEU196" s="1"/>
      <c r="XEV196" s="1"/>
      <c r="XEW196" s="1"/>
      <c r="XEX196" s="1"/>
      <c r="XEY196" s="1"/>
      <c r="XEZ196" s="1"/>
      <c r="XFA196" s="1"/>
      <c r="XFB196" s="1"/>
      <c r="XFC196" s="1"/>
      <c r="XFD196" s="1"/>
    </row>
    <row r="197" spans="2:241 16361:16384" s="2" customFormat="1" x14ac:dyDescent="0.2">
      <c r="B197" s="1"/>
      <c r="C197" s="1"/>
      <c r="D197" s="28"/>
      <c r="F197" s="4"/>
      <c r="G197" s="5"/>
      <c r="H197" s="1"/>
      <c r="I197" s="1"/>
      <c r="J197" s="1"/>
      <c r="K197" s="60"/>
      <c r="M197" s="1"/>
      <c r="N197" s="1"/>
      <c r="O197" s="1"/>
      <c r="P197" s="1"/>
      <c r="Q197" s="1"/>
      <c r="R197" s="105"/>
      <c r="S197" s="1"/>
      <c r="T197"/>
      <c r="U197"/>
      <c r="V197"/>
      <c r="W197"/>
      <c r="X197" s="62"/>
      <c r="Y197" s="63"/>
      <c r="Z197" s="64"/>
      <c r="AA197"/>
      <c r="AB197"/>
      <c r="AC197"/>
      <c r="AD197"/>
      <c r="AE197"/>
      <c r="AF197" s="37"/>
      <c r="AG197" s="37"/>
      <c r="AH197" s="8"/>
      <c r="AJ197" s="28"/>
      <c r="AK197" s="37"/>
      <c r="AL197" s="37"/>
      <c r="AM197" s="65"/>
      <c r="AN197" s="54"/>
      <c r="AO197" s="68"/>
      <c r="AP197" s="54"/>
      <c r="AQ197" s="54"/>
      <c r="AR197" s="54"/>
      <c r="AS197" s="28"/>
      <c r="AT197" s="73"/>
      <c r="AU197"/>
      <c r="AV197"/>
      <c r="AW197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XEG197" s="1"/>
      <c r="XEH197" s="1"/>
      <c r="XEI197" s="1"/>
      <c r="XEJ197" s="1"/>
      <c r="XEK197" s="1"/>
      <c r="XEL197" s="1"/>
      <c r="XEM197" s="1"/>
      <c r="XEN197" s="1"/>
      <c r="XEO197" s="1"/>
      <c r="XEP197" s="1"/>
      <c r="XEQ197" s="1"/>
      <c r="XER197" s="1"/>
      <c r="XES197" s="1"/>
      <c r="XET197" s="1"/>
      <c r="XEU197" s="1"/>
      <c r="XEV197" s="1"/>
      <c r="XEW197" s="1"/>
      <c r="XEX197" s="1"/>
      <c r="XEY197" s="1"/>
      <c r="XEZ197" s="1"/>
      <c r="XFA197" s="1"/>
      <c r="XFB197" s="1"/>
      <c r="XFC197" s="1"/>
      <c r="XFD197" s="1"/>
    </row>
    <row r="198" spans="2:241 16361:16384" s="2" customFormat="1" x14ac:dyDescent="0.2">
      <c r="B198" s="1"/>
      <c r="C198" s="1"/>
      <c r="D198" s="28"/>
      <c r="F198" s="4"/>
      <c r="G198" s="5"/>
      <c r="H198" s="1"/>
      <c r="I198" s="1"/>
      <c r="J198" s="1"/>
      <c r="K198" s="60"/>
      <c r="M198" s="1"/>
      <c r="N198" s="1"/>
      <c r="O198" s="1"/>
      <c r="P198" s="1"/>
      <c r="Q198" s="1"/>
      <c r="R198" s="105"/>
      <c r="S198" s="1"/>
      <c r="T198"/>
      <c r="U198"/>
      <c r="V198"/>
      <c r="W198"/>
      <c r="X198" s="62"/>
      <c r="Y198" s="63"/>
      <c r="Z198" s="64"/>
      <c r="AA198"/>
      <c r="AB198"/>
      <c r="AC198"/>
      <c r="AD198"/>
      <c r="AE198"/>
      <c r="AF198" s="37"/>
      <c r="AG198" s="37"/>
      <c r="AH198" s="8"/>
      <c r="AJ198" s="28"/>
      <c r="AK198" s="37"/>
      <c r="AL198" s="37"/>
      <c r="AM198" s="65"/>
      <c r="AN198" s="54"/>
      <c r="AO198" s="68"/>
      <c r="AP198" s="54"/>
      <c r="AQ198" s="54"/>
      <c r="AR198" s="54"/>
      <c r="AS198" s="28"/>
      <c r="AT198" s="73"/>
      <c r="AU198"/>
      <c r="AV198"/>
      <c r="AW198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  <c r="DM198" s="1"/>
      <c r="DN198" s="1"/>
      <c r="DO198" s="1"/>
      <c r="DP198" s="1"/>
      <c r="DQ198" s="1"/>
      <c r="DR198" s="1"/>
      <c r="DS198" s="1"/>
      <c r="DT198" s="1"/>
      <c r="DU198" s="1"/>
      <c r="DV198" s="1"/>
      <c r="DW198" s="1"/>
      <c r="DX198" s="1"/>
      <c r="DY198" s="1"/>
      <c r="DZ198" s="1"/>
      <c r="EA198" s="1"/>
      <c r="EB198" s="1"/>
      <c r="EC198" s="1"/>
      <c r="ED198" s="1"/>
      <c r="EE198" s="1"/>
      <c r="EF198" s="1"/>
      <c r="EG198" s="1"/>
      <c r="EH198" s="1"/>
      <c r="EI198" s="1"/>
      <c r="EJ198" s="1"/>
      <c r="EK198" s="1"/>
      <c r="EL198" s="1"/>
      <c r="EM198" s="1"/>
      <c r="EN198" s="1"/>
      <c r="EO198" s="1"/>
      <c r="EP198" s="1"/>
      <c r="EQ198" s="1"/>
      <c r="ER198" s="1"/>
      <c r="ES198" s="1"/>
      <c r="ET198" s="1"/>
      <c r="EU198" s="1"/>
      <c r="EV198" s="1"/>
      <c r="EW198" s="1"/>
      <c r="EX198" s="1"/>
      <c r="EY198" s="1"/>
      <c r="EZ198" s="1"/>
      <c r="FA198" s="1"/>
      <c r="FB198" s="1"/>
      <c r="FC198" s="1"/>
      <c r="FD198" s="1"/>
      <c r="FE198" s="1"/>
      <c r="FF198" s="1"/>
      <c r="FG198" s="1"/>
      <c r="FH198" s="1"/>
      <c r="FI198" s="1"/>
      <c r="FJ198" s="1"/>
      <c r="FK198" s="1"/>
      <c r="FL198" s="1"/>
      <c r="FM198" s="1"/>
      <c r="FN198" s="1"/>
      <c r="FO198" s="1"/>
      <c r="FP198" s="1"/>
      <c r="FQ198" s="1"/>
      <c r="FR198" s="1"/>
      <c r="FS198" s="1"/>
      <c r="FT198" s="1"/>
      <c r="FU198" s="1"/>
      <c r="FV198" s="1"/>
      <c r="FW198" s="1"/>
      <c r="FX198" s="1"/>
      <c r="FY198" s="1"/>
      <c r="FZ198" s="1"/>
      <c r="GA198" s="1"/>
      <c r="GB198" s="1"/>
      <c r="GC198" s="1"/>
      <c r="GD198" s="1"/>
      <c r="GE198" s="1"/>
      <c r="GF198" s="1"/>
      <c r="GG198" s="1"/>
      <c r="GH198" s="1"/>
      <c r="GI198" s="1"/>
      <c r="GJ198" s="1"/>
      <c r="GK198" s="1"/>
      <c r="GL198" s="1"/>
      <c r="GM198" s="1"/>
      <c r="GN198" s="1"/>
      <c r="GO198" s="1"/>
      <c r="GP198" s="1"/>
      <c r="GQ198" s="1"/>
      <c r="GR198" s="1"/>
      <c r="GS198" s="1"/>
      <c r="GT198" s="1"/>
      <c r="GU198" s="1"/>
      <c r="GV198" s="1"/>
      <c r="GW198" s="1"/>
      <c r="GX198" s="1"/>
      <c r="GY198" s="1"/>
      <c r="GZ198" s="1"/>
      <c r="HA198" s="1"/>
      <c r="HB198" s="1"/>
      <c r="HC198" s="1"/>
      <c r="HD198" s="1"/>
      <c r="HE198" s="1"/>
      <c r="HF198" s="1"/>
      <c r="HG198" s="1"/>
      <c r="HH198" s="1"/>
      <c r="HI198" s="1"/>
      <c r="HJ198" s="1"/>
      <c r="HK198" s="1"/>
      <c r="HL198" s="1"/>
      <c r="HM198" s="1"/>
      <c r="HN198" s="1"/>
      <c r="HO198" s="1"/>
      <c r="HP198" s="1"/>
      <c r="HQ198" s="1"/>
      <c r="HR198" s="1"/>
      <c r="HS198" s="1"/>
      <c r="HT198" s="1"/>
      <c r="HU198" s="1"/>
      <c r="HV198" s="1"/>
      <c r="HW198" s="1"/>
      <c r="HX198" s="1"/>
      <c r="HY198" s="1"/>
      <c r="HZ198" s="1"/>
      <c r="IA198" s="1"/>
      <c r="IB198" s="1"/>
      <c r="IC198" s="1"/>
      <c r="ID198" s="1"/>
      <c r="IE198" s="1"/>
      <c r="IF198" s="1"/>
      <c r="IG198" s="1"/>
      <c r="XEG198" s="1"/>
      <c r="XEH198" s="1"/>
      <c r="XEI198" s="1"/>
      <c r="XEJ198" s="1"/>
      <c r="XEK198" s="1"/>
      <c r="XEL198" s="1"/>
      <c r="XEM198" s="1"/>
      <c r="XEN198" s="1"/>
      <c r="XEO198" s="1"/>
      <c r="XEP198" s="1"/>
      <c r="XEQ198" s="1"/>
      <c r="XER198" s="1"/>
      <c r="XES198" s="1"/>
      <c r="XET198" s="1"/>
      <c r="XEU198" s="1"/>
      <c r="XEV198" s="1"/>
      <c r="XEW198" s="1"/>
      <c r="XEX198" s="1"/>
      <c r="XEY198" s="1"/>
      <c r="XEZ198" s="1"/>
      <c r="XFA198" s="1"/>
      <c r="XFB198" s="1"/>
      <c r="XFC198" s="1"/>
      <c r="XFD198" s="1"/>
    </row>
    <row r="199" spans="2:241 16361:16384" s="2" customFormat="1" x14ac:dyDescent="0.2">
      <c r="B199" s="1"/>
      <c r="C199" s="1"/>
      <c r="D199" s="28"/>
      <c r="F199" s="4"/>
      <c r="G199" s="5"/>
      <c r="H199" s="1"/>
      <c r="I199" s="1"/>
      <c r="J199" s="1"/>
      <c r="K199" s="60"/>
      <c r="M199" s="1"/>
      <c r="N199" s="1"/>
      <c r="O199" s="1"/>
      <c r="P199" s="1"/>
      <c r="Q199" s="1"/>
      <c r="R199" s="105"/>
      <c r="S199" s="1"/>
      <c r="T199"/>
      <c r="U199"/>
      <c r="V199"/>
      <c r="W199"/>
      <c r="X199" s="62"/>
      <c r="Y199" s="63"/>
      <c r="Z199" s="64"/>
      <c r="AA199"/>
      <c r="AB199"/>
      <c r="AC199"/>
      <c r="AD199"/>
      <c r="AE199"/>
      <c r="AF199" s="37"/>
      <c r="AG199" s="37"/>
      <c r="AH199" s="8"/>
      <c r="AJ199" s="28"/>
      <c r="AK199" s="37"/>
      <c r="AL199" s="37"/>
      <c r="AM199" s="65"/>
      <c r="AN199" s="54"/>
      <c r="AO199" s="68"/>
      <c r="AP199" s="54"/>
      <c r="AQ199" s="54"/>
      <c r="AR199" s="54"/>
      <c r="AS199" s="28"/>
      <c r="AT199" s="73"/>
      <c r="AU199"/>
      <c r="AV199"/>
      <c r="AW199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  <c r="DM199" s="1"/>
      <c r="DN199" s="1"/>
      <c r="DO199" s="1"/>
      <c r="DP199" s="1"/>
      <c r="DQ199" s="1"/>
      <c r="DR199" s="1"/>
      <c r="DS199" s="1"/>
      <c r="DT199" s="1"/>
      <c r="DU199" s="1"/>
      <c r="DV199" s="1"/>
      <c r="DW199" s="1"/>
      <c r="DX199" s="1"/>
      <c r="DY199" s="1"/>
      <c r="DZ199" s="1"/>
      <c r="EA199" s="1"/>
      <c r="EB199" s="1"/>
      <c r="EC199" s="1"/>
      <c r="ED199" s="1"/>
      <c r="EE199" s="1"/>
      <c r="EF199" s="1"/>
      <c r="EG199" s="1"/>
      <c r="EH199" s="1"/>
      <c r="EI199" s="1"/>
      <c r="EJ199" s="1"/>
      <c r="EK199" s="1"/>
      <c r="EL199" s="1"/>
      <c r="EM199" s="1"/>
      <c r="EN199" s="1"/>
      <c r="EO199" s="1"/>
      <c r="EP199" s="1"/>
      <c r="EQ199" s="1"/>
      <c r="ER199" s="1"/>
      <c r="ES199" s="1"/>
      <c r="ET199" s="1"/>
      <c r="EU199" s="1"/>
      <c r="EV199" s="1"/>
      <c r="EW199" s="1"/>
      <c r="EX199" s="1"/>
      <c r="EY199" s="1"/>
      <c r="EZ199" s="1"/>
      <c r="FA199" s="1"/>
      <c r="FB199" s="1"/>
      <c r="FC199" s="1"/>
      <c r="FD199" s="1"/>
      <c r="FE199" s="1"/>
      <c r="FF199" s="1"/>
      <c r="FG199" s="1"/>
      <c r="FH199" s="1"/>
      <c r="FI199" s="1"/>
      <c r="FJ199" s="1"/>
      <c r="FK199" s="1"/>
      <c r="FL199" s="1"/>
      <c r="FM199" s="1"/>
      <c r="FN199" s="1"/>
      <c r="FO199" s="1"/>
      <c r="FP199" s="1"/>
      <c r="FQ199" s="1"/>
      <c r="FR199" s="1"/>
      <c r="FS199" s="1"/>
      <c r="FT199" s="1"/>
      <c r="FU199" s="1"/>
      <c r="FV199" s="1"/>
      <c r="FW199" s="1"/>
      <c r="FX199" s="1"/>
      <c r="FY199" s="1"/>
      <c r="FZ199" s="1"/>
      <c r="GA199" s="1"/>
      <c r="GB199" s="1"/>
      <c r="GC199" s="1"/>
      <c r="GD199" s="1"/>
      <c r="GE199" s="1"/>
      <c r="GF199" s="1"/>
      <c r="GG199" s="1"/>
      <c r="GH199" s="1"/>
      <c r="GI199" s="1"/>
      <c r="GJ199" s="1"/>
      <c r="GK199" s="1"/>
      <c r="GL199" s="1"/>
      <c r="GM199" s="1"/>
      <c r="GN199" s="1"/>
      <c r="GO199" s="1"/>
      <c r="GP199" s="1"/>
      <c r="GQ199" s="1"/>
      <c r="GR199" s="1"/>
      <c r="GS199" s="1"/>
      <c r="GT199" s="1"/>
      <c r="GU199" s="1"/>
      <c r="GV199" s="1"/>
      <c r="GW199" s="1"/>
      <c r="GX199" s="1"/>
      <c r="GY199" s="1"/>
      <c r="GZ199" s="1"/>
      <c r="HA199" s="1"/>
      <c r="HB199" s="1"/>
      <c r="HC199" s="1"/>
      <c r="HD199" s="1"/>
      <c r="HE199" s="1"/>
      <c r="HF199" s="1"/>
      <c r="HG199" s="1"/>
      <c r="HH199" s="1"/>
      <c r="HI199" s="1"/>
      <c r="HJ199" s="1"/>
      <c r="HK199" s="1"/>
      <c r="HL199" s="1"/>
      <c r="HM199" s="1"/>
      <c r="HN199" s="1"/>
      <c r="HO199" s="1"/>
      <c r="HP199" s="1"/>
      <c r="HQ199" s="1"/>
      <c r="HR199" s="1"/>
      <c r="HS199" s="1"/>
      <c r="HT199" s="1"/>
      <c r="HU199" s="1"/>
      <c r="HV199" s="1"/>
      <c r="HW199" s="1"/>
      <c r="HX199" s="1"/>
      <c r="HY199" s="1"/>
      <c r="HZ199" s="1"/>
      <c r="IA199" s="1"/>
      <c r="IB199" s="1"/>
      <c r="IC199" s="1"/>
      <c r="ID199" s="1"/>
      <c r="IE199" s="1"/>
      <c r="IF199" s="1"/>
      <c r="IG199" s="1"/>
      <c r="XEG199" s="1"/>
      <c r="XEH199" s="1"/>
      <c r="XEI199" s="1"/>
      <c r="XEJ199" s="1"/>
      <c r="XEK199" s="1"/>
      <c r="XEL199" s="1"/>
      <c r="XEM199" s="1"/>
      <c r="XEN199" s="1"/>
      <c r="XEO199" s="1"/>
      <c r="XEP199" s="1"/>
      <c r="XEQ199" s="1"/>
      <c r="XER199" s="1"/>
      <c r="XES199" s="1"/>
      <c r="XET199" s="1"/>
      <c r="XEU199" s="1"/>
      <c r="XEV199" s="1"/>
      <c r="XEW199" s="1"/>
      <c r="XEX199" s="1"/>
      <c r="XEY199" s="1"/>
      <c r="XEZ199" s="1"/>
      <c r="XFA199" s="1"/>
      <c r="XFB199" s="1"/>
      <c r="XFC199" s="1"/>
      <c r="XFD199" s="1"/>
    </row>
    <row r="200" spans="2:241 16361:16384" s="2" customFormat="1" x14ac:dyDescent="0.2">
      <c r="B200" s="1"/>
      <c r="C200" s="1"/>
      <c r="D200" s="28"/>
      <c r="F200" s="4"/>
      <c r="G200" s="5"/>
      <c r="H200" s="1"/>
      <c r="I200" s="1"/>
      <c r="J200" s="1"/>
      <c r="K200" s="60"/>
      <c r="M200" s="1"/>
      <c r="N200" s="1"/>
      <c r="O200" s="1"/>
      <c r="P200" s="1"/>
      <c r="Q200" s="1"/>
      <c r="R200" s="105"/>
      <c r="S200" s="1"/>
      <c r="T200"/>
      <c r="U200"/>
      <c r="V200"/>
      <c r="W200"/>
      <c r="X200" s="62"/>
      <c r="Y200" s="63"/>
      <c r="Z200" s="64"/>
      <c r="AA200"/>
      <c r="AB200"/>
      <c r="AC200"/>
      <c r="AD200"/>
      <c r="AE200"/>
      <c r="AF200" s="37"/>
      <c r="AG200" s="37"/>
      <c r="AH200" s="8"/>
      <c r="AJ200" s="28"/>
      <c r="AK200" s="37"/>
      <c r="AL200" s="37"/>
      <c r="AM200" s="65"/>
      <c r="AN200" s="54"/>
      <c r="AO200" s="68"/>
      <c r="AP200" s="54"/>
      <c r="AQ200" s="54"/>
      <c r="AR200" s="54"/>
      <c r="AS200" s="28"/>
      <c r="AT200" s="73"/>
      <c r="AU200"/>
      <c r="AV200"/>
      <c r="AW200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  <c r="DM200" s="1"/>
      <c r="DN200" s="1"/>
      <c r="DO200" s="1"/>
      <c r="DP200" s="1"/>
      <c r="DQ200" s="1"/>
      <c r="DR200" s="1"/>
      <c r="DS200" s="1"/>
      <c r="DT200" s="1"/>
      <c r="DU200" s="1"/>
      <c r="DV200" s="1"/>
      <c r="DW200" s="1"/>
      <c r="DX200" s="1"/>
      <c r="DY200" s="1"/>
      <c r="DZ200" s="1"/>
      <c r="EA200" s="1"/>
      <c r="EB200" s="1"/>
      <c r="EC200" s="1"/>
      <c r="ED200" s="1"/>
      <c r="EE200" s="1"/>
      <c r="EF200" s="1"/>
      <c r="EG200" s="1"/>
      <c r="EH200" s="1"/>
      <c r="EI200" s="1"/>
      <c r="EJ200" s="1"/>
      <c r="EK200" s="1"/>
      <c r="EL200" s="1"/>
      <c r="EM200" s="1"/>
      <c r="EN200" s="1"/>
      <c r="EO200" s="1"/>
      <c r="EP200" s="1"/>
      <c r="EQ200" s="1"/>
      <c r="ER200" s="1"/>
      <c r="ES200" s="1"/>
      <c r="ET200" s="1"/>
      <c r="EU200" s="1"/>
      <c r="EV200" s="1"/>
      <c r="EW200" s="1"/>
      <c r="EX200" s="1"/>
      <c r="EY200" s="1"/>
      <c r="EZ200" s="1"/>
      <c r="FA200" s="1"/>
      <c r="FB200" s="1"/>
      <c r="FC200" s="1"/>
      <c r="FD200" s="1"/>
      <c r="FE200" s="1"/>
      <c r="FF200" s="1"/>
      <c r="FG200" s="1"/>
      <c r="FH200" s="1"/>
      <c r="FI200" s="1"/>
      <c r="FJ200" s="1"/>
      <c r="FK200" s="1"/>
      <c r="FL200" s="1"/>
      <c r="FM200" s="1"/>
      <c r="FN200" s="1"/>
      <c r="FO200" s="1"/>
      <c r="FP200" s="1"/>
      <c r="FQ200" s="1"/>
      <c r="FR200" s="1"/>
      <c r="FS200" s="1"/>
      <c r="FT200" s="1"/>
      <c r="FU200" s="1"/>
      <c r="FV200" s="1"/>
      <c r="FW200" s="1"/>
      <c r="FX200" s="1"/>
      <c r="FY200" s="1"/>
      <c r="FZ200" s="1"/>
      <c r="GA200" s="1"/>
      <c r="GB200" s="1"/>
      <c r="GC200" s="1"/>
      <c r="GD200" s="1"/>
      <c r="GE200" s="1"/>
      <c r="GF200" s="1"/>
      <c r="GG200" s="1"/>
      <c r="GH200" s="1"/>
      <c r="GI200" s="1"/>
      <c r="GJ200" s="1"/>
      <c r="GK200" s="1"/>
      <c r="GL200" s="1"/>
      <c r="GM200" s="1"/>
      <c r="GN200" s="1"/>
      <c r="GO200" s="1"/>
      <c r="GP200" s="1"/>
      <c r="GQ200" s="1"/>
      <c r="GR200" s="1"/>
      <c r="GS200" s="1"/>
      <c r="GT200" s="1"/>
      <c r="GU200" s="1"/>
      <c r="GV200" s="1"/>
      <c r="GW200" s="1"/>
      <c r="GX200" s="1"/>
      <c r="GY200" s="1"/>
      <c r="GZ200" s="1"/>
      <c r="HA200" s="1"/>
      <c r="HB200" s="1"/>
      <c r="HC200" s="1"/>
      <c r="HD200" s="1"/>
      <c r="HE200" s="1"/>
      <c r="HF200" s="1"/>
      <c r="HG200" s="1"/>
      <c r="HH200" s="1"/>
      <c r="HI200" s="1"/>
      <c r="HJ200" s="1"/>
      <c r="HK200" s="1"/>
      <c r="HL200" s="1"/>
      <c r="HM200" s="1"/>
      <c r="HN200" s="1"/>
      <c r="HO200" s="1"/>
      <c r="HP200" s="1"/>
      <c r="HQ200" s="1"/>
      <c r="HR200" s="1"/>
      <c r="HS200" s="1"/>
      <c r="HT200" s="1"/>
      <c r="HU200" s="1"/>
      <c r="HV200" s="1"/>
      <c r="HW200" s="1"/>
      <c r="HX200" s="1"/>
      <c r="HY200" s="1"/>
      <c r="HZ200" s="1"/>
      <c r="IA200" s="1"/>
      <c r="IB200" s="1"/>
      <c r="IC200" s="1"/>
      <c r="ID200" s="1"/>
      <c r="IE200" s="1"/>
      <c r="IF200" s="1"/>
      <c r="IG200" s="1"/>
      <c r="XEG200" s="1"/>
      <c r="XEH200" s="1"/>
      <c r="XEI200" s="1"/>
      <c r="XEJ200" s="1"/>
      <c r="XEK200" s="1"/>
      <c r="XEL200" s="1"/>
      <c r="XEM200" s="1"/>
      <c r="XEN200" s="1"/>
      <c r="XEO200" s="1"/>
      <c r="XEP200" s="1"/>
      <c r="XEQ200" s="1"/>
      <c r="XER200" s="1"/>
      <c r="XES200" s="1"/>
      <c r="XET200" s="1"/>
      <c r="XEU200" s="1"/>
      <c r="XEV200" s="1"/>
      <c r="XEW200" s="1"/>
      <c r="XEX200" s="1"/>
      <c r="XEY200" s="1"/>
      <c r="XEZ200" s="1"/>
      <c r="XFA200" s="1"/>
      <c r="XFB200" s="1"/>
      <c r="XFC200" s="1"/>
      <c r="XFD200" s="1"/>
    </row>
    <row r="201" spans="2:241 16361:16384" s="2" customFormat="1" x14ac:dyDescent="0.2">
      <c r="B201" s="1"/>
      <c r="C201" s="1"/>
      <c r="D201" s="28"/>
      <c r="F201" s="4"/>
      <c r="G201" s="5"/>
      <c r="H201" s="1"/>
      <c r="I201" s="1"/>
      <c r="J201" s="1"/>
      <c r="K201" s="60"/>
      <c r="M201" s="1"/>
      <c r="N201" s="1"/>
      <c r="O201" s="1"/>
      <c r="P201" s="1"/>
      <c r="Q201" s="1"/>
      <c r="R201" s="105"/>
      <c r="S201" s="1"/>
      <c r="T201"/>
      <c r="U201"/>
      <c r="V201"/>
      <c r="W201"/>
      <c r="X201" s="62"/>
      <c r="Y201" s="63"/>
      <c r="Z201" s="64"/>
      <c r="AA201"/>
      <c r="AB201"/>
      <c r="AC201"/>
      <c r="AD201"/>
      <c r="AE201"/>
      <c r="AF201" s="37"/>
      <c r="AG201" s="37"/>
      <c r="AH201" s="8"/>
      <c r="AJ201" s="28"/>
      <c r="AK201" s="37"/>
      <c r="AL201" s="37"/>
      <c r="AM201" s="65"/>
      <c r="AN201" s="54"/>
      <c r="AO201" s="68"/>
      <c r="AP201" s="54"/>
      <c r="AQ201" s="54"/>
      <c r="AR201" s="54"/>
      <c r="AS201" s="28"/>
      <c r="AT201" s="73"/>
      <c r="AU201"/>
      <c r="AV201"/>
      <c r="AW20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  <c r="DM201" s="1"/>
      <c r="DN201" s="1"/>
      <c r="DO201" s="1"/>
      <c r="DP201" s="1"/>
      <c r="DQ201" s="1"/>
      <c r="DR201" s="1"/>
      <c r="DS201" s="1"/>
      <c r="DT201" s="1"/>
      <c r="DU201" s="1"/>
      <c r="DV201" s="1"/>
      <c r="DW201" s="1"/>
      <c r="DX201" s="1"/>
      <c r="DY201" s="1"/>
      <c r="DZ201" s="1"/>
      <c r="EA201" s="1"/>
      <c r="EB201" s="1"/>
      <c r="EC201" s="1"/>
      <c r="ED201" s="1"/>
      <c r="EE201" s="1"/>
      <c r="EF201" s="1"/>
      <c r="EG201" s="1"/>
      <c r="EH201" s="1"/>
      <c r="EI201" s="1"/>
      <c r="EJ201" s="1"/>
      <c r="EK201" s="1"/>
      <c r="EL201" s="1"/>
      <c r="EM201" s="1"/>
      <c r="EN201" s="1"/>
      <c r="EO201" s="1"/>
      <c r="EP201" s="1"/>
      <c r="EQ201" s="1"/>
      <c r="ER201" s="1"/>
      <c r="ES201" s="1"/>
      <c r="ET201" s="1"/>
      <c r="EU201" s="1"/>
      <c r="EV201" s="1"/>
      <c r="EW201" s="1"/>
      <c r="EX201" s="1"/>
      <c r="EY201" s="1"/>
      <c r="EZ201" s="1"/>
      <c r="FA201" s="1"/>
      <c r="FB201" s="1"/>
      <c r="FC201" s="1"/>
      <c r="FD201" s="1"/>
      <c r="FE201" s="1"/>
      <c r="FF201" s="1"/>
      <c r="FG201" s="1"/>
      <c r="FH201" s="1"/>
      <c r="FI201" s="1"/>
      <c r="FJ201" s="1"/>
      <c r="FK201" s="1"/>
      <c r="FL201" s="1"/>
      <c r="FM201" s="1"/>
      <c r="FN201" s="1"/>
      <c r="FO201" s="1"/>
      <c r="FP201" s="1"/>
      <c r="FQ201" s="1"/>
      <c r="FR201" s="1"/>
      <c r="FS201" s="1"/>
      <c r="FT201" s="1"/>
      <c r="FU201" s="1"/>
      <c r="FV201" s="1"/>
      <c r="FW201" s="1"/>
      <c r="FX201" s="1"/>
      <c r="FY201" s="1"/>
      <c r="FZ201" s="1"/>
      <c r="GA201" s="1"/>
      <c r="GB201" s="1"/>
      <c r="GC201" s="1"/>
      <c r="GD201" s="1"/>
      <c r="GE201" s="1"/>
      <c r="GF201" s="1"/>
      <c r="GG201" s="1"/>
      <c r="GH201" s="1"/>
      <c r="GI201" s="1"/>
      <c r="GJ201" s="1"/>
      <c r="GK201" s="1"/>
      <c r="GL201" s="1"/>
      <c r="GM201" s="1"/>
      <c r="GN201" s="1"/>
      <c r="GO201" s="1"/>
      <c r="GP201" s="1"/>
      <c r="GQ201" s="1"/>
      <c r="GR201" s="1"/>
      <c r="GS201" s="1"/>
      <c r="GT201" s="1"/>
      <c r="GU201" s="1"/>
      <c r="GV201" s="1"/>
      <c r="GW201" s="1"/>
      <c r="GX201" s="1"/>
      <c r="GY201" s="1"/>
      <c r="GZ201" s="1"/>
      <c r="HA201" s="1"/>
      <c r="HB201" s="1"/>
      <c r="HC201" s="1"/>
      <c r="HD201" s="1"/>
      <c r="HE201" s="1"/>
      <c r="HF201" s="1"/>
      <c r="HG201" s="1"/>
      <c r="HH201" s="1"/>
      <c r="HI201" s="1"/>
      <c r="HJ201" s="1"/>
      <c r="HK201" s="1"/>
      <c r="HL201" s="1"/>
      <c r="HM201" s="1"/>
      <c r="HN201" s="1"/>
      <c r="HO201" s="1"/>
      <c r="HP201" s="1"/>
      <c r="HQ201" s="1"/>
      <c r="HR201" s="1"/>
      <c r="HS201" s="1"/>
      <c r="HT201" s="1"/>
      <c r="HU201" s="1"/>
      <c r="HV201" s="1"/>
      <c r="HW201" s="1"/>
      <c r="HX201" s="1"/>
      <c r="HY201" s="1"/>
      <c r="HZ201" s="1"/>
      <c r="IA201" s="1"/>
      <c r="IB201" s="1"/>
      <c r="IC201" s="1"/>
      <c r="ID201" s="1"/>
      <c r="IE201" s="1"/>
      <c r="IF201" s="1"/>
      <c r="IG201" s="1"/>
      <c r="XEG201" s="1"/>
      <c r="XEH201" s="1"/>
      <c r="XEI201" s="1"/>
      <c r="XEJ201" s="1"/>
      <c r="XEK201" s="1"/>
      <c r="XEL201" s="1"/>
      <c r="XEM201" s="1"/>
      <c r="XEN201" s="1"/>
      <c r="XEO201" s="1"/>
      <c r="XEP201" s="1"/>
      <c r="XEQ201" s="1"/>
      <c r="XER201" s="1"/>
      <c r="XES201" s="1"/>
      <c r="XET201" s="1"/>
      <c r="XEU201" s="1"/>
      <c r="XEV201" s="1"/>
      <c r="XEW201" s="1"/>
      <c r="XEX201" s="1"/>
      <c r="XEY201" s="1"/>
      <c r="XEZ201" s="1"/>
      <c r="XFA201" s="1"/>
      <c r="XFB201" s="1"/>
      <c r="XFC201" s="1"/>
      <c r="XFD201" s="1"/>
    </row>
    <row r="202" spans="2:241 16361:16384" s="2" customFormat="1" x14ac:dyDescent="0.2">
      <c r="B202" s="1"/>
      <c r="C202" s="1"/>
      <c r="D202" s="28"/>
      <c r="F202" s="4"/>
      <c r="G202" s="5"/>
      <c r="H202" s="1"/>
      <c r="I202" s="1"/>
      <c r="J202" s="1"/>
      <c r="K202" s="60"/>
      <c r="M202" s="1"/>
      <c r="N202" s="1"/>
      <c r="O202" s="1"/>
      <c r="P202" s="1"/>
      <c r="Q202" s="1"/>
      <c r="R202" s="105"/>
      <c r="S202" s="1"/>
      <c r="T202"/>
      <c r="U202"/>
      <c r="V202"/>
      <c r="W202"/>
      <c r="X202" s="62"/>
      <c r="Y202" s="63"/>
      <c r="Z202" s="64"/>
      <c r="AA202"/>
      <c r="AB202"/>
      <c r="AC202"/>
      <c r="AD202"/>
      <c r="AE202"/>
      <c r="AF202" s="37"/>
      <c r="AG202" s="37"/>
      <c r="AH202" s="8"/>
      <c r="AJ202" s="28"/>
      <c r="AK202" s="37"/>
      <c r="AL202" s="37"/>
      <c r="AM202" s="65"/>
      <c r="AN202" s="54"/>
      <c r="AO202" s="68"/>
      <c r="AP202" s="54"/>
      <c r="AQ202" s="54"/>
      <c r="AR202" s="54"/>
      <c r="AS202" s="28"/>
      <c r="AT202" s="73"/>
      <c r="AU202"/>
      <c r="AV202"/>
      <c r="AW202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  <c r="DM202" s="1"/>
      <c r="DN202" s="1"/>
      <c r="DO202" s="1"/>
      <c r="DP202" s="1"/>
      <c r="DQ202" s="1"/>
      <c r="DR202" s="1"/>
      <c r="DS202" s="1"/>
      <c r="DT202" s="1"/>
      <c r="DU202" s="1"/>
      <c r="DV202" s="1"/>
      <c r="DW202" s="1"/>
      <c r="DX202" s="1"/>
      <c r="DY202" s="1"/>
      <c r="DZ202" s="1"/>
      <c r="EA202" s="1"/>
      <c r="EB202" s="1"/>
      <c r="EC202" s="1"/>
      <c r="ED202" s="1"/>
      <c r="EE202" s="1"/>
      <c r="EF202" s="1"/>
      <c r="EG202" s="1"/>
      <c r="EH202" s="1"/>
      <c r="EI202" s="1"/>
      <c r="EJ202" s="1"/>
      <c r="EK202" s="1"/>
      <c r="EL202" s="1"/>
      <c r="EM202" s="1"/>
      <c r="EN202" s="1"/>
      <c r="EO202" s="1"/>
      <c r="EP202" s="1"/>
      <c r="EQ202" s="1"/>
      <c r="ER202" s="1"/>
      <c r="ES202" s="1"/>
      <c r="ET202" s="1"/>
      <c r="EU202" s="1"/>
      <c r="EV202" s="1"/>
      <c r="EW202" s="1"/>
      <c r="EX202" s="1"/>
      <c r="EY202" s="1"/>
      <c r="EZ202" s="1"/>
      <c r="FA202" s="1"/>
      <c r="FB202" s="1"/>
      <c r="FC202" s="1"/>
      <c r="FD202" s="1"/>
      <c r="FE202" s="1"/>
      <c r="FF202" s="1"/>
      <c r="FG202" s="1"/>
      <c r="FH202" s="1"/>
      <c r="FI202" s="1"/>
      <c r="FJ202" s="1"/>
      <c r="FK202" s="1"/>
      <c r="FL202" s="1"/>
      <c r="FM202" s="1"/>
      <c r="FN202" s="1"/>
      <c r="FO202" s="1"/>
      <c r="FP202" s="1"/>
      <c r="FQ202" s="1"/>
      <c r="FR202" s="1"/>
      <c r="FS202" s="1"/>
      <c r="FT202" s="1"/>
      <c r="FU202" s="1"/>
      <c r="FV202" s="1"/>
      <c r="FW202" s="1"/>
      <c r="FX202" s="1"/>
      <c r="FY202" s="1"/>
      <c r="FZ202" s="1"/>
      <c r="GA202" s="1"/>
      <c r="GB202" s="1"/>
      <c r="GC202" s="1"/>
      <c r="GD202" s="1"/>
      <c r="GE202" s="1"/>
      <c r="GF202" s="1"/>
      <c r="GG202" s="1"/>
      <c r="GH202" s="1"/>
      <c r="GI202" s="1"/>
      <c r="GJ202" s="1"/>
      <c r="GK202" s="1"/>
      <c r="GL202" s="1"/>
      <c r="GM202" s="1"/>
      <c r="GN202" s="1"/>
      <c r="GO202" s="1"/>
      <c r="GP202" s="1"/>
      <c r="GQ202" s="1"/>
      <c r="GR202" s="1"/>
      <c r="GS202" s="1"/>
      <c r="GT202" s="1"/>
      <c r="GU202" s="1"/>
      <c r="GV202" s="1"/>
      <c r="GW202" s="1"/>
      <c r="GX202" s="1"/>
      <c r="GY202" s="1"/>
      <c r="GZ202" s="1"/>
      <c r="HA202" s="1"/>
      <c r="HB202" s="1"/>
      <c r="HC202" s="1"/>
      <c r="HD202" s="1"/>
      <c r="HE202" s="1"/>
      <c r="HF202" s="1"/>
      <c r="HG202" s="1"/>
      <c r="HH202" s="1"/>
      <c r="HI202" s="1"/>
      <c r="HJ202" s="1"/>
      <c r="HK202" s="1"/>
      <c r="HL202" s="1"/>
      <c r="HM202" s="1"/>
      <c r="HN202" s="1"/>
      <c r="HO202" s="1"/>
      <c r="HP202" s="1"/>
      <c r="HQ202" s="1"/>
      <c r="HR202" s="1"/>
      <c r="HS202" s="1"/>
      <c r="HT202" s="1"/>
      <c r="HU202" s="1"/>
      <c r="HV202" s="1"/>
      <c r="HW202" s="1"/>
      <c r="HX202" s="1"/>
      <c r="HY202" s="1"/>
      <c r="HZ202" s="1"/>
      <c r="IA202" s="1"/>
      <c r="IB202" s="1"/>
      <c r="IC202" s="1"/>
      <c r="ID202" s="1"/>
      <c r="IE202" s="1"/>
      <c r="IF202" s="1"/>
      <c r="IG202" s="1"/>
      <c r="XEG202" s="1"/>
      <c r="XEH202" s="1"/>
      <c r="XEI202" s="1"/>
      <c r="XEJ202" s="1"/>
      <c r="XEK202" s="1"/>
      <c r="XEL202" s="1"/>
      <c r="XEM202" s="1"/>
      <c r="XEN202" s="1"/>
      <c r="XEO202" s="1"/>
      <c r="XEP202" s="1"/>
      <c r="XEQ202" s="1"/>
      <c r="XER202" s="1"/>
      <c r="XES202" s="1"/>
      <c r="XET202" s="1"/>
      <c r="XEU202" s="1"/>
      <c r="XEV202" s="1"/>
      <c r="XEW202" s="1"/>
      <c r="XEX202" s="1"/>
      <c r="XEY202" s="1"/>
      <c r="XEZ202" s="1"/>
      <c r="XFA202" s="1"/>
      <c r="XFB202" s="1"/>
      <c r="XFC202" s="1"/>
      <c r="XFD202" s="1"/>
    </row>
    <row r="203" spans="2:241 16361:16384" s="2" customFormat="1" x14ac:dyDescent="0.2">
      <c r="B203" s="1"/>
      <c r="C203" s="1"/>
      <c r="D203" s="28"/>
      <c r="F203" s="4"/>
      <c r="G203" s="5"/>
      <c r="H203" s="1"/>
      <c r="I203" s="1"/>
      <c r="J203" s="1"/>
      <c r="K203" s="60"/>
      <c r="M203" s="1"/>
      <c r="N203" s="1"/>
      <c r="O203" s="1"/>
      <c r="P203" s="1"/>
      <c r="Q203" s="1"/>
      <c r="R203" s="105"/>
      <c r="S203" s="1"/>
      <c r="T203"/>
      <c r="U203"/>
      <c r="V203"/>
      <c r="W203"/>
      <c r="X203" s="62"/>
      <c r="Y203" s="63"/>
      <c r="Z203" s="64"/>
      <c r="AA203"/>
      <c r="AB203"/>
      <c r="AC203"/>
      <c r="AD203"/>
      <c r="AE203"/>
      <c r="AF203" s="37"/>
      <c r="AG203" s="37"/>
      <c r="AH203" s="8"/>
      <c r="AJ203" s="28"/>
      <c r="AK203" s="37"/>
      <c r="AL203" s="37"/>
      <c r="AM203" s="65"/>
      <c r="AN203" s="54"/>
      <c r="AO203" s="68"/>
      <c r="AP203" s="54"/>
      <c r="AQ203" s="54"/>
      <c r="AR203" s="54"/>
      <c r="AS203" s="28"/>
      <c r="AT203" s="73"/>
      <c r="AU203"/>
      <c r="AV203"/>
      <c r="AW203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  <c r="DM203" s="1"/>
      <c r="DN203" s="1"/>
      <c r="DO203" s="1"/>
      <c r="DP203" s="1"/>
      <c r="DQ203" s="1"/>
      <c r="DR203" s="1"/>
      <c r="DS203" s="1"/>
      <c r="DT203" s="1"/>
      <c r="DU203" s="1"/>
      <c r="DV203" s="1"/>
      <c r="DW203" s="1"/>
      <c r="DX203" s="1"/>
      <c r="DY203" s="1"/>
      <c r="DZ203" s="1"/>
      <c r="EA203" s="1"/>
      <c r="EB203" s="1"/>
      <c r="EC203" s="1"/>
      <c r="ED203" s="1"/>
      <c r="EE203" s="1"/>
      <c r="EF203" s="1"/>
      <c r="EG203" s="1"/>
      <c r="EH203" s="1"/>
      <c r="EI203" s="1"/>
      <c r="EJ203" s="1"/>
      <c r="EK203" s="1"/>
      <c r="EL203" s="1"/>
      <c r="EM203" s="1"/>
      <c r="EN203" s="1"/>
      <c r="EO203" s="1"/>
      <c r="EP203" s="1"/>
      <c r="EQ203" s="1"/>
      <c r="ER203" s="1"/>
      <c r="ES203" s="1"/>
      <c r="ET203" s="1"/>
      <c r="EU203" s="1"/>
      <c r="EV203" s="1"/>
      <c r="EW203" s="1"/>
      <c r="EX203" s="1"/>
      <c r="EY203" s="1"/>
      <c r="EZ203" s="1"/>
      <c r="FA203" s="1"/>
      <c r="FB203" s="1"/>
      <c r="FC203" s="1"/>
      <c r="FD203" s="1"/>
      <c r="FE203" s="1"/>
      <c r="FF203" s="1"/>
      <c r="FG203" s="1"/>
      <c r="FH203" s="1"/>
      <c r="FI203" s="1"/>
      <c r="FJ203" s="1"/>
      <c r="FK203" s="1"/>
      <c r="FL203" s="1"/>
      <c r="FM203" s="1"/>
      <c r="FN203" s="1"/>
      <c r="FO203" s="1"/>
      <c r="FP203" s="1"/>
      <c r="FQ203" s="1"/>
      <c r="FR203" s="1"/>
      <c r="FS203" s="1"/>
      <c r="FT203" s="1"/>
      <c r="FU203" s="1"/>
      <c r="FV203" s="1"/>
      <c r="FW203" s="1"/>
      <c r="FX203" s="1"/>
      <c r="FY203" s="1"/>
      <c r="FZ203" s="1"/>
      <c r="GA203" s="1"/>
      <c r="GB203" s="1"/>
      <c r="GC203" s="1"/>
      <c r="GD203" s="1"/>
      <c r="GE203" s="1"/>
      <c r="GF203" s="1"/>
      <c r="GG203" s="1"/>
      <c r="GH203" s="1"/>
      <c r="GI203" s="1"/>
      <c r="GJ203" s="1"/>
      <c r="GK203" s="1"/>
      <c r="GL203" s="1"/>
      <c r="GM203" s="1"/>
      <c r="GN203" s="1"/>
      <c r="GO203" s="1"/>
      <c r="GP203" s="1"/>
      <c r="GQ203" s="1"/>
      <c r="GR203" s="1"/>
      <c r="GS203" s="1"/>
      <c r="GT203" s="1"/>
      <c r="GU203" s="1"/>
      <c r="GV203" s="1"/>
      <c r="GW203" s="1"/>
      <c r="GX203" s="1"/>
      <c r="GY203" s="1"/>
      <c r="GZ203" s="1"/>
      <c r="HA203" s="1"/>
      <c r="HB203" s="1"/>
      <c r="HC203" s="1"/>
      <c r="HD203" s="1"/>
      <c r="HE203" s="1"/>
      <c r="HF203" s="1"/>
      <c r="HG203" s="1"/>
      <c r="HH203" s="1"/>
      <c r="HI203" s="1"/>
      <c r="HJ203" s="1"/>
      <c r="HK203" s="1"/>
      <c r="HL203" s="1"/>
      <c r="HM203" s="1"/>
      <c r="HN203" s="1"/>
      <c r="HO203" s="1"/>
      <c r="HP203" s="1"/>
      <c r="HQ203" s="1"/>
      <c r="HR203" s="1"/>
      <c r="HS203" s="1"/>
      <c r="HT203" s="1"/>
      <c r="HU203" s="1"/>
      <c r="HV203" s="1"/>
      <c r="HW203" s="1"/>
      <c r="HX203" s="1"/>
      <c r="HY203" s="1"/>
      <c r="HZ203" s="1"/>
      <c r="IA203" s="1"/>
      <c r="IB203" s="1"/>
      <c r="IC203" s="1"/>
      <c r="ID203" s="1"/>
      <c r="IE203" s="1"/>
      <c r="IF203" s="1"/>
      <c r="IG203" s="1"/>
      <c r="XEG203" s="1"/>
      <c r="XEH203" s="1"/>
      <c r="XEI203" s="1"/>
      <c r="XEJ203" s="1"/>
      <c r="XEK203" s="1"/>
      <c r="XEL203" s="1"/>
      <c r="XEM203" s="1"/>
      <c r="XEN203" s="1"/>
      <c r="XEO203" s="1"/>
      <c r="XEP203" s="1"/>
      <c r="XEQ203" s="1"/>
      <c r="XER203" s="1"/>
      <c r="XES203" s="1"/>
      <c r="XET203" s="1"/>
      <c r="XEU203" s="1"/>
      <c r="XEV203" s="1"/>
      <c r="XEW203" s="1"/>
      <c r="XEX203" s="1"/>
      <c r="XEY203" s="1"/>
      <c r="XEZ203" s="1"/>
      <c r="XFA203" s="1"/>
      <c r="XFB203" s="1"/>
      <c r="XFC203" s="1"/>
      <c r="XFD203" s="1"/>
    </row>
    <row r="204" spans="2:241 16361:16384" s="2" customFormat="1" x14ac:dyDescent="0.2">
      <c r="B204" s="1"/>
      <c r="C204" s="1"/>
      <c r="D204" s="28"/>
      <c r="F204" s="4"/>
      <c r="G204" s="5"/>
      <c r="H204" s="1"/>
      <c r="I204" s="1"/>
      <c r="J204" s="1"/>
      <c r="K204" s="60"/>
      <c r="M204" s="1"/>
      <c r="N204" s="1"/>
      <c r="O204" s="1"/>
      <c r="P204" s="1"/>
      <c r="Q204" s="1"/>
      <c r="R204" s="105"/>
      <c r="S204" s="1"/>
      <c r="T204"/>
      <c r="U204"/>
      <c r="V204"/>
      <c r="W204"/>
      <c r="X204" s="62"/>
      <c r="Y204" s="63"/>
      <c r="Z204" s="64"/>
      <c r="AA204"/>
      <c r="AB204"/>
      <c r="AC204"/>
      <c r="AD204"/>
      <c r="AE204"/>
      <c r="AF204" s="37"/>
      <c r="AG204" s="37"/>
      <c r="AH204" s="8"/>
      <c r="AJ204" s="28"/>
      <c r="AK204" s="37"/>
      <c r="AL204" s="37"/>
      <c r="AM204" s="65"/>
      <c r="AN204" s="54"/>
      <c r="AO204" s="68"/>
      <c r="AP204" s="54"/>
      <c r="AQ204" s="54"/>
      <c r="AR204" s="54"/>
      <c r="AS204" s="28"/>
      <c r="AT204" s="73"/>
      <c r="AU204"/>
      <c r="AV204"/>
      <c r="AW204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  <c r="DM204" s="1"/>
      <c r="DN204" s="1"/>
      <c r="DO204" s="1"/>
      <c r="DP204" s="1"/>
      <c r="DQ204" s="1"/>
      <c r="DR204" s="1"/>
      <c r="DS204" s="1"/>
      <c r="DT204" s="1"/>
      <c r="DU204" s="1"/>
      <c r="DV204" s="1"/>
      <c r="DW204" s="1"/>
      <c r="DX204" s="1"/>
      <c r="DY204" s="1"/>
      <c r="DZ204" s="1"/>
      <c r="EA204" s="1"/>
      <c r="EB204" s="1"/>
      <c r="EC204" s="1"/>
      <c r="ED204" s="1"/>
      <c r="EE204" s="1"/>
      <c r="EF204" s="1"/>
      <c r="EG204" s="1"/>
      <c r="EH204" s="1"/>
      <c r="EI204" s="1"/>
      <c r="EJ204" s="1"/>
      <c r="EK204" s="1"/>
      <c r="EL204" s="1"/>
      <c r="EM204" s="1"/>
      <c r="EN204" s="1"/>
      <c r="EO204" s="1"/>
      <c r="EP204" s="1"/>
      <c r="EQ204" s="1"/>
      <c r="ER204" s="1"/>
      <c r="ES204" s="1"/>
      <c r="ET204" s="1"/>
      <c r="EU204" s="1"/>
      <c r="EV204" s="1"/>
      <c r="EW204" s="1"/>
      <c r="EX204" s="1"/>
      <c r="EY204" s="1"/>
      <c r="EZ204" s="1"/>
      <c r="FA204" s="1"/>
      <c r="FB204" s="1"/>
      <c r="FC204" s="1"/>
      <c r="FD204" s="1"/>
      <c r="FE204" s="1"/>
      <c r="FF204" s="1"/>
      <c r="FG204" s="1"/>
      <c r="FH204" s="1"/>
      <c r="FI204" s="1"/>
      <c r="FJ204" s="1"/>
      <c r="FK204" s="1"/>
      <c r="FL204" s="1"/>
      <c r="FM204" s="1"/>
      <c r="FN204" s="1"/>
      <c r="FO204" s="1"/>
      <c r="FP204" s="1"/>
      <c r="FQ204" s="1"/>
      <c r="FR204" s="1"/>
      <c r="FS204" s="1"/>
      <c r="FT204" s="1"/>
      <c r="FU204" s="1"/>
      <c r="FV204" s="1"/>
      <c r="FW204" s="1"/>
      <c r="FX204" s="1"/>
      <c r="FY204" s="1"/>
      <c r="FZ204" s="1"/>
      <c r="GA204" s="1"/>
      <c r="GB204" s="1"/>
      <c r="GC204" s="1"/>
      <c r="GD204" s="1"/>
      <c r="GE204" s="1"/>
      <c r="GF204" s="1"/>
      <c r="GG204" s="1"/>
      <c r="GH204" s="1"/>
      <c r="GI204" s="1"/>
      <c r="GJ204" s="1"/>
      <c r="GK204" s="1"/>
      <c r="GL204" s="1"/>
      <c r="GM204" s="1"/>
      <c r="GN204" s="1"/>
      <c r="GO204" s="1"/>
      <c r="GP204" s="1"/>
      <c r="GQ204" s="1"/>
      <c r="GR204" s="1"/>
      <c r="GS204" s="1"/>
      <c r="GT204" s="1"/>
      <c r="GU204" s="1"/>
      <c r="GV204" s="1"/>
      <c r="GW204" s="1"/>
      <c r="GX204" s="1"/>
      <c r="GY204" s="1"/>
      <c r="GZ204" s="1"/>
      <c r="HA204" s="1"/>
      <c r="HB204" s="1"/>
      <c r="HC204" s="1"/>
      <c r="HD204" s="1"/>
      <c r="HE204" s="1"/>
      <c r="HF204" s="1"/>
      <c r="HG204" s="1"/>
      <c r="HH204" s="1"/>
      <c r="HI204" s="1"/>
      <c r="HJ204" s="1"/>
      <c r="HK204" s="1"/>
      <c r="HL204" s="1"/>
      <c r="HM204" s="1"/>
      <c r="HN204" s="1"/>
      <c r="HO204" s="1"/>
      <c r="HP204" s="1"/>
      <c r="HQ204" s="1"/>
      <c r="HR204" s="1"/>
      <c r="HS204" s="1"/>
      <c r="HT204" s="1"/>
      <c r="HU204" s="1"/>
      <c r="HV204" s="1"/>
      <c r="HW204" s="1"/>
      <c r="HX204" s="1"/>
      <c r="HY204" s="1"/>
      <c r="HZ204" s="1"/>
      <c r="IA204" s="1"/>
      <c r="IB204" s="1"/>
      <c r="IC204" s="1"/>
      <c r="ID204" s="1"/>
      <c r="IE204" s="1"/>
      <c r="IF204" s="1"/>
      <c r="IG204" s="1"/>
      <c r="XEG204" s="1"/>
      <c r="XEH204" s="1"/>
      <c r="XEI204" s="1"/>
      <c r="XEJ204" s="1"/>
      <c r="XEK204" s="1"/>
      <c r="XEL204" s="1"/>
      <c r="XEM204" s="1"/>
      <c r="XEN204" s="1"/>
      <c r="XEO204" s="1"/>
      <c r="XEP204" s="1"/>
      <c r="XEQ204" s="1"/>
      <c r="XER204" s="1"/>
      <c r="XES204" s="1"/>
      <c r="XET204" s="1"/>
      <c r="XEU204" s="1"/>
      <c r="XEV204" s="1"/>
      <c r="XEW204" s="1"/>
      <c r="XEX204" s="1"/>
      <c r="XEY204" s="1"/>
      <c r="XEZ204" s="1"/>
      <c r="XFA204" s="1"/>
      <c r="XFB204" s="1"/>
      <c r="XFC204" s="1"/>
      <c r="XFD204" s="1"/>
    </row>
    <row r="205" spans="2:241 16361:16384" s="2" customFormat="1" x14ac:dyDescent="0.2">
      <c r="B205" s="1"/>
      <c r="C205" s="1"/>
      <c r="D205" s="28"/>
      <c r="F205" s="4"/>
      <c r="G205" s="5"/>
      <c r="H205" s="1"/>
      <c r="I205" s="1"/>
      <c r="J205" s="1"/>
      <c r="K205" s="60"/>
      <c r="M205" s="1"/>
      <c r="N205" s="1"/>
      <c r="O205" s="1"/>
      <c r="P205" s="1"/>
      <c r="Q205" s="1"/>
      <c r="R205" s="105"/>
      <c r="S205" s="1"/>
      <c r="T205"/>
      <c r="U205"/>
      <c r="V205"/>
      <c r="W205"/>
      <c r="X205" s="62"/>
      <c r="Y205" s="63"/>
      <c r="Z205" s="64"/>
      <c r="AA205"/>
      <c r="AB205"/>
      <c r="AC205"/>
      <c r="AD205"/>
      <c r="AE205"/>
      <c r="AF205" s="37"/>
      <c r="AG205" s="37"/>
      <c r="AH205" s="8"/>
      <c r="AJ205" s="28"/>
      <c r="AK205" s="37"/>
      <c r="AL205" s="37"/>
      <c r="AM205" s="65"/>
      <c r="AN205" s="54"/>
      <c r="AO205" s="68"/>
      <c r="AP205" s="54"/>
      <c r="AQ205" s="54"/>
      <c r="AR205" s="54"/>
      <c r="AS205" s="28"/>
      <c r="AT205" s="73"/>
      <c r="AU205"/>
      <c r="AV205"/>
      <c r="AW205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  <c r="DM205" s="1"/>
      <c r="DN205" s="1"/>
      <c r="DO205" s="1"/>
      <c r="DP205" s="1"/>
      <c r="DQ205" s="1"/>
      <c r="DR205" s="1"/>
      <c r="DS205" s="1"/>
      <c r="DT205" s="1"/>
      <c r="DU205" s="1"/>
      <c r="DV205" s="1"/>
      <c r="DW205" s="1"/>
      <c r="DX205" s="1"/>
      <c r="DY205" s="1"/>
      <c r="DZ205" s="1"/>
      <c r="EA205" s="1"/>
      <c r="EB205" s="1"/>
      <c r="EC205" s="1"/>
      <c r="ED205" s="1"/>
      <c r="EE205" s="1"/>
      <c r="EF205" s="1"/>
      <c r="EG205" s="1"/>
      <c r="EH205" s="1"/>
      <c r="EI205" s="1"/>
      <c r="EJ205" s="1"/>
      <c r="EK205" s="1"/>
      <c r="EL205" s="1"/>
      <c r="EM205" s="1"/>
      <c r="EN205" s="1"/>
      <c r="EO205" s="1"/>
      <c r="EP205" s="1"/>
      <c r="EQ205" s="1"/>
      <c r="ER205" s="1"/>
      <c r="ES205" s="1"/>
      <c r="ET205" s="1"/>
      <c r="EU205" s="1"/>
      <c r="EV205" s="1"/>
      <c r="EW205" s="1"/>
      <c r="EX205" s="1"/>
      <c r="EY205" s="1"/>
      <c r="EZ205" s="1"/>
      <c r="FA205" s="1"/>
      <c r="FB205" s="1"/>
      <c r="FC205" s="1"/>
      <c r="FD205" s="1"/>
      <c r="FE205" s="1"/>
      <c r="FF205" s="1"/>
      <c r="FG205" s="1"/>
      <c r="FH205" s="1"/>
      <c r="FI205" s="1"/>
      <c r="FJ205" s="1"/>
      <c r="FK205" s="1"/>
      <c r="FL205" s="1"/>
      <c r="FM205" s="1"/>
      <c r="FN205" s="1"/>
      <c r="FO205" s="1"/>
      <c r="FP205" s="1"/>
      <c r="FQ205" s="1"/>
      <c r="FR205" s="1"/>
      <c r="FS205" s="1"/>
      <c r="FT205" s="1"/>
      <c r="FU205" s="1"/>
      <c r="FV205" s="1"/>
      <c r="FW205" s="1"/>
      <c r="FX205" s="1"/>
      <c r="FY205" s="1"/>
      <c r="FZ205" s="1"/>
      <c r="GA205" s="1"/>
      <c r="GB205" s="1"/>
      <c r="GC205" s="1"/>
      <c r="GD205" s="1"/>
      <c r="GE205" s="1"/>
      <c r="GF205" s="1"/>
      <c r="GG205" s="1"/>
      <c r="GH205" s="1"/>
      <c r="GI205" s="1"/>
      <c r="GJ205" s="1"/>
      <c r="GK205" s="1"/>
      <c r="GL205" s="1"/>
      <c r="GM205" s="1"/>
      <c r="GN205" s="1"/>
      <c r="GO205" s="1"/>
      <c r="GP205" s="1"/>
      <c r="GQ205" s="1"/>
      <c r="GR205" s="1"/>
      <c r="GS205" s="1"/>
      <c r="GT205" s="1"/>
      <c r="GU205" s="1"/>
      <c r="GV205" s="1"/>
      <c r="GW205" s="1"/>
      <c r="GX205" s="1"/>
      <c r="GY205" s="1"/>
      <c r="GZ205" s="1"/>
      <c r="HA205" s="1"/>
      <c r="HB205" s="1"/>
      <c r="HC205" s="1"/>
      <c r="HD205" s="1"/>
      <c r="HE205" s="1"/>
      <c r="HF205" s="1"/>
      <c r="HG205" s="1"/>
      <c r="HH205" s="1"/>
      <c r="HI205" s="1"/>
      <c r="HJ205" s="1"/>
      <c r="HK205" s="1"/>
      <c r="HL205" s="1"/>
      <c r="HM205" s="1"/>
      <c r="HN205" s="1"/>
      <c r="HO205" s="1"/>
      <c r="HP205" s="1"/>
      <c r="HQ205" s="1"/>
      <c r="HR205" s="1"/>
      <c r="HS205" s="1"/>
      <c r="HT205" s="1"/>
      <c r="HU205" s="1"/>
      <c r="HV205" s="1"/>
      <c r="HW205" s="1"/>
      <c r="HX205" s="1"/>
      <c r="HY205" s="1"/>
      <c r="HZ205" s="1"/>
      <c r="IA205" s="1"/>
      <c r="IB205" s="1"/>
      <c r="IC205" s="1"/>
      <c r="ID205" s="1"/>
      <c r="IE205" s="1"/>
      <c r="IF205" s="1"/>
      <c r="IG205" s="1"/>
      <c r="XEG205" s="1"/>
      <c r="XEH205" s="1"/>
      <c r="XEI205" s="1"/>
      <c r="XEJ205" s="1"/>
      <c r="XEK205" s="1"/>
      <c r="XEL205" s="1"/>
      <c r="XEM205" s="1"/>
      <c r="XEN205" s="1"/>
      <c r="XEO205" s="1"/>
      <c r="XEP205" s="1"/>
      <c r="XEQ205" s="1"/>
      <c r="XER205" s="1"/>
      <c r="XES205" s="1"/>
      <c r="XET205" s="1"/>
      <c r="XEU205" s="1"/>
      <c r="XEV205" s="1"/>
      <c r="XEW205" s="1"/>
      <c r="XEX205" s="1"/>
      <c r="XEY205" s="1"/>
      <c r="XEZ205" s="1"/>
      <c r="XFA205" s="1"/>
      <c r="XFB205" s="1"/>
      <c r="XFC205" s="1"/>
      <c r="XFD205" s="1"/>
    </row>
    <row r="206" spans="2:241 16361:16384" s="2" customFormat="1" x14ac:dyDescent="0.2">
      <c r="B206" s="1"/>
      <c r="C206" s="1"/>
      <c r="D206" s="28"/>
      <c r="F206" s="4"/>
      <c r="G206" s="5"/>
      <c r="H206" s="1"/>
      <c r="I206" s="1"/>
      <c r="J206" s="1"/>
      <c r="K206" s="60"/>
      <c r="M206" s="1"/>
      <c r="N206" s="1"/>
      <c r="O206" s="1"/>
      <c r="P206" s="1"/>
      <c r="Q206" s="1"/>
      <c r="R206" s="105"/>
      <c r="S206" s="1"/>
      <c r="T206"/>
      <c r="U206"/>
      <c r="V206"/>
      <c r="W206"/>
      <c r="X206" s="62"/>
      <c r="Y206" s="63"/>
      <c r="Z206" s="64"/>
      <c r="AA206"/>
      <c r="AB206"/>
      <c r="AC206"/>
      <c r="AD206"/>
      <c r="AE206"/>
      <c r="AF206" s="37"/>
      <c r="AG206" s="37"/>
      <c r="AH206" s="8"/>
      <c r="AJ206" s="28"/>
      <c r="AK206" s="37"/>
      <c r="AL206" s="37"/>
      <c r="AM206" s="65"/>
      <c r="AN206" s="54"/>
      <c r="AO206" s="68"/>
      <c r="AP206" s="54"/>
      <c r="AQ206" s="54"/>
      <c r="AR206" s="54"/>
      <c r="AS206" s="28"/>
      <c r="AT206" s="73"/>
      <c r="AU206"/>
      <c r="AV206"/>
      <c r="AW206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  <c r="DM206" s="1"/>
      <c r="DN206" s="1"/>
      <c r="DO206" s="1"/>
      <c r="DP206" s="1"/>
      <c r="DQ206" s="1"/>
      <c r="DR206" s="1"/>
      <c r="DS206" s="1"/>
      <c r="DT206" s="1"/>
      <c r="DU206" s="1"/>
      <c r="DV206" s="1"/>
      <c r="DW206" s="1"/>
      <c r="DX206" s="1"/>
      <c r="DY206" s="1"/>
      <c r="DZ206" s="1"/>
      <c r="EA206" s="1"/>
      <c r="EB206" s="1"/>
      <c r="EC206" s="1"/>
      <c r="ED206" s="1"/>
      <c r="EE206" s="1"/>
      <c r="EF206" s="1"/>
      <c r="EG206" s="1"/>
      <c r="EH206" s="1"/>
      <c r="EI206" s="1"/>
      <c r="EJ206" s="1"/>
      <c r="EK206" s="1"/>
      <c r="EL206" s="1"/>
      <c r="EM206" s="1"/>
      <c r="EN206" s="1"/>
      <c r="EO206" s="1"/>
      <c r="EP206" s="1"/>
      <c r="EQ206" s="1"/>
      <c r="ER206" s="1"/>
      <c r="ES206" s="1"/>
      <c r="ET206" s="1"/>
      <c r="EU206" s="1"/>
      <c r="EV206" s="1"/>
      <c r="EW206" s="1"/>
      <c r="EX206" s="1"/>
      <c r="EY206" s="1"/>
      <c r="EZ206" s="1"/>
      <c r="FA206" s="1"/>
      <c r="FB206" s="1"/>
      <c r="FC206" s="1"/>
      <c r="FD206" s="1"/>
      <c r="FE206" s="1"/>
      <c r="FF206" s="1"/>
      <c r="FG206" s="1"/>
      <c r="FH206" s="1"/>
      <c r="FI206" s="1"/>
      <c r="FJ206" s="1"/>
      <c r="FK206" s="1"/>
      <c r="FL206" s="1"/>
      <c r="FM206" s="1"/>
      <c r="FN206" s="1"/>
      <c r="FO206" s="1"/>
      <c r="FP206" s="1"/>
      <c r="FQ206" s="1"/>
      <c r="FR206" s="1"/>
      <c r="FS206" s="1"/>
      <c r="FT206" s="1"/>
      <c r="FU206" s="1"/>
      <c r="FV206" s="1"/>
      <c r="FW206" s="1"/>
      <c r="FX206" s="1"/>
      <c r="FY206" s="1"/>
      <c r="FZ206" s="1"/>
      <c r="GA206" s="1"/>
      <c r="GB206" s="1"/>
      <c r="GC206" s="1"/>
      <c r="GD206" s="1"/>
      <c r="GE206" s="1"/>
      <c r="GF206" s="1"/>
      <c r="GG206" s="1"/>
      <c r="GH206" s="1"/>
      <c r="GI206" s="1"/>
      <c r="GJ206" s="1"/>
      <c r="GK206" s="1"/>
      <c r="GL206" s="1"/>
      <c r="GM206" s="1"/>
      <c r="GN206" s="1"/>
      <c r="GO206" s="1"/>
      <c r="GP206" s="1"/>
      <c r="GQ206" s="1"/>
      <c r="GR206" s="1"/>
      <c r="GS206" s="1"/>
      <c r="GT206" s="1"/>
      <c r="GU206" s="1"/>
      <c r="GV206" s="1"/>
      <c r="GW206" s="1"/>
      <c r="GX206" s="1"/>
      <c r="GY206" s="1"/>
      <c r="GZ206" s="1"/>
      <c r="HA206" s="1"/>
      <c r="HB206" s="1"/>
      <c r="HC206" s="1"/>
      <c r="HD206" s="1"/>
      <c r="HE206" s="1"/>
      <c r="HF206" s="1"/>
      <c r="HG206" s="1"/>
      <c r="HH206" s="1"/>
      <c r="HI206" s="1"/>
      <c r="HJ206" s="1"/>
      <c r="HK206" s="1"/>
      <c r="HL206" s="1"/>
      <c r="HM206" s="1"/>
      <c r="HN206" s="1"/>
      <c r="HO206" s="1"/>
      <c r="HP206" s="1"/>
      <c r="HQ206" s="1"/>
      <c r="HR206" s="1"/>
      <c r="HS206" s="1"/>
      <c r="HT206" s="1"/>
      <c r="HU206" s="1"/>
      <c r="HV206" s="1"/>
      <c r="HW206" s="1"/>
      <c r="HX206" s="1"/>
      <c r="HY206" s="1"/>
      <c r="HZ206" s="1"/>
      <c r="IA206" s="1"/>
      <c r="IB206" s="1"/>
      <c r="IC206" s="1"/>
      <c r="ID206" s="1"/>
      <c r="IE206" s="1"/>
      <c r="IF206" s="1"/>
      <c r="IG206" s="1"/>
      <c r="XEG206" s="1"/>
      <c r="XEH206" s="1"/>
      <c r="XEI206" s="1"/>
      <c r="XEJ206" s="1"/>
      <c r="XEK206" s="1"/>
      <c r="XEL206" s="1"/>
      <c r="XEM206" s="1"/>
      <c r="XEN206" s="1"/>
      <c r="XEO206" s="1"/>
      <c r="XEP206" s="1"/>
      <c r="XEQ206" s="1"/>
      <c r="XER206" s="1"/>
      <c r="XES206" s="1"/>
      <c r="XET206" s="1"/>
      <c r="XEU206" s="1"/>
      <c r="XEV206" s="1"/>
      <c r="XEW206" s="1"/>
      <c r="XEX206" s="1"/>
      <c r="XEY206" s="1"/>
      <c r="XEZ206" s="1"/>
      <c r="XFA206" s="1"/>
      <c r="XFB206" s="1"/>
      <c r="XFC206" s="1"/>
      <c r="XFD206" s="1"/>
    </row>
    <row r="207" spans="2:241 16361:16384" s="2" customFormat="1" x14ac:dyDescent="0.2">
      <c r="B207" s="1"/>
      <c r="C207" s="1"/>
      <c r="D207" s="28"/>
      <c r="F207" s="4"/>
      <c r="G207" s="5"/>
      <c r="H207" s="1"/>
      <c r="I207" s="1"/>
      <c r="J207" s="1"/>
      <c r="K207" s="60"/>
      <c r="M207" s="1"/>
      <c r="N207" s="1"/>
      <c r="O207" s="1"/>
      <c r="P207" s="1"/>
      <c r="Q207" s="1"/>
      <c r="R207" s="105"/>
      <c r="S207" s="1"/>
      <c r="T207"/>
      <c r="U207"/>
      <c r="V207"/>
      <c r="W207"/>
      <c r="X207" s="62"/>
      <c r="Y207" s="63"/>
      <c r="Z207" s="64"/>
      <c r="AA207"/>
      <c r="AB207"/>
      <c r="AC207"/>
      <c r="AD207"/>
      <c r="AE207"/>
      <c r="AF207" s="37"/>
      <c r="AG207" s="37"/>
      <c r="AH207" s="8"/>
      <c r="AJ207" s="28"/>
      <c r="AK207" s="37"/>
      <c r="AL207" s="37"/>
      <c r="AM207" s="65"/>
      <c r="AN207" s="54"/>
      <c r="AO207" s="68"/>
      <c r="AP207" s="54"/>
      <c r="AQ207" s="54"/>
      <c r="AR207" s="54"/>
      <c r="AS207" s="28"/>
      <c r="AT207" s="73"/>
      <c r="AU207"/>
      <c r="AV207"/>
      <c r="AW207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  <c r="DM207" s="1"/>
      <c r="DN207" s="1"/>
      <c r="DO207" s="1"/>
      <c r="DP207" s="1"/>
      <c r="DQ207" s="1"/>
      <c r="DR207" s="1"/>
      <c r="DS207" s="1"/>
      <c r="DT207" s="1"/>
      <c r="DU207" s="1"/>
      <c r="DV207" s="1"/>
      <c r="DW207" s="1"/>
      <c r="DX207" s="1"/>
      <c r="DY207" s="1"/>
      <c r="DZ207" s="1"/>
      <c r="EA207" s="1"/>
      <c r="EB207" s="1"/>
      <c r="EC207" s="1"/>
      <c r="ED207" s="1"/>
      <c r="EE207" s="1"/>
      <c r="EF207" s="1"/>
      <c r="EG207" s="1"/>
      <c r="EH207" s="1"/>
      <c r="EI207" s="1"/>
      <c r="EJ207" s="1"/>
      <c r="EK207" s="1"/>
      <c r="EL207" s="1"/>
      <c r="EM207" s="1"/>
      <c r="EN207" s="1"/>
      <c r="EO207" s="1"/>
      <c r="EP207" s="1"/>
      <c r="EQ207" s="1"/>
      <c r="ER207" s="1"/>
      <c r="ES207" s="1"/>
      <c r="ET207" s="1"/>
      <c r="EU207" s="1"/>
      <c r="EV207" s="1"/>
      <c r="EW207" s="1"/>
      <c r="EX207" s="1"/>
      <c r="EY207" s="1"/>
      <c r="EZ207" s="1"/>
      <c r="FA207" s="1"/>
      <c r="FB207" s="1"/>
      <c r="FC207" s="1"/>
      <c r="FD207" s="1"/>
      <c r="FE207" s="1"/>
      <c r="FF207" s="1"/>
      <c r="FG207" s="1"/>
      <c r="FH207" s="1"/>
      <c r="FI207" s="1"/>
      <c r="FJ207" s="1"/>
      <c r="FK207" s="1"/>
      <c r="FL207" s="1"/>
      <c r="FM207" s="1"/>
      <c r="FN207" s="1"/>
      <c r="FO207" s="1"/>
      <c r="FP207" s="1"/>
      <c r="FQ207" s="1"/>
      <c r="FR207" s="1"/>
      <c r="FS207" s="1"/>
      <c r="FT207" s="1"/>
      <c r="FU207" s="1"/>
      <c r="FV207" s="1"/>
      <c r="FW207" s="1"/>
      <c r="FX207" s="1"/>
      <c r="FY207" s="1"/>
      <c r="FZ207" s="1"/>
      <c r="GA207" s="1"/>
      <c r="GB207" s="1"/>
      <c r="GC207" s="1"/>
      <c r="GD207" s="1"/>
      <c r="GE207" s="1"/>
      <c r="GF207" s="1"/>
      <c r="GG207" s="1"/>
      <c r="GH207" s="1"/>
      <c r="GI207" s="1"/>
      <c r="GJ207" s="1"/>
      <c r="GK207" s="1"/>
      <c r="GL207" s="1"/>
      <c r="GM207" s="1"/>
      <c r="GN207" s="1"/>
      <c r="GO207" s="1"/>
      <c r="GP207" s="1"/>
      <c r="GQ207" s="1"/>
      <c r="GR207" s="1"/>
      <c r="GS207" s="1"/>
      <c r="GT207" s="1"/>
      <c r="GU207" s="1"/>
      <c r="GV207" s="1"/>
      <c r="GW207" s="1"/>
      <c r="GX207" s="1"/>
      <c r="GY207" s="1"/>
      <c r="GZ207" s="1"/>
      <c r="HA207" s="1"/>
      <c r="HB207" s="1"/>
      <c r="HC207" s="1"/>
      <c r="HD207" s="1"/>
      <c r="HE207" s="1"/>
      <c r="HF207" s="1"/>
      <c r="HG207" s="1"/>
      <c r="HH207" s="1"/>
      <c r="HI207" s="1"/>
      <c r="HJ207" s="1"/>
      <c r="HK207" s="1"/>
      <c r="HL207" s="1"/>
      <c r="HM207" s="1"/>
      <c r="HN207" s="1"/>
      <c r="HO207" s="1"/>
      <c r="HP207" s="1"/>
      <c r="HQ207" s="1"/>
      <c r="HR207" s="1"/>
      <c r="HS207" s="1"/>
      <c r="HT207" s="1"/>
      <c r="HU207" s="1"/>
      <c r="HV207" s="1"/>
      <c r="HW207" s="1"/>
      <c r="HX207" s="1"/>
      <c r="HY207" s="1"/>
      <c r="HZ207" s="1"/>
      <c r="IA207" s="1"/>
      <c r="IB207" s="1"/>
      <c r="IC207" s="1"/>
      <c r="ID207" s="1"/>
      <c r="IE207" s="1"/>
      <c r="IF207" s="1"/>
      <c r="IG207" s="1"/>
      <c r="XEG207" s="1"/>
      <c r="XEH207" s="1"/>
      <c r="XEI207" s="1"/>
      <c r="XEJ207" s="1"/>
      <c r="XEK207" s="1"/>
      <c r="XEL207" s="1"/>
      <c r="XEM207" s="1"/>
      <c r="XEN207" s="1"/>
      <c r="XEO207" s="1"/>
      <c r="XEP207" s="1"/>
      <c r="XEQ207" s="1"/>
      <c r="XER207" s="1"/>
      <c r="XES207" s="1"/>
      <c r="XET207" s="1"/>
      <c r="XEU207" s="1"/>
      <c r="XEV207" s="1"/>
      <c r="XEW207" s="1"/>
      <c r="XEX207" s="1"/>
      <c r="XEY207" s="1"/>
      <c r="XEZ207" s="1"/>
      <c r="XFA207" s="1"/>
      <c r="XFB207" s="1"/>
      <c r="XFC207" s="1"/>
      <c r="XFD207" s="1"/>
    </row>
    <row r="208" spans="2:241 16361:16384" s="2" customFormat="1" x14ac:dyDescent="0.2">
      <c r="B208" s="1"/>
      <c r="C208" s="1"/>
      <c r="D208" s="28"/>
      <c r="F208" s="4"/>
      <c r="G208" s="5"/>
      <c r="H208" s="1"/>
      <c r="I208" s="1"/>
      <c r="J208" s="1"/>
      <c r="K208" s="60"/>
      <c r="M208" s="1"/>
      <c r="N208" s="1"/>
      <c r="O208" s="1"/>
      <c r="P208" s="1"/>
      <c r="Q208" s="1"/>
      <c r="R208" s="105"/>
      <c r="S208" s="1"/>
      <c r="T208"/>
      <c r="U208"/>
      <c r="V208"/>
      <c r="W208"/>
      <c r="X208" s="62"/>
      <c r="Y208" s="63"/>
      <c r="Z208" s="64"/>
      <c r="AA208"/>
      <c r="AB208"/>
      <c r="AC208"/>
      <c r="AD208"/>
      <c r="AE208"/>
      <c r="AF208" s="37"/>
      <c r="AG208" s="37"/>
      <c r="AH208" s="8"/>
      <c r="AJ208" s="28"/>
      <c r="AK208" s="37"/>
      <c r="AL208" s="37"/>
      <c r="AM208" s="65"/>
      <c r="AN208" s="54"/>
      <c r="AO208" s="68"/>
      <c r="AP208" s="54"/>
      <c r="AQ208" s="54"/>
      <c r="AR208" s="54"/>
      <c r="AS208" s="28"/>
      <c r="AT208" s="73"/>
      <c r="AU208"/>
      <c r="AV208"/>
      <c r="AW208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  <c r="DM208" s="1"/>
      <c r="DN208" s="1"/>
      <c r="DO208" s="1"/>
      <c r="DP208" s="1"/>
      <c r="DQ208" s="1"/>
      <c r="DR208" s="1"/>
      <c r="DS208" s="1"/>
      <c r="DT208" s="1"/>
      <c r="DU208" s="1"/>
      <c r="DV208" s="1"/>
      <c r="DW208" s="1"/>
      <c r="DX208" s="1"/>
      <c r="DY208" s="1"/>
      <c r="DZ208" s="1"/>
      <c r="EA208" s="1"/>
      <c r="EB208" s="1"/>
      <c r="EC208" s="1"/>
      <c r="ED208" s="1"/>
      <c r="EE208" s="1"/>
      <c r="EF208" s="1"/>
      <c r="EG208" s="1"/>
      <c r="EH208" s="1"/>
      <c r="EI208" s="1"/>
      <c r="EJ208" s="1"/>
      <c r="EK208" s="1"/>
      <c r="EL208" s="1"/>
      <c r="EM208" s="1"/>
      <c r="EN208" s="1"/>
      <c r="EO208" s="1"/>
      <c r="EP208" s="1"/>
      <c r="EQ208" s="1"/>
      <c r="ER208" s="1"/>
      <c r="ES208" s="1"/>
      <c r="ET208" s="1"/>
      <c r="EU208" s="1"/>
      <c r="EV208" s="1"/>
      <c r="EW208" s="1"/>
      <c r="EX208" s="1"/>
      <c r="EY208" s="1"/>
      <c r="EZ208" s="1"/>
      <c r="FA208" s="1"/>
      <c r="FB208" s="1"/>
      <c r="FC208" s="1"/>
      <c r="FD208" s="1"/>
      <c r="FE208" s="1"/>
      <c r="FF208" s="1"/>
      <c r="FG208" s="1"/>
      <c r="FH208" s="1"/>
      <c r="FI208" s="1"/>
      <c r="FJ208" s="1"/>
      <c r="FK208" s="1"/>
      <c r="FL208" s="1"/>
      <c r="FM208" s="1"/>
      <c r="FN208" s="1"/>
      <c r="FO208" s="1"/>
      <c r="FP208" s="1"/>
      <c r="FQ208" s="1"/>
      <c r="FR208" s="1"/>
      <c r="FS208" s="1"/>
      <c r="FT208" s="1"/>
      <c r="FU208" s="1"/>
      <c r="FV208" s="1"/>
      <c r="FW208" s="1"/>
      <c r="FX208" s="1"/>
      <c r="FY208" s="1"/>
      <c r="FZ208" s="1"/>
      <c r="GA208" s="1"/>
      <c r="GB208" s="1"/>
      <c r="GC208" s="1"/>
      <c r="GD208" s="1"/>
      <c r="GE208" s="1"/>
      <c r="GF208" s="1"/>
      <c r="GG208" s="1"/>
      <c r="GH208" s="1"/>
      <c r="GI208" s="1"/>
      <c r="GJ208" s="1"/>
      <c r="GK208" s="1"/>
      <c r="GL208" s="1"/>
      <c r="GM208" s="1"/>
      <c r="GN208" s="1"/>
      <c r="GO208" s="1"/>
      <c r="GP208" s="1"/>
      <c r="GQ208" s="1"/>
      <c r="GR208" s="1"/>
      <c r="GS208" s="1"/>
      <c r="GT208" s="1"/>
      <c r="GU208" s="1"/>
      <c r="GV208" s="1"/>
      <c r="GW208" s="1"/>
      <c r="GX208" s="1"/>
      <c r="GY208" s="1"/>
      <c r="GZ208" s="1"/>
      <c r="HA208" s="1"/>
      <c r="HB208" s="1"/>
      <c r="HC208" s="1"/>
      <c r="HD208" s="1"/>
      <c r="HE208" s="1"/>
      <c r="HF208" s="1"/>
      <c r="HG208" s="1"/>
      <c r="HH208" s="1"/>
      <c r="HI208" s="1"/>
      <c r="HJ208" s="1"/>
      <c r="HK208" s="1"/>
      <c r="HL208" s="1"/>
      <c r="HM208" s="1"/>
      <c r="HN208" s="1"/>
      <c r="HO208" s="1"/>
      <c r="HP208" s="1"/>
      <c r="HQ208" s="1"/>
      <c r="HR208" s="1"/>
      <c r="HS208" s="1"/>
      <c r="HT208" s="1"/>
      <c r="HU208" s="1"/>
      <c r="HV208" s="1"/>
      <c r="HW208" s="1"/>
      <c r="HX208" s="1"/>
      <c r="HY208" s="1"/>
      <c r="HZ208" s="1"/>
      <c r="IA208" s="1"/>
      <c r="IB208" s="1"/>
      <c r="IC208" s="1"/>
      <c r="ID208" s="1"/>
      <c r="IE208" s="1"/>
      <c r="IF208" s="1"/>
      <c r="IG208" s="1"/>
      <c r="XEG208" s="1"/>
      <c r="XEH208" s="1"/>
      <c r="XEI208" s="1"/>
      <c r="XEJ208" s="1"/>
      <c r="XEK208" s="1"/>
      <c r="XEL208" s="1"/>
      <c r="XEM208" s="1"/>
      <c r="XEN208" s="1"/>
      <c r="XEO208" s="1"/>
      <c r="XEP208" s="1"/>
      <c r="XEQ208" s="1"/>
      <c r="XER208" s="1"/>
      <c r="XES208" s="1"/>
      <c r="XET208" s="1"/>
      <c r="XEU208" s="1"/>
      <c r="XEV208" s="1"/>
      <c r="XEW208" s="1"/>
      <c r="XEX208" s="1"/>
      <c r="XEY208" s="1"/>
      <c r="XEZ208" s="1"/>
      <c r="XFA208" s="1"/>
      <c r="XFB208" s="1"/>
      <c r="XFC208" s="1"/>
      <c r="XFD208" s="1"/>
    </row>
    <row r="209" spans="2:241 16361:16384" s="2" customFormat="1" x14ac:dyDescent="0.2">
      <c r="B209" s="1"/>
      <c r="C209" s="1"/>
      <c r="D209" s="28"/>
      <c r="F209" s="4"/>
      <c r="G209" s="5"/>
      <c r="H209" s="1"/>
      <c r="I209" s="1"/>
      <c r="J209" s="1"/>
      <c r="K209" s="60"/>
      <c r="M209" s="1"/>
      <c r="N209" s="1"/>
      <c r="O209" s="1"/>
      <c r="P209" s="1"/>
      <c r="Q209" s="1"/>
      <c r="R209" s="105"/>
      <c r="S209" s="1"/>
      <c r="T209"/>
      <c r="U209"/>
      <c r="V209"/>
      <c r="W209"/>
      <c r="X209" s="62"/>
      <c r="Y209" s="63"/>
      <c r="Z209" s="64"/>
      <c r="AA209"/>
      <c r="AB209"/>
      <c r="AC209"/>
      <c r="AD209"/>
      <c r="AE209"/>
      <c r="AF209" s="37"/>
      <c r="AG209" s="37"/>
      <c r="AH209" s="8"/>
      <c r="AJ209" s="28"/>
      <c r="AK209" s="37"/>
      <c r="AL209" s="37"/>
      <c r="AM209" s="65"/>
      <c r="AN209" s="54"/>
      <c r="AO209" s="68"/>
      <c r="AP209" s="54"/>
      <c r="AQ209" s="54"/>
      <c r="AR209" s="54"/>
      <c r="AS209" s="28"/>
      <c r="AT209" s="73"/>
      <c r="AU209"/>
      <c r="AV209"/>
      <c r="AW209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  <c r="DM209" s="1"/>
      <c r="DN209" s="1"/>
      <c r="DO209" s="1"/>
      <c r="DP209" s="1"/>
      <c r="DQ209" s="1"/>
      <c r="DR209" s="1"/>
      <c r="DS209" s="1"/>
      <c r="DT209" s="1"/>
      <c r="DU209" s="1"/>
      <c r="DV209" s="1"/>
      <c r="DW209" s="1"/>
      <c r="DX209" s="1"/>
      <c r="DY209" s="1"/>
      <c r="DZ209" s="1"/>
      <c r="EA209" s="1"/>
      <c r="EB209" s="1"/>
      <c r="EC209" s="1"/>
      <c r="ED209" s="1"/>
      <c r="EE209" s="1"/>
      <c r="EF209" s="1"/>
      <c r="EG209" s="1"/>
      <c r="EH209" s="1"/>
      <c r="EI209" s="1"/>
      <c r="EJ209" s="1"/>
      <c r="EK209" s="1"/>
      <c r="EL209" s="1"/>
      <c r="EM209" s="1"/>
      <c r="EN209" s="1"/>
      <c r="EO209" s="1"/>
      <c r="EP209" s="1"/>
      <c r="EQ209" s="1"/>
      <c r="ER209" s="1"/>
      <c r="ES209" s="1"/>
      <c r="ET209" s="1"/>
      <c r="EU209" s="1"/>
      <c r="EV209" s="1"/>
      <c r="EW209" s="1"/>
      <c r="EX209" s="1"/>
      <c r="EY209" s="1"/>
      <c r="EZ209" s="1"/>
      <c r="FA209" s="1"/>
      <c r="FB209" s="1"/>
      <c r="FC209" s="1"/>
      <c r="FD209" s="1"/>
      <c r="FE209" s="1"/>
      <c r="FF209" s="1"/>
      <c r="FG209" s="1"/>
      <c r="FH209" s="1"/>
      <c r="FI209" s="1"/>
      <c r="FJ209" s="1"/>
      <c r="FK209" s="1"/>
      <c r="FL209" s="1"/>
      <c r="FM209" s="1"/>
      <c r="FN209" s="1"/>
      <c r="FO209" s="1"/>
      <c r="FP209" s="1"/>
      <c r="FQ209" s="1"/>
      <c r="FR209" s="1"/>
      <c r="FS209" s="1"/>
      <c r="FT209" s="1"/>
      <c r="FU209" s="1"/>
      <c r="FV209" s="1"/>
      <c r="FW209" s="1"/>
      <c r="FX209" s="1"/>
      <c r="FY209" s="1"/>
      <c r="FZ209" s="1"/>
      <c r="GA209" s="1"/>
      <c r="GB209" s="1"/>
      <c r="GC209" s="1"/>
      <c r="GD209" s="1"/>
      <c r="GE209" s="1"/>
      <c r="GF209" s="1"/>
      <c r="GG209" s="1"/>
      <c r="GH209" s="1"/>
      <c r="GI209" s="1"/>
      <c r="GJ209" s="1"/>
      <c r="GK209" s="1"/>
      <c r="GL209" s="1"/>
      <c r="GM209" s="1"/>
      <c r="GN209" s="1"/>
      <c r="GO209" s="1"/>
      <c r="GP209" s="1"/>
      <c r="GQ209" s="1"/>
      <c r="GR209" s="1"/>
      <c r="GS209" s="1"/>
      <c r="GT209" s="1"/>
      <c r="GU209" s="1"/>
      <c r="GV209" s="1"/>
      <c r="GW209" s="1"/>
      <c r="GX209" s="1"/>
      <c r="GY209" s="1"/>
      <c r="GZ209" s="1"/>
      <c r="HA209" s="1"/>
      <c r="HB209" s="1"/>
      <c r="HC209" s="1"/>
      <c r="HD209" s="1"/>
      <c r="HE209" s="1"/>
      <c r="HF209" s="1"/>
      <c r="HG209" s="1"/>
      <c r="HH209" s="1"/>
      <c r="HI209" s="1"/>
      <c r="HJ209" s="1"/>
      <c r="HK209" s="1"/>
      <c r="HL209" s="1"/>
      <c r="HM209" s="1"/>
      <c r="HN209" s="1"/>
      <c r="HO209" s="1"/>
      <c r="HP209" s="1"/>
      <c r="HQ209" s="1"/>
      <c r="HR209" s="1"/>
      <c r="HS209" s="1"/>
      <c r="HT209" s="1"/>
      <c r="HU209" s="1"/>
      <c r="HV209" s="1"/>
      <c r="HW209" s="1"/>
      <c r="HX209" s="1"/>
      <c r="HY209" s="1"/>
      <c r="HZ209" s="1"/>
      <c r="IA209" s="1"/>
      <c r="IB209" s="1"/>
      <c r="IC209" s="1"/>
      <c r="ID209" s="1"/>
      <c r="IE209" s="1"/>
      <c r="IF209" s="1"/>
      <c r="IG209" s="1"/>
      <c r="XEG209" s="1"/>
      <c r="XEH209" s="1"/>
      <c r="XEI209" s="1"/>
      <c r="XEJ209" s="1"/>
      <c r="XEK209" s="1"/>
      <c r="XEL209" s="1"/>
      <c r="XEM209" s="1"/>
      <c r="XEN209" s="1"/>
      <c r="XEO209" s="1"/>
      <c r="XEP209" s="1"/>
      <c r="XEQ209" s="1"/>
      <c r="XER209" s="1"/>
      <c r="XES209" s="1"/>
      <c r="XET209" s="1"/>
      <c r="XEU209" s="1"/>
      <c r="XEV209" s="1"/>
      <c r="XEW209" s="1"/>
      <c r="XEX209" s="1"/>
      <c r="XEY209" s="1"/>
      <c r="XEZ209" s="1"/>
      <c r="XFA209" s="1"/>
      <c r="XFB209" s="1"/>
      <c r="XFC209" s="1"/>
      <c r="XFD209" s="1"/>
    </row>
    <row r="210" spans="2:241 16361:16384" s="2" customFormat="1" x14ac:dyDescent="0.2">
      <c r="B210" s="1"/>
      <c r="C210" s="1"/>
      <c r="D210" s="28"/>
      <c r="F210" s="4"/>
      <c r="G210" s="5"/>
      <c r="H210" s="1"/>
      <c r="I210" s="1"/>
      <c r="J210" s="1"/>
      <c r="K210" s="60"/>
      <c r="M210" s="1"/>
      <c r="N210" s="1"/>
      <c r="O210" s="1"/>
      <c r="P210" s="1"/>
      <c r="Q210" s="1"/>
      <c r="R210" s="105"/>
      <c r="S210" s="1"/>
      <c r="T210"/>
      <c r="U210"/>
      <c r="V210"/>
      <c r="W210"/>
      <c r="X210" s="62"/>
      <c r="Y210" s="63"/>
      <c r="Z210" s="64"/>
      <c r="AA210"/>
      <c r="AB210"/>
      <c r="AC210"/>
      <c r="AD210"/>
      <c r="AE210"/>
      <c r="AF210" s="37"/>
      <c r="AG210" s="37"/>
      <c r="AH210" s="8"/>
      <c r="AJ210" s="28"/>
      <c r="AK210" s="37"/>
      <c r="AL210" s="37"/>
      <c r="AM210" s="65"/>
      <c r="AN210" s="54"/>
      <c r="AO210" s="68"/>
      <c r="AP210" s="54"/>
      <c r="AQ210" s="54"/>
      <c r="AR210" s="54"/>
      <c r="AS210" s="28"/>
      <c r="AT210" s="73"/>
      <c r="AU210"/>
      <c r="AV210"/>
      <c r="AW210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  <c r="DM210" s="1"/>
      <c r="DN210" s="1"/>
      <c r="DO210" s="1"/>
      <c r="DP210" s="1"/>
      <c r="DQ210" s="1"/>
      <c r="DR210" s="1"/>
      <c r="DS210" s="1"/>
      <c r="DT210" s="1"/>
      <c r="DU210" s="1"/>
      <c r="DV210" s="1"/>
      <c r="DW210" s="1"/>
      <c r="DX210" s="1"/>
      <c r="DY210" s="1"/>
      <c r="DZ210" s="1"/>
      <c r="EA210" s="1"/>
      <c r="EB210" s="1"/>
      <c r="EC210" s="1"/>
      <c r="ED210" s="1"/>
      <c r="EE210" s="1"/>
      <c r="EF210" s="1"/>
      <c r="EG210" s="1"/>
      <c r="EH210" s="1"/>
      <c r="EI210" s="1"/>
      <c r="EJ210" s="1"/>
      <c r="EK210" s="1"/>
      <c r="EL210" s="1"/>
      <c r="EM210" s="1"/>
      <c r="EN210" s="1"/>
      <c r="EO210" s="1"/>
      <c r="EP210" s="1"/>
      <c r="EQ210" s="1"/>
      <c r="ER210" s="1"/>
      <c r="ES210" s="1"/>
      <c r="ET210" s="1"/>
      <c r="EU210" s="1"/>
      <c r="EV210" s="1"/>
      <c r="EW210" s="1"/>
      <c r="EX210" s="1"/>
      <c r="EY210" s="1"/>
      <c r="EZ210" s="1"/>
      <c r="FA210" s="1"/>
      <c r="FB210" s="1"/>
      <c r="FC210" s="1"/>
      <c r="FD210" s="1"/>
      <c r="FE210" s="1"/>
      <c r="FF210" s="1"/>
      <c r="FG210" s="1"/>
      <c r="FH210" s="1"/>
      <c r="FI210" s="1"/>
      <c r="FJ210" s="1"/>
      <c r="FK210" s="1"/>
      <c r="FL210" s="1"/>
      <c r="FM210" s="1"/>
      <c r="FN210" s="1"/>
      <c r="FO210" s="1"/>
      <c r="FP210" s="1"/>
      <c r="FQ210" s="1"/>
      <c r="FR210" s="1"/>
      <c r="FS210" s="1"/>
      <c r="FT210" s="1"/>
      <c r="FU210" s="1"/>
      <c r="FV210" s="1"/>
      <c r="FW210" s="1"/>
      <c r="FX210" s="1"/>
      <c r="FY210" s="1"/>
      <c r="FZ210" s="1"/>
      <c r="GA210" s="1"/>
      <c r="GB210" s="1"/>
      <c r="GC210" s="1"/>
      <c r="GD210" s="1"/>
      <c r="GE210" s="1"/>
      <c r="GF210" s="1"/>
      <c r="GG210" s="1"/>
      <c r="GH210" s="1"/>
      <c r="GI210" s="1"/>
      <c r="GJ210" s="1"/>
      <c r="GK210" s="1"/>
      <c r="GL210" s="1"/>
      <c r="GM210" s="1"/>
      <c r="GN210" s="1"/>
      <c r="GO210" s="1"/>
      <c r="GP210" s="1"/>
      <c r="GQ210" s="1"/>
      <c r="GR210" s="1"/>
      <c r="GS210" s="1"/>
      <c r="GT210" s="1"/>
      <c r="GU210" s="1"/>
      <c r="GV210" s="1"/>
      <c r="GW210" s="1"/>
      <c r="GX210" s="1"/>
      <c r="GY210" s="1"/>
      <c r="GZ210" s="1"/>
      <c r="HA210" s="1"/>
      <c r="HB210" s="1"/>
      <c r="HC210" s="1"/>
      <c r="HD210" s="1"/>
      <c r="HE210" s="1"/>
      <c r="HF210" s="1"/>
      <c r="HG210" s="1"/>
      <c r="HH210" s="1"/>
      <c r="HI210" s="1"/>
      <c r="HJ210" s="1"/>
      <c r="HK210" s="1"/>
      <c r="HL210" s="1"/>
      <c r="HM210" s="1"/>
      <c r="HN210" s="1"/>
      <c r="HO210" s="1"/>
      <c r="HP210" s="1"/>
      <c r="HQ210" s="1"/>
      <c r="HR210" s="1"/>
      <c r="HS210" s="1"/>
      <c r="HT210" s="1"/>
      <c r="HU210" s="1"/>
      <c r="HV210" s="1"/>
      <c r="HW210" s="1"/>
      <c r="HX210" s="1"/>
      <c r="HY210" s="1"/>
      <c r="HZ210" s="1"/>
      <c r="IA210" s="1"/>
      <c r="IB210" s="1"/>
      <c r="IC210" s="1"/>
      <c r="ID210" s="1"/>
      <c r="IE210" s="1"/>
      <c r="IF210" s="1"/>
      <c r="IG210" s="1"/>
      <c r="XEG210" s="1"/>
      <c r="XEH210" s="1"/>
      <c r="XEI210" s="1"/>
      <c r="XEJ210" s="1"/>
      <c r="XEK210" s="1"/>
      <c r="XEL210" s="1"/>
      <c r="XEM210" s="1"/>
      <c r="XEN210" s="1"/>
      <c r="XEO210" s="1"/>
      <c r="XEP210" s="1"/>
      <c r="XEQ210" s="1"/>
      <c r="XER210" s="1"/>
      <c r="XES210" s="1"/>
      <c r="XET210" s="1"/>
      <c r="XEU210" s="1"/>
      <c r="XEV210" s="1"/>
      <c r="XEW210" s="1"/>
      <c r="XEX210" s="1"/>
      <c r="XEY210" s="1"/>
      <c r="XEZ210" s="1"/>
      <c r="XFA210" s="1"/>
      <c r="XFB210" s="1"/>
      <c r="XFC210" s="1"/>
      <c r="XFD210" s="1"/>
    </row>
    <row r="211" spans="2:241 16361:16384" s="2" customFormat="1" x14ac:dyDescent="0.2">
      <c r="B211" s="1"/>
      <c r="C211" s="1"/>
      <c r="D211" s="28"/>
      <c r="F211" s="4"/>
      <c r="G211" s="5"/>
      <c r="H211" s="1"/>
      <c r="I211" s="1"/>
      <c r="J211" s="1"/>
      <c r="K211" s="60"/>
      <c r="M211" s="1"/>
      <c r="N211" s="1"/>
      <c r="O211" s="1"/>
      <c r="P211" s="1"/>
      <c r="Q211" s="1"/>
      <c r="R211" s="105"/>
      <c r="S211" s="1"/>
      <c r="T211"/>
      <c r="U211"/>
      <c r="V211"/>
      <c r="W211"/>
      <c r="X211" s="62"/>
      <c r="Y211" s="63"/>
      <c r="Z211" s="64"/>
      <c r="AA211"/>
      <c r="AB211"/>
      <c r="AC211"/>
      <c r="AD211"/>
      <c r="AE211"/>
      <c r="AF211" s="37"/>
      <c r="AG211" s="37"/>
      <c r="AH211" s="8"/>
      <c r="AJ211" s="28"/>
      <c r="AK211" s="37"/>
      <c r="AL211" s="37"/>
      <c r="AM211" s="65"/>
      <c r="AN211" s="54"/>
      <c r="AO211" s="68"/>
      <c r="AP211" s="54"/>
      <c r="AQ211" s="54"/>
      <c r="AR211" s="54"/>
      <c r="AS211" s="28"/>
      <c r="AT211" s="73"/>
      <c r="AU211"/>
      <c r="AV211"/>
      <c r="AW21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  <c r="DM211" s="1"/>
      <c r="DN211" s="1"/>
      <c r="DO211" s="1"/>
      <c r="DP211" s="1"/>
      <c r="DQ211" s="1"/>
      <c r="DR211" s="1"/>
      <c r="DS211" s="1"/>
      <c r="DT211" s="1"/>
      <c r="DU211" s="1"/>
      <c r="DV211" s="1"/>
      <c r="DW211" s="1"/>
      <c r="DX211" s="1"/>
      <c r="DY211" s="1"/>
      <c r="DZ211" s="1"/>
      <c r="EA211" s="1"/>
      <c r="EB211" s="1"/>
      <c r="EC211" s="1"/>
      <c r="ED211" s="1"/>
      <c r="EE211" s="1"/>
      <c r="EF211" s="1"/>
      <c r="EG211" s="1"/>
      <c r="EH211" s="1"/>
      <c r="EI211" s="1"/>
      <c r="EJ211" s="1"/>
      <c r="EK211" s="1"/>
      <c r="EL211" s="1"/>
      <c r="EM211" s="1"/>
      <c r="EN211" s="1"/>
      <c r="EO211" s="1"/>
      <c r="EP211" s="1"/>
      <c r="EQ211" s="1"/>
      <c r="ER211" s="1"/>
      <c r="ES211" s="1"/>
      <c r="ET211" s="1"/>
      <c r="EU211" s="1"/>
      <c r="EV211" s="1"/>
      <c r="EW211" s="1"/>
      <c r="EX211" s="1"/>
      <c r="EY211" s="1"/>
      <c r="EZ211" s="1"/>
      <c r="FA211" s="1"/>
      <c r="FB211" s="1"/>
      <c r="FC211" s="1"/>
      <c r="FD211" s="1"/>
      <c r="FE211" s="1"/>
      <c r="FF211" s="1"/>
      <c r="FG211" s="1"/>
      <c r="FH211" s="1"/>
      <c r="FI211" s="1"/>
      <c r="FJ211" s="1"/>
      <c r="FK211" s="1"/>
      <c r="FL211" s="1"/>
      <c r="FM211" s="1"/>
      <c r="FN211" s="1"/>
      <c r="FO211" s="1"/>
      <c r="FP211" s="1"/>
      <c r="FQ211" s="1"/>
      <c r="FR211" s="1"/>
      <c r="FS211" s="1"/>
      <c r="FT211" s="1"/>
      <c r="FU211" s="1"/>
      <c r="FV211" s="1"/>
      <c r="FW211" s="1"/>
      <c r="FX211" s="1"/>
      <c r="FY211" s="1"/>
      <c r="FZ211" s="1"/>
      <c r="GA211" s="1"/>
      <c r="GB211" s="1"/>
      <c r="GC211" s="1"/>
      <c r="GD211" s="1"/>
      <c r="GE211" s="1"/>
      <c r="GF211" s="1"/>
      <c r="GG211" s="1"/>
      <c r="GH211" s="1"/>
      <c r="GI211" s="1"/>
      <c r="GJ211" s="1"/>
      <c r="GK211" s="1"/>
      <c r="GL211" s="1"/>
      <c r="GM211" s="1"/>
      <c r="GN211" s="1"/>
      <c r="GO211" s="1"/>
      <c r="GP211" s="1"/>
      <c r="GQ211" s="1"/>
      <c r="GR211" s="1"/>
      <c r="GS211" s="1"/>
      <c r="GT211" s="1"/>
      <c r="GU211" s="1"/>
      <c r="GV211" s="1"/>
      <c r="GW211" s="1"/>
      <c r="GX211" s="1"/>
      <c r="GY211" s="1"/>
      <c r="GZ211" s="1"/>
      <c r="HA211" s="1"/>
      <c r="HB211" s="1"/>
      <c r="HC211" s="1"/>
      <c r="HD211" s="1"/>
      <c r="HE211" s="1"/>
      <c r="HF211" s="1"/>
      <c r="HG211" s="1"/>
      <c r="HH211" s="1"/>
      <c r="HI211" s="1"/>
      <c r="HJ211" s="1"/>
      <c r="HK211" s="1"/>
      <c r="HL211" s="1"/>
      <c r="HM211" s="1"/>
      <c r="HN211" s="1"/>
      <c r="HO211" s="1"/>
      <c r="HP211" s="1"/>
      <c r="HQ211" s="1"/>
      <c r="HR211" s="1"/>
      <c r="HS211" s="1"/>
      <c r="HT211" s="1"/>
      <c r="HU211" s="1"/>
      <c r="HV211" s="1"/>
      <c r="HW211" s="1"/>
      <c r="HX211" s="1"/>
      <c r="HY211" s="1"/>
      <c r="HZ211" s="1"/>
      <c r="IA211" s="1"/>
      <c r="IB211" s="1"/>
      <c r="IC211" s="1"/>
      <c r="ID211" s="1"/>
      <c r="IE211" s="1"/>
      <c r="IF211" s="1"/>
      <c r="IG211" s="1"/>
      <c r="XEG211" s="1"/>
      <c r="XEH211" s="1"/>
      <c r="XEI211" s="1"/>
      <c r="XEJ211" s="1"/>
      <c r="XEK211" s="1"/>
      <c r="XEL211" s="1"/>
      <c r="XEM211" s="1"/>
      <c r="XEN211" s="1"/>
      <c r="XEO211" s="1"/>
      <c r="XEP211" s="1"/>
      <c r="XEQ211" s="1"/>
      <c r="XER211" s="1"/>
      <c r="XES211" s="1"/>
      <c r="XET211" s="1"/>
      <c r="XEU211" s="1"/>
      <c r="XEV211" s="1"/>
      <c r="XEW211" s="1"/>
      <c r="XEX211" s="1"/>
      <c r="XEY211" s="1"/>
      <c r="XEZ211" s="1"/>
      <c r="XFA211" s="1"/>
      <c r="XFB211" s="1"/>
      <c r="XFC211" s="1"/>
      <c r="XFD211" s="1"/>
    </row>
    <row r="212" spans="2:241 16361:16384" s="2" customFormat="1" x14ac:dyDescent="0.2">
      <c r="B212" s="1"/>
      <c r="C212" s="1"/>
      <c r="D212" s="28"/>
      <c r="F212" s="4"/>
      <c r="G212" s="5"/>
      <c r="H212" s="1"/>
      <c r="I212" s="1"/>
      <c r="J212" s="1"/>
      <c r="K212" s="60"/>
      <c r="M212" s="1"/>
      <c r="N212" s="1"/>
      <c r="O212" s="1"/>
      <c r="P212" s="1"/>
      <c r="Q212" s="1"/>
      <c r="R212" s="105"/>
      <c r="S212" s="1"/>
      <c r="T212"/>
      <c r="U212"/>
      <c r="V212"/>
      <c r="W212"/>
      <c r="X212" s="62"/>
      <c r="Y212" s="63"/>
      <c r="Z212" s="64"/>
      <c r="AA212"/>
      <c r="AB212"/>
      <c r="AC212"/>
      <c r="AD212"/>
      <c r="AE212"/>
      <c r="AF212" s="37"/>
      <c r="AG212" s="37"/>
      <c r="AH212" s="8"/>
      <c r="AJ212" s="28"/>
      <c r="AK212" s="37"/>
      <c r="AL212" s="37"/>
      <c r="AM212" s="65"/>
      <c r="AN212" s="54"/>
      <c r="AO212" s="68"/>
      <c r="AP212" s="54"/>
      <c r="AQ212" s="54"/>
      <c r="AR212" s="54"/>
      <c r="AS212" s="28"/>
      <c r="AT212" s="73"/>
      <c r="AU212"/>
      <c r="AV212"/>
      <c r="AW212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  <c r="DM212" s="1"/>
      <c r="DN212" s="1"/>
      <c r="DO212" s="1"/>
      <c r="DP212" s="1"/>
      <c r="DQ212" s="1"/>
      <c r="DR212" s="1"/>
      <c r="DS212" s="1"/>
      <c r="DT212" s="1"/>
      <c r="DU212" s="1"/>
      <c r="DV212" s="1"/>
      <c r="DW212" s="1"/>
      <c r="DX212" s="1"/>
      <c r="DY212" s="1"/>
      <c r="DZ212" s="1"/>
      <c r="EA212" s="1"/>
      <c r="EB212" s="1"/>
      <c r="EC212" s="1"/>
      <c r="ED212" s="1"/>
      <c r="EE212" s="1"/>
      <c r="EF212" s="1"/>
      <c r="EG212" s="1"/>
      <c r="EH212" s="1"/>
      <c r="EI212" s="1"/>
      <c r="EJ212" s="1"/>
      <c r="EK212" s="1"/>
      <c r="EL212" s="1"/>
      <c r="EM212" s="1"/>
      <c r="EN212" s="1"/>
      <c r="EO212" s="1"/>
      <c r="EP212" s="1"/>
      <c r="EQ212" s="1"/>
      <c r="ER212" s="1"/>
      <c r="ES212" s="1"/>
      <c r="ET212" s="1"/>
      <c r="EU212" s="1"/>
      <c r="EV212" s="1"/>
      <c r="EW212" s="1"/>
      <c r="EX212" s="1"/>
      <c r="EY212" s="1"/>
      <c r="EZ212" s="1"/>
      <c r="FA212" s="1"/>
      <c r="FB212" s="1"/>
      <c r="FC212" s="1"/>
      <c r="FD212" s="1"/>
      <c r="FE212" s="1"/>
      <c r="FF212" s="1"/>
      <c r="FG212" s="1"/>
      <c r="FH212" s="1"/>
      <c r="FI212" s="1"/>
      <c r="FJ212" s="1"/>
      <c r="FK212" s="1"/>
      <c r="FL212" s="1"/>
      <c r="FM212" s="1"/>
      <c r="FN212" s="1"/>
      <c r="FO212" s="1"/>
      <c r="FP212" s="1"/>
      <c r="FQ212" s="1"/>
      <c r="FR212" s="1"/>
      <c r="FS212" s="1"/>
      <c r="FT212" s="1"/>
      <c r="FU212" s="1"/>
      <c r="FV212" s="1"/>
      <c r="FW212" s="1"/>
      <c r="FX212" s="1"/>
      <c r="FY212" s="1"/>
      <c r="FZ212" s="1"/>
      <c r="GA212" s="1"/>
      <c r="GB212" s="1"/>
      <c r="GC212" s="1"/>
      <c r="GD212" s="1"/>
      <c r="GE212" s="1"/>
      <c r="GF212" s="1"/>
      <c r="GG212" s="1"/>
      <c r="GH212" s="1"/>
      <c r="GI212" s="1"/>
      <c r="GJ212" s="1"/>
      <c r="GK212" s="1"/>
      <c r="GL212" s="1"/>
      <c r="GM212" s="1"/>
      <c r="GN212" s="1"/>
      <c r="GO212" s="1"/>
      <c r="GP212" s="1"/>
      <c r="GQ212" s="1"/>
      <c r="GR212" s="1"/>
      <c r="GS212" s="1"/>
      <c r="GT212" s="1"/>
      <c r="GU212" s="1"/>
      <c r="GV212" s="1"/>
      <c r="GW212" s="1"/>
      <c r="GX212" s="1"/>
      <c r="GY212" s="1"/>
      <c r="GZ212" s="1"/>
      <c r="HA212" s="1"/>
      <c r="HB212" s="1"/>
      <c r="HC212" s="1"/>
      <c r="HD212" s="1"/>
      <c r="HE212" s="1"/>
      <c r="HF212" s="1"/>
      <c r="HG212" s="1"/>
      <c r="HH212" s="1"/>
      <c r="HI212" s="1"/>
      <c r="HJ212" s="1"/>
      <c r="HK212" s="1"/>
      <c r="HL212" s="1"/>
      <c r="HM212" s="1"/>
      <c r="HN212" s="1"/>
      <c r="HO212" s="1"/>
      <c r="HP212" s="1"/>
      <c r="HQ212" s="1"/>
      <c r="HR212" s="1"/>
      <c r="HS212" s="1"/>
      <c r="HT212" s="1"/>
      <c r="HU212" s="1"/>
      <c r="HV212" s="1"/>
      <c r="HW212" s="1"/>
      <c r="HX212" s="1"/>
      <c r="HY212" s="1"/>
      <c r="HZ212" s="1"/>
      <c r="IA212" s="1"/>
      <c r="IB212" s="1"/>
      <c r="IC212" s="1"/>
      <c r="ID212" s="1"/>
      <c r="IE212" s="1"/>
      <c r="IF212" s="1"/>
      <c r="IG212" s="1"/>
      <c r="XEG212" s="1"/>
      <c r="XEH212" s="1"/>
      <c r="XEI212" s="1"/>
      <c r="XEJ212" s="1"/>
      <c r="XEK212" s="1"/>
      <c r="XEL212" s="1"/>
      <c r="XEM212" s="1"/>
      <c r="XEN212" s="1"/>
      <c r="XEO212" s="1"/>
      <c r="XEP212" s="1"/>
      <c r="XEQ212" s="1"/>
      <c r="XER212" s="1"/>
      <c r="XES212" s="1"/>
      <c r="XET212" s="1"/>
      <c r="XEU212" s="1"/>
      <c r="XEV212" s="1"/>
      <c r="XEW212" s="1"/>
      <c r="XEX212" s="1"/>
      <c r="XEY212" s="1"/>
      <c r="XEZ212" s="1"/>
      <c r="XFA212" s="1"/>
      <c r="XFB212" s="1"/>
      <c r="XFC212" s="1"/>
      <c r="XFD212" s="1"/>
    </row>
    <row r="213" spans="2:241 16361:16384" s="2" customFormat="1" x14ac:dyDescent="0.2">
      <c r="B213" s="1"/>
      <c r="C213" s="1"/>
      <c r="D213" s="28"/>
      <c r="F213" s="4"/>
      <c r="G213" s="5"/>
      <c r="H213" s="1"/>
      <c r="I213" s="1"/>
      <c r="J213" s="1"/>
      <c r="K213" s="60"/>
      <c r="M213" s="1"/>
      <c r="N213" s="1"/>
      <c r="O213" s="1"/>
      <c r="P213" s="1"/>
      <c r="Q213" s="1"/>
      <c r="R213" s="105"/>
      <c r="S213" s="1"/>
      <c r="T213"/>
      <c r="U213"/>
      <c r="V213"/>
      <c r="W213"/>
      <c r="X213" s="62"/>
      <c r="Y213" s="63"/>
      <c r="Z213" s="64"/>
      <c r="AA213"/>
      <c r="AB213"/>
      <c r="AC213"/>
      <c r="AD213"/>
      <c r="AE213"/>
      <c r="AF213" s="37"/>
      <c r="AG213" s="37"/>
      <c r="AH213" s="8"/>
      <c r="AJ213" s="28"/>
      <c r="AK213" s="37"/>
      <c r="AL213" s="37"/>
      <c r="AM213" s="65"/>
      <c r="AN213" s="54"/>
      <c r="AO213" s="68"/>
      <c r="AP213" s="54"/>
      <c r="AQ213" s="54"/>
      <c r="AR213" s="54"/>
      <c r="AS213" s="28"/>
      <c r="AT213" s="73"/>
      <c r="AU213"/>
      <c r="AV213"/>
      <c r="AW213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"/>
      <c r="DP213" s="1"/>
      <c r="DQ213" s="1"/>
      <c r="DR213" s="1"/>
      <c r="DS213" s="1"/>
      <c r="DT213" s="1"/>
      <c r="DU213" s="1"/>
      <c r="DV213" s="1"/>
      <c r="DW213" s="1"/>
      <c r="DX213" s="1"/>
      <c r="DY213" s="1"/>
      <c r="DZ213" s="1"/>
      <c r="EA213" s="1"/>
      <c r="EB213" s="1"/>
      <c r="EC213" s="1"/>
      <c r="ED213" s="1"/>
      <c r="EE213" s="1"/>
      <c r="EF213" s="1"/>
      <c r="EG213" s="1"/>
      <c r="EH213" s="1"/>
      <c r="EI213" s="1"/>
      <c r="EJ213" s="1"/>
      <c r="EK213" s="1"/>
      <c r="EL213" s="1"/>
      <c r="EM213" s="1"/>
      <c r="EN213" s="1"/>
      <c r="EO213" s="1"/>
      <c r="EP213" s="1"/>
      <c r="EQ213" s="1"/>
      <c r="ER213" s="1"/>
      <c r="ES213" s="1"/>
      <c r="ET213" s="1"/>
      <c r="EU213" s="1"/>
      <c r="EV213" s="1"/>
      <c r="EW213" s="1"/>
      <c r="EX213" s="1"/>
      <c r="EY213" s="1"/>
      <c r="EZ213" s="1"/>
      <c r="FA213" s="1"/>
      <c r="FB213" s="1"/>
      <c r="FC213" s="1"/>
      <c r="FD213" s="1"/>
      <c r="FE213" s="1"/>
      <c r="FF213" s="1"/>
      <c r="FG213" s="1"/>
      <c r="FH213" s="1"/>
      <c r="FI213" s="1"/>
      <c r="FJ213" s="1"/>
      <c r="FK213" s="1"/>
      <c r="FL213" s="1"/>
      <c r="FM213" s="1"/>
      <c r="FN213" s="1"/>
      <c r="FO213" s="1"/>
      <c r="FP213" s="1"/>
      <c r="FQ213" s="1"/>
      <c r="FR213" s="1"/>
      <c r="FS213" s="1"/>
      <c r="FT213" s="1"/>
      <c r="FU213" s="1"/>
      <c r="FV213" s="1"/>
      <c r="FW213" s="1"/>
      <c r="FX213" s="1"/>
      <c r="FY213" s="1"/>
      <c r="FZ213" s="1"/>
      <c r="GA213" s="1"/>
      <c r="GB213" s="1"/>
      <c r="GC213" s="1"/>
      <c r="GD213" s="1"/>
      <c r="GE213" s="1"/>
      <c r="GF213" s="1"/>
      <c r="GG213" s="1"/>
      <c r="GH213" s="1"/>
      <c r="GI213" s="1"/>
      <c r="GJ213" s="1"/>
      <c r="GK213" s="1"/>
      <c r="GL213" s="1"/>
      <c r="GM213" s="1"/>
      <c r="GN213" s="1"/>
      <c r="GO213" s="1"/>
      <c r="GP213" s="1"/>
      <c r="GQ213" s="1"/>
      <c r="GR213" s="1"/>
      <c r="GS213" s="1"/>
      <c r="GT213" s="1"/>
      <c r="GU213" s="1"/>
      <c r="GV213" s="1"/>
      <c r="GW213" s="1"/>
      <c r="GX213" s="1"/>
      <c r="GY213" s="1"/>
      <c r="GZ213" s="1"/>
      <c r="HA213" s="1"/>
      <c r="HB213" s="1"/>
      <c r="HC213" s="1"/>
      <c r="HD213" s="1"/>
      <c r="HE213" s="1"/>
      <c r="HF213" s="1"/>
      <c r="HG213" s="1"/>
      <c r="HH213" s="1"/>
      <c r="HI213" s="1"/>
      <c r="HJ213" s="1"/>
      <c r="HK213" s="1"/>
      <c r="HL213" s="1"/>
      <c r="HM213" s="1"/>
      <c r="HN213" s="1"/>
      <c r="HO213" s="1"/>
      <c r="HP213" s="1"/>
      <c r="HQ213" s="1"/>
      <c r="HR213" s="1"/>
      <c r="HS213" s="1"/>
      <c r="HT213" s="1"/>
      <c r="HU213" s="1"/>
      <c r="HV213" s="1"/>
      <c r="HW213" s="1"/>
      <c r="HX213" s="1"/>
      <c r="HY213" s="1"/>
      <c r="HZ213" s="1"/>
      <c r="IA213" s="1"/>
      <c r="IB213" s="1"/>
      <c r="IC213" s="1"/>
      <c r="ID213" s="1"/>
      <c r="IE213" s="1"/>
      <c r="IF213" s="1"/>
      <c r="IG213" s="1"/>
      <c r="XEG213" s="1"/>
      <c r="XEH213" s="1"/>
      <c r="XEI213" s="1"/>
      <c r="XEJ213" s="1"/>
      <c r="XEK213" s="1"/>
      <c r="XEL213" s="1"/>
      <c r="XEM213" s="1"/>
      <c r="XEN213" s="1"/>
      <c r="XEO213" s="1"/>
      <c r="XEP213" s="1"/>
      <c r="XEQ213" s="1"/>
      <c r="XER213" s="1"/>
      <c r="XES213" s="1"/>
      <c r="XET213" s="1"/>
      <c r="XEU213" s="1"/>
      <c r="XEV213" s="1"/>
      <c r="XEW213" s="1"/>
      <c r="XEX213" s="1"/>
      <c r="XEY213" s="1"/>
      <c r="XEZ213" s="1"/>
      <c r="XFA213" s="1"/>
      <c r="XFB213" s="1"/>
      <c r="XFC213" s="1"/>
      <c r="XFD213" s="1"/>
    </row>
    <row r="214" spans="2:241 16361:16384" s="2" customFormat="1" x14ac:dyDescent="0.2">
      <c r="B214" s="1"/>
      <c r="C214" s="1"/>
      <c r="D214" s="28"/>
      <c r="F214" s="4"/>
      <c r="G214" s="5"/>
      <c r="H214" s="1"/>
      <c r="I214" s="1"/>
      <c r="J214" s="1"/>
      <c r="K214" s="60"/>
      <c r="M214" s="1"/>
      <c r="N214" s="1"/>
      <c r="O214" s="1"/>
      <c r="P214" s="1"/>
      <c r="Q214" s="1"/>
      <c r="R214" s="105"/>
      <c r="S214" s="1"/>
      <c r="T214"/>
      <c r="U214"/>
      <c r="V214"/>
      <c r="W214"/>
      <c r="X214" s="62"/>
      <c r="Y214" s="63"/>
      <c r="Z214" s="64"/>
      <c r="AA214"/>
      <c r="AB214"/>
      <c r="AC214"/>
      <c r="AD214"/>
      <c r="AE214"/>
      <c r="AF214" s="37"/>
      <c r="AG214" s="37"/>
      <c r="AH214" s="8"/>
      <c r="AJ214" s="28"/>
      <c r="AK214" s="37"/>
      <c r="AL214" s="37"/>
      <c r="AM214" s="65"/>
      <c r="AN214" s="54"/>
      <c r="AO214" s="68"/>
      <c r="AP214" s="54"/>
      <c r="AQ214" s="54"/>
      <c r="AR214" s="54"/>
      <c r="AS214" s="28"/>
      <c r="AT214" s="73"/>
      <c r="AU214"/>
      <c r="AV214"/>
      <c r="AW214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  <c r="DM214" s="1"/>
      <c r="DN214" s="1"/>
      <c r="DO214" s="1"/>
      <c r="DP214" s="1"/>
      <c r="DQ214" s="1"/>
      <c r="DR214" s="1"/>
      <c r="DS214" s="1"/>
      <c r="DT214" s="1"/>
      <c r="DU214" s="1"/>
      <c r="DV214" s="1"/>
      <c r="DW214" s="1"/>
      <c r="DX214" s="1"/>
      <c r="DY214" s="1"/>
      <c r="DZ214" s="1"/>
      <c r="EA214" s="1"/>
      <c r="EB214" s="1"/>
      <c r="EC214" s="1"/>
      <c r="ED214" s="1"/>
      <c r="EE214" s="1"/>
      <c r="EF214" s="1"/>
      <c r="EG214" s="1"/>
      <c r="EH214" s="1"/>
      <c r="EI214" s="1"/>
      <c r="EJ214" s="1"/>
      <c r="EK214" s="1"/>
      <c r="EL214" s="1"/>
      <c r="EM214" s="1"/>
      <c r="EN214" s="1"/>
      <c r="EO214" s="1"/>
      <c r="EP214" s="1"/>
      <c r="EQ214" s="1"/>
      <c r="ER214" s="1"/>
      <c r="ES214" s="1"/>
      <c r="ET214" s="1"/>
      <c r="EU214" s="1"/>
      <c r="EV214" s="1"/>
      <c r="EW214" s="1"/>
      <c r="EX214" s="1"/>
      <c r="EY214" s="1"/>
      <c r="EZ214" s="1"/>
      <c r="FA214" s="1"/>
      <c r="FB214" s="1"/>
      <c r="FC214" s="1"/>
      <c r="FD214" s="1"/>
      <c r="FE214" s="1"/>
      <c r="FF214" s="1"/>
      <c r="FG214" s="1"/>
      <c r="FH214" s="1"/>
      <c r="FI214" s="1"/>
      <c r="FJ214" s="1"/>
      <c r="FK214" s="1"/>
      <c r="FL214" s="1"/>
      <c r="FM214" s="1"/>
      <c r="FN214" s="1"/>
      <c r="FO214" s="1"/>
      <c r="FP214" s="1"/>
      <c r="FQ214" s="1"/>
      <c r="FR214" s="1"/>
      <c r="FS214" s="1"/>
      <c r="FT214" s="1"/>
      <c r="FU214" s="1"/>
      <c r="FV214" s="1"/>
      <c r="FW214" s="1"/>
      <c r="FX214" s="1"/>
      <c r="FY214" s="1"/>
      <c r="FZ214" s="1"/>
      <c r="GA214" s="1"/>
      <c r="GB214" s="1"/>
      <c r="GC214" s="1"/>
      <c r="GD214" s="1"/>
      <c r="GE214" s="1"/>
      <c r="GF214" s="1"/>
      <c r="GG214" s="1"/>
      <c r="GH214" s="1"/>
      <c r="GI214" s="1"/>
      <c r="GJ214" s="1"/>
      <c r="GK214" s="1"/>
      <c r="GL214" s="1"/>
      <c r="GM214" s="1"/>
      <c r="GN214" s="1"/>
      <c r="GO214" s="1"/>
      <c r="GP214" s="1"/>
      <c r="GQ214" s="1"/>
      <c r="GR214" s="1"/>
      <c r="GS214" s="1"/>
      <c r="GT214" s="1"/>
      <c r="GU214" s="1"/>
      <c r="GV214" s="1"/>
      <c r="GW214" s="1"/>
      <c r="GX214" s="1"/>
      <c r="GY214" s="1"/>
      <c r="GZ214" s="1"/>
      <c r="HA214" s="1"/>
      <c r="HB214" s="1"/>
      <c r="HC214" s="1"/>
      <c r="HD214" s="1"/>
      <c r="HE214" s="1"/>
      <c r="HF214" s="1"/>
      <c r="HG214" s="1"/>
      <c r="HH214" s="1"/>
      <c r="HI214" s="1"/>
      <c r="HJ214" s="1"/>
      <c r="HK214" s="1"/>
      <c r="HL214" s="1"/>
      <c r="HM214" s="1"/>
      <c r="HN214" s="1"/>
      <c r="HO214" s="1"/>
      <c r="HP214" s="1"/>
      <c r="HQ214" s="1"/>
      <c r="HR214" s="1"/>
      <c r="HS214" s="1"/>
      <c r="HT214" s="1"/>
      <c r="HU214" s="1"/>
      <c r="HV214" s="1"/>
      <c r="HW214" s="1"/>
      <c r="HX214" s="1"/>
      <c r="HY214" s="1"/>
      <c r="HZ214" s="1"/>
      <c r="IA214" s="1"/>
      <c r="IB214" s="1"/>
      <c r="IC214" s="1"/>
      <c r="ID214" s="1"/>
      <c r="IE214" s="1"/>
      <c r="IF214" s="1"/>
      <c r="IG214" s="1"/>
      <c r="XEG214" s="1"/>
      <c r="XEH214" s="1"/>
      <c r="XEI214" s="1"/>
      <c r="XEJ214" s="1"/>
      <c r="XEK214" s="1"/>
      <c r="XEL214" s="1"/>
      <c r="XEM214" s="1"/>
      <c r="XEN214" s="1"/>
      <c r="XEO214" s="1"/>
      <c r="XEP214" s="1"/>
      <c r="XEQ214" s="1"/>
      <c r="XER214" s="1"/>
      <c r="XES214" s="1"/>
      <c r="XET214" s="1"/>
      <c r="XEU214" s="1"/>
      <c r="XEV214" s="1"/>
      <c r="XEW214" s="1"/>
      <c r="XEX214" s="1"/>
      <c r="XEY214" s="1"/>
      <c r="XEZ214" s="1"/>
      <c r="XFA214" s="1"/>
      <c r="XFB214" s="1"/>
      <c r="XFC214" s="1"/>
      <c r="XFD214" s="1"/>
    </row>
  </sheetData>
  <sortState ref="A3:AU171">
    <sortCondition ref="J3:J171"/>
  </sortState>
  <mergeCells count="21">
    <mergeCell ref="N1:O1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M1"/>
    <mergeCell ref="AM1:AO1"/>
    <mergeCell ref="AP1:AS1"/>
    <mergeCell ref="AT1:AT2"/>
    <mergeCell ref="P1:R1"/>
    <mergeCell ref="S1:W1"/>
    <mergeCell ref="X1:Z1"/>
    <mergeCell ref="AA1:AH1"/>
    <mergeCell ref="AI1:AJ1"/>
    <mergeCell ref="AK1:AL1"/>
  </mergeCells>
  <phoneticPr fontId="2"/>
  <dataValidations count="1">
    <dataValidation type="list" allowBlank="1" showInputMessage="1" showErrorMessage="1" sqref="AH3:AH172">
      <formula1>"N,R,SS"</formula1>
    </dataValidation>
  </dataValidations>
  <printOptions horizontalCentered="1" verticalCentered="1"/>
  <pageMargins left="0.51" right="0.51" top="0.51" bottom="0.51" header="0.51" footer="0.51"/>
  <pageSetup paperSize="9" scale="62" fitToWidth="2" fitToHeight="2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T334"/>
  <sheetViews>
    <sheetView workbookViewId="0">
      <pane xSplit="5" ySplit="2" topLeftCell="F3" activePane="bottomRight" state="frozenSplit"/>
      <selection pane="topRight" activeCell="F1" sqref="F1"/>
      <selection pane="bottomLeft" activeCell="A3" sqref="A3:XFD3"/>
      <selection pane="bottomRight" activeCell="O12" sqref="O12"/>
    </sheetView>
  </sheetViews>
  <sheetFormatPr defaultColWidth="10.75" defaultRowHeight="12.75" x14ac:dyDescent="0.2"/>
  <cols>
    <col min="1" max="1" width="5.75" style="2" customWidth="1"/>
    <col min="2" max="2" width="2.25" style="1" customWidth="1"/>
    <col min="3" max="3" width="3.625" style="1" customWidth="1"/>
    <col min="4" max="4" width="2.75" style="28" customWidth="1"/>
    <col min="5" max="5" width="14.125" style="2" customWidth="1"/>
    <col min="6" max="6" width="5.625" style="4" customWidth="1"/>
    <col min="7" max="7" width="7.75" style="5" customWidth="1"/>
    <col min="8" max="8" width="7.875" style="1" customWidth="1"/>
    <col min="9" max="9" width="7.125" style="1" customWidth="1"/>
    <col min="10" max="10" width="7.875" style="1" customWidth="1"/>
    <col min="11" max="11" width="5.75" style="60" customWidth="1"/>
    <col min="12" max="12" width="6.375" style="2" customWidth="1"/>
    <col min="13" max="13" width="5" style="1" customWidth="1"/>
    <col min="14" max="14" width="5.625" style="1" customWidth="1"/>
    <col min="15" max="15" width="6" style="1" customWidth="1"/>
    <col min="16" max="16" width="5.625" style="1" customWidth="1"/>
    <col min="17" max="17" width="4.625" style="1" customWidth="1"/>
    <col min="18" max="18" width="5.875" style="58" customWidth="1"/>
    <col min="19" max="19" width="6" style="1" customWidth="1"/>
    <col min="20" max="21" width="6" customWidth="1"/>
    <col min="22" max="22" width="6.25" customWidth="1"/>
    <col min="23" max="23" width="6.625" customWidth="1"/>
    <col min="24" max="24" width="5.75" style="62" customWidth="1"/>
    <col min="25" max="25" width="5.75" style="63" customWidth="1"/>
    <col min="26" max="26" width="3.75" style="64" bestFit="1" customWidth="1"/>
    <col min="27" max="27" width="7.625" bestFit="1" customWidth="1"/>
    <col min="28" max="28" width="7.375" bestFit="1" customWidth="1"/>
    <col min="29" max="31" width="7.375" customWidth="1"/>
    <col min="32" max="33" width="7.375" style="37" customWidth="1"/>
    <col min="34" max="34" width="8.875" customWidth="1"/>
    <col min="35" max="35" width="7.25" style="2" customWidth="1"/>
    <col min="36" max="36" width="7.875" style="28" customWidth="1"/>
    <col min="37" max="37" width="7.875" style="37" customWidth="1"/>
    <col min="38" max="38" width="6.375" style="37" customWidth="1"/>
    <col min="39" max="39" width="8" style="65" customWidth="1"/>
    <col min="40" max="40" width="8" style="54" customWidth="1"/>
    <col min="41" max="41" width="6.125" style="68" customWidth="1"/>
    <col min="42" max="42" width="7.375" style="54" bestFit="1" customWidth="1"/>
    <col min="43" max="44" width="7.375" style="54" customWidth="1"/>
    <col min="45" max="45" width="8.875" style="28" customWidth="1"/>
    <col min="46" max="46" width="45.875" style="73" customWidth="1"/>
  </cols>
  <sheetData>
    <row r="1" spans="1:46" ht="27" customHeight="1" x14ac:dyDescent="0.2">
      <c r="A1" s="27"/>
      <c r="B1" s="145" t="s">
        <v>24</v>
      </c>
      <c r="C1" s="145" t="s">
        <v>25</v>
      </c>
      <c r="D1" s="147" t="s">
        <v>27</v>
      </c>
      <c r="E1" s="149" t="s">
        <v>71</v>
      </c>
      <c r="F1" s="151" t="s">
        <v>17</v>
      </c>
      <c r="G1" s="153" t="s">
        <v>18</v>
      </c>
      <c r="H1" s="136" t="s">
        <v>72</v>
      </c>
      <c r="I1" s="138" t="s">
        <v>241</v>
      </c>
      <c r="J1" s="138" t="s">
        <v>181</v>
      </c>
      <c r="K1" s="140" t="s">
        <v>180</v>
      </c>
      <c r="L1" s="142" t="s">
        <v>10</v>
      </c>
      <c r="M1" s="143"/>
      <c r="N1" s="126" t="s">
        <v>19</v>
      </c>
      <c r="O1" s="144"/>
      <c r="P1" s="126" t="s">
        <v>28</v>
      </c>
      <c r="Q1" s="122"/>
      <c r="R1" s="123"/>
      <c r="S1" s="122" t="s">
        <v>157</v>
      </c>
      <c r="T1" s="127"/>
      <c r="U1" s="127"/>
      <c r="V1" s="127"/>
      <c r="W1" s="127"/>
      <c r="X1" s="128" t="s">
        <v>29</v>
      </c>
      <c r="Y1" s="129"/>
      <c r="Z1" s="130"/>
      <c r="AA1" s="131" t="s">
        <v>42</v>
      </c>
      <c r="AB1" s="122"/>
      <c r="AC1" s="122"/>
      <c r="AD1" s="122"/>
      <c r="AE1" s="122"/>
      <c r="AF1" s="122"/>
      <c r="AG1" s="122"/>
      <c r="AH1" s="123"/>
      <c r="AI1" s="132" t="s">
        <v>56</v>
      </c>
      <c r="AJ1" s="133"/>
      <c r="AK1" s="134" t="s">
        <v>16</v>
      </c>
      <c r="AL1" s="135"/>
      <c r="AM1" s="118" t="s">
        <v>30</v>
      </c>
      <c r="AN1" s="119"/>
      <c r="AO1" s="120"/>
      <c r="AP1" s="121" t="s">
        <v>3</v>
      </c>
      <c r="AQ1" s="122"/>
      <c r="AR1" s="122"/>
      <c r="AS1" s="123"/>
      <c r="AT1" s="124" t="s">
        <v>14</v>
      </c>
    </row>
    <row r="2" spans="1:46" ht="18" customHeight="1" x14ac:dyDescent="0.2">
      <c r="A2" s="2" t="s">
        <v>9</v>
      </c>
      <c r="B2" s="146"/>
      <c r="C2" s="146"/>
      <c r="D2" s="148"/>
      <c r="E2" s="150"/>
      <c r="F2" s="152"/>
      <c r="G2" s="154"/>
      <c r="H2" s="137"/>
      <c r="I2" s="139"/>
      <c r="J2" s="139"/>
      <c r="K2" s="141"/>
      <c r="L2" s="17" t="s">
        <v>31</v>
      </c>
      <c r="M2" s="18" t="s">
        <v>45</v>
      </c>
      <c r="N2" s="18" t="s">
        <v>31</v>
      </c>
      <c r="O2" s="30" t="s">
        <v>44</v>
      </c>
      <c r="P2" s="30" t="s">
        <v>69</v>
      </c>
      <c r="Q2" s="21" t="s">
        <v>32</v>
      </c>
      <c r="R2" s="20" t="s">
        <v>33</v>
      </c>
      <c r="S2" s="21" t="s">
        <v>34</v>
      </c>
      <c r="T2" s="21" t="s">
        <v>35</v>
      </c>
      <c r="U2" s="18" t="s">
        <v>36</v>
      </c>
      <c r="V2" s="21" t="s">
        <v>37</v>
      </c>
      <c r="W2" s="19" t="s">
        <v>8</v>
      </c>
      <c r="X2" s="31" t="s">
        <v>7</v>
      </c>
      <c r="Y2" s="32" t="s">
        <v>38</v>
      </c>
      <c r="Z2" s="33" t="s">
        <v>8</v>
      </c>
      <c r="AA2" s="61" t="s">
        <v>39</v>
      </c>
      <c r="AB2" s="19" t="s">
        <v>40</v>
      </c>
      <c r="AC2" s="19" t="s">
        <v>0</v>
      </c>
      <c r="AD2" s="19" t="s">
        <v>1</v>
      </c>
      <c r="AE2" s="19" t="s">
        <v>2</v>
      </c>
      <c r="AF2" s="38" t="s">
        <v>5</v>
      </c>
      <c r="AG2" s="39" t="s">
        <v>6</v>
      </c>
      <c r="AH2" s="19" t="s">
        <v>41</v>
      </c>
      <c r="AI2" s="17" t="s">
        <v>22</v>
      </c>
      <c r="AJ2" s="20" t="s">
        <v>23</v>
      </c>
      <c r="AK2" s="93" t="s">
        <v>20</v>
      </c>
      <c r="AL2" s="38" t="s">
        <v>21</v>
      </c>
      <c r="AM2" s="45" t="s">
        <v>7</v>
      </c>
      <c r="AN2" s="46" t="s">
        <v>252</v>
      </c>
      <c r="AO2" s="46" t="s">
        <v>8</v>
      </c>
      <c r="AP2" s="66" t="s">
        <v>4</v>
      </c>
      <c r="AQ2" s="47" t="s">
        <v>5</v>
      </c>
      <c r="AR2" s="48" t="s">
        <v>6</v>
      </c>
      <c r="AS2" s="20" t="s">
        <v>41</v>
      </c>
      <c r="AT2" s="125"/>
    </row>
    <row r="3" spans="1:46" x14ac:dyDescent="0.2">
      <c r="A3" s="2" t="s">
        <v>185</v>
      </c>
      <c r="B3" s="1" t="s">
        <v>186</v>
      </c>
      <c r="C3" s="1" t="s">
        <v>255</v>
      </c>
      <c r="D3" s="28">
        <v>2</v>
      </c>
      <c r="E3" s="11" t="s">
        <v>188</v>
      </c>
      <c r="F3" s="4">
        <v>2</v>
      </c>
      <c r="G3" s="5">
        <v>10</v>
      </c>
      <c r="H3" s="4">
        <f t="shared" ref="H3:H66" si="0">AVERAGE(F3:G3)</f>
        <v>6</v>
      </c>
      <c r="I3" s="1">
        <v>20.49</v>
      </c>
      <c r="J3" s="79">
        <f t="shared" ref="J3:J66" si="1">I3+(H3/100)</f>
        <v>20.549999999999997</v>
      </c>
      <c r="K3" s="92"/>
      <c r="L3" s="11">
        <v>90</v>
      </c>
      <c r="M3" s="74">
        <v>80</v>
      </c>
      <c r="N3" s="74" t="s">
        <v>189</v>
      </c>
      <c r="O3" s="74" t="s">
        <v>189</v>
      </c>
      <c r="P3" s="74"/>
      <c r="Q3" s="74"/>
      <c r="R3" s="75"/>
      <c r="S3" s="13"/>
      <c r="T3" s="13"/>
      <c r="U3" s="13"/>
      <c r="V3" s="6"/>
      <c r="W3" s="6"/>
      <c r="X3" s="34"/>
      <c r="Y3" s="35"/>
      <c r="Z3" s="36"/>
      <c r="AA3" s="15"/>
      <c r="AB3" s="22"/>
      <c r="AC3" s="25"/>
      <c r="AD3" s="25"/>
      <c r="AE3" s="25"/>
      <c r="AF3" s="40"/>
      <c r="AG3" s="41"/>
      <c r="AH3" s="55" t="s">
        <v>62</v>
      </c>
      <c r="AI3" s="11">
        <v>2</v>
      </c>
      <c r="AJ3" s="29">
        <v>15</v>
      </c>
      <c r="AK3" s="108">
        <v>48.56</v>
      </c>
      <c r="AL3" s="108">
        <v>193.15</v>
      </c>
      <c r="AM3" s="53"/>
      <c r="AN3" s="50"/>
      <c r="AO3" s="67"/>
      <c r="AP3" s="59"/>
      <c r="AQ3" s="52"/>
      <c r="AR3" s="52"/>
      <c r="AT3" s="73" t="s">
        <v>190</v>
      </c>
    </row>
    <row r="4" spans="1:46" x14ac:dyDescent="0.2">
      <c r="A4" s="2" t="s">
        <v>185</v>
      </c>
      <c r="B4" s="1" t="s">
        <v>186</v>
      </c>
      <c r="C4" s="3" t="s">
        <v>255</v>
      </c>
      <c r="D4" s="28">
        <v>3</v>
      </c>
      <c r="E4" s="11" t="s">
        <v>191</v>
      </c>
      <c r="F4" s="4">
        <v>64</v>
      </c>
      <c r="G4" s="5">
        <v>64</v>
      </c>
      <c r="H4" s="4">
        <f t="shared" si="0"/>
        <v>64</v>
      </c>
      <c r="I4" s="1">
        <v>20.7</v>
      </c>
      <c r="J4" s="79">
        <f t="shared" si="1"/>
        <v>21.34</v>
      </c>
      <c r="K4" s="92"/>
      <c r="L4" s="11">
        <v>270</v>
      </c>
      <c r="M4" s="74">
        <v>1</v>
      </c>
      <c r="N4" s="74">
        <v>0</v>
      </c>
      <c r="O4" s="74">
        <v>6</v>
      </c>
      <c r="P4" s="74"/>
      <c r="Q4" s="74"/>
      <c r="R4" s="75"/>
      <c r="S4" s="13">
        <f t="shared" ref="S4:S35" si="2">COS(M4*PI()/180)*SIN(L4*PI()/180)*(SIN(O4*PI()/180))-(COS(O4*PI()/180)*SIN(N4*PI()/180))*(SIN(M4*PI()/180))</f>
        <v>-0.10451254307640281</v>
      </c>
      <c r="T4" s="13">
        <f t="shared" ref="T4:T35" si="3">(SIN(M4*PI()/180))*(COS(O4*PI()/180)*COS(N4*PI()/180))-(SIN(O4*PI()/180))*(COS(M4*PI()/180)*COS(L4*PI()/180))</f>
        <v>1.7356800328744672E-2</v>
      </c>
      <c r="U4" s="13">
        <f t="shared" ref="U4:U35" si="4">(COS(M4*PI()/180)*COS(L4*PI()/180))*(COS(O4*PI()/180)*SIN(N4*PI()/180))-(COS(M4*PI()/180)*SIN(L4*PI()/180))*(COS(O4*PI()/180)*COS(N4*PI()/180))</f>
        <v>0.99437042486653382</v>
      </c>
      <c r="V4" s="6">
        <f t="shared" ref="V4:V35" si="5">IF(S4=0,IF(T4&gt;=0,90,270),IF(S4&gt;0,IF(T4&gt;=0,ATAN(T4/S4)*180/PI(),ATAN(T4/S4)*180/PI()+360),ATAN(T4/S4)*180/PI()+180))</f>
        <v>170.57072890058092</v>
      </c>
      <c r="W4" s="6">
        <f t="shared" ref="W4:W35" si="6">ASIN(U4/SQRT(S4^2+T4^2+U4^2))*180/PI()</f>
        <v>83.918432948729844</v>
      </c>
      <c r="X4" s="34">
        <f t="shared" ref="X4:X35" si="7">IF(U4&lt;0,V4,IF(V4+180&gt;=360,V4-180,V4+180))</f>
        <v>350.57072890058089</v>
      </c>
      <c r="Y4" s="35">
        <f t="shared" ref="Y4:Y35" si="8">IF(X4-90&lt;0,X4+270,X4-90)</f>
        <v>260.57072890058089</v>
      </c>
      <c r="Z4" s="36">
        <f t="shared" ref="Z4:Z35" si="9">IF(U4&lt;0,90+W4,90-W4)</f>
        <v>6.0815670512701558</v>
      </c>
      <c r="AA4" s="15"/>
      <c r="AB4" s="22"/>
      <c r="AC4" s="25"/>
      <c r="AD4" s="25"/>
      <c r="AE4" s="25"/>
      <c r="AF4" s="40"/>
      <c r="AG4" s="41"/>
      <c r="AH4" s="55"/>
      <c r="AI4" s="11">
        <v>1</v>
      </c>
      <c r="AJ4" s="29">
        <v>131</v>
      </c>
      <c r="AK4" s="108">
        <v>-9.25</v>
      </c>
      <c r="AL4" s="108">
        <v>172.72</v>
      </c>
      <c r="AM4" s="53">
        <f t="shared" ref="AM4:AM35" si="10">IF(AL4&gt;=0,IF(X4&gt;=AK4,X4-AK4,X4-AK4+360),IF((X4-AK4-180)&lt;0,IF(X4-AK4+180&lt;0,X4-AK4+540,X4-AK4+180),X4-AK4-180))</f>
        <v>359.82072890058089</v>
      </c>
      <c r="AN4" s="50">
        <f t="shared" ref="AN4:AN35" si="11">IF(AM4-90&lt;0,AM4+270,AM4-90)</f>
        <v>269.82072890058089</v>
      </c>
      <c r="AO4" s="67">
        <f t="shared" ref="AO4:AO35" si="12">Z4</f>
        <v>6.0815670512701558</v>
      </c>
      <c r="AP4" s="59"/>
      <c r="AQ4" s="52"/>
      <c r="AR4" s="52"/>
    </row>
    <row r="5" spans="1:46" x14ac:dyDescent="0.2">
      <c r="A5" s="2" t="s">
        <v>253</v>
      </c>
      <c r="B5" s="1" t="s">
        <v>186</v>
      </c>
      <c r="C5" s="1" t="s">
        <v>256</v>
      </c>
      <c r="D5" s="28">
        <v>4</v>
      </c>
      <c r="E5" s="11" t="s">
        <v>191</v>
      </c>
      <c r="F5" s="4">
        <v>120</v>
      </c>
      <c r="G5" s="5">
        <v>122</v>
      </c>
      <c r="H5" s="4">
        <f t="shared" si="0"/>
        <v>121</v>
      </c>
      <c r="I5" s="1">
        <v>31.83</v>
      </c>
      <c r="J5" s="79">
        <f t="shared" si="1"/>
        <v>33.04</v>
      </c>
      <c r="K5" s="92"/>
      <c r="L5" s="11">
        <v>90</v>
      </c>
      <c r="M5" s="74">
        <v>5</v>
      </c>
      <c r="N5" s="74">
        <v>0</v>
      </c>
      <c r="O5" s="74">
        <v>2</v>
      </c>
      <c r="P5" s="74"/>
      <c r="Q5" s="74"/>
      <c r="R5" s="75"/>
      <c r="S5" s="13">
        <f t="shared" si="2"/>
        <v>3.4766693581101821E-2</v>
      </c>
      <c r="T5" s="13">
        <f t="shared" si="3"/>
        <v>8.7102649824045655E-2</v>
      </c>
      <c r="U5" s="13">
        <f t="shared" si="4"/>
        <v>-0.99558784319794802</v>
      </c>
      <c r="V5" s="6">
        <f t="shared" si="5"/>
        <v>68.240773520442403</v>
      </c>
      <c r="W5" s="6">
        <f t="shared" si="6"/>
        <v>-84.618591521009023</v>
      </c>
      <c r="X5" s="34">
        <f t="shared" si="7"/>
        <v>68.240773520442403</v>
      </c>
      <c r="Y5" s="35">
        <f t="shared" si="8"/>
        <v>338.24077352044242</v>
      </c>
      <c r="Z5" s="36">
        <f t="shared" si="9"/>
        <v>5.3814084789909771</v>
      </c>
      <c r="AA5" s="15"/>
      <c r="AB5" s="22"/>
      <c r="AC5" s="25"/>
      <c r="AD5" s="25"/>
      <c r="AE5" s="25"/>
      <c r="AF5" s="40"/>
      <c r="AG5" s="41"/>
      <c r="AH5" s="55"/>
      <c r="AI5" s="11">
        <v>0</v>
      </c>
      <c r="AJ5" s="29">
        <v>135</v>
      </c>
      <c r="AK5" s="108">
        <v>80.69</v>
      </c>
      <c r="AL5" s="108">
        <v>304.06</v>
      </c>
      <c r="AM5" s="53">
        <f t="shared" si="10"/>
        <v>347.55077352044242</v>
      </c>
      <c r="AN5" s="50">
        <f t="shared" si="11"/>
        <v>257.55077352044242</v>
      </c>
      <c r="AO5" s="67">
        <f t="shared" si="12"/>
        <v>5.3814084789909771</v>
      </c>
      <c r="AP5" s="59"/>
      <c r="AQ5" s="52"/>
      <c r="AR5" s="52"/>
    </row>
    <row r="6" spans="1:46" x14ac:dyDescent="0.2">
      <c r="A6" s="2" t="s">
        <v>253</v>
      </c>
      <c r="B6" s="1" t="s">
        <v>186</v>
      </c>
      <c r="C6" s="3" t="s">
        <v>256</v>
      </c>
      <c r="D6" s="28">
        <v>5</v>
      </c>
      <c r="E6" s="11" t="s">
        <v>191</v>
      </c>
      <c r="F6" s="4">
        <v>25</v>
      </c>
      <c r="G6" s="5">
        <v>27.5</v>
      </c>
      <c r="H6" s="4">
        <f t="shared" si="0"/>
        <v>26.25</v>
      </c>
      <c r="I6" s="1">
        <v>33.174999999999997</v>
      </c>
      <c r="J6" s="79">
        <f t="shared" si="1"/>
        <v>33.4375</v>
      </c>
      <c r="K6" s="92"/>
      <c r="L6" s="11">
        <v>90</v>
      </c>
      <c r="M6" s="74">
        <v>2</v>
      </c>
      <c r="N6" s="74">
        <v>0</v>
      </c>
      <c r="O6" s="74">
        <v>6</v>
      </c>
      <c r="P6" s="74"/>
      <c r="Q6" s="74"/>
      <c r="R6" s="75"/>
      <c r="S6" s="13">
        <f t="shared" si="2"/>
        <v>0.10446478735209536</v>
      </c>
      <c r="T6" s="13">
        <f t="shared" si="3"/>
        <v>3.4708313607970061E-2</v>
      </c>
      <c r="U6" s="13">
        <f t="shared" si="4"/>
        <v>-0.99391605950069728</v>
      </c>
      <c r="V6" s="6">
        <f t="shared" si="5"/>
        <v>18.379011977496532</v>
      </c>
      <c r="W6" s="6">
        <f t="shared" si="6"/>
        <v>-83.68004299396074</v>
      </c>
      <c r="X6" s="34">
        <f t="shared" si="7"/>
        <v>18.379011977496532</v>
      </c>
      <c r="Y6" s="35">
        <f t="shared" si="8"/>
        <v>288.37901197749653</v>
      </c>
      <c r="Z6" s="36">
        <f t="shared" si="9"/>
        <v>6.3199570060392602</v>
      </c>
      <c r="AA6" s="15"/>
      <c r="AB6" s="22"/>
      <c r="AC6" s="25"/>
      <c r="AD6" s="25"/>
      <c r="AE6" s="25"/>
      <c r="AF6" s="40"/>
      <c r="AG6" s="41"/>
      <c r="AH6" s="55"/>
      <c r="AI6" s="11">
        <v>0</v>
      </c>
      <c r="AJ6" s="29">
        <v>135</v>
      </c>
      <c r="AK6" s="108">
        <v>61.3</v>
      </c>
      <c r="AL6" s="108">
        <v>349.55</v>
      </c>
      <c r="AM6" s="53">
        <f t="shared" si="10"/>
        <v>317.07901197749652</v>
      </c>
      <c r="AN6" s="50">
        <f t="shared" si="11"/>
        <v>227.07901197749652</v>
      </c>
      <c r="AO6" s="67">
        <f t="shared" si="12"/>
        <v>6.3199570060392602</v>
      </c>
      <c r="AP6" s="59"/>
      <c r="AQ6" s="52"/>
      <c r="AR6" s="52"/>
    </row>
    <row r="7" spans="1:46" x14ac:dyDescent="0.2">
      <c r="A7" s="2" t="s">
        <v>253</v>
      </c>
      <c r="B7" s="1" t="s">
        <v>186</v>
      </c>
      <c r="C7" s="1" t="s">
        <v>257</v>
      </c>
      <c r="D7" s="28">
        <v>7</v>
      </c>
      <c r="E7" s="11" t="s">
        <v>191</v>
      </c>
      <c r="F7" s="4">
        <v>81</v>
      </c>
      <c r="G7" s="5">
        <v>81</v>
      </c>
      <c r="H7" s="4">
        <f t="shared" si="0"/>
        <v>81</v>
      </c>
      <c r="I7" s="1">
        <v>44.935000000000002</v>
      </c>
      <c r="J7" s="79">
        <f t="shared" si="1"/>
        <v>45.745000000000005</v>
      </c>
      <c r="K7" s="92"/>
      <c r="L7" s="11">
        <v>270</v>
      </c>
      <c r="M7" s="74">
        <v>4</v>
      </c>
      <c r="N7" s="74">
        <v>180</v>
      </c>
      <c r="O7" s="74">
        <v>4</v>
      </c>
      <c r="P7" s="74"/>
      <c r="Q7" s="74"/>
      <c r="R7" s="75"/>
      <c r="S7" s="13">
        <f t="shared" si="2"/>
        <v>-6.9586550480032733E-2</v>
      </c>
      <c r="T7" s="13">
        <f t="shared" si="3"/>
        <v>-6.9586550480032705E-2</v>
      </c>
      <c r="U7" s="13">
        <f t="shared" si="4"/>
        <v>-0.99513403437078507</v>
      </c>
      <c r="V7" s="6">
        <f t="shared" si="5"/>
        <v>225</v>
      </c>
      <c r="W7" s="6">
        <f t="shared" si="6"/>
        <v>-84.35230034984491</v>
      </c>
      <c r="X7" s="34">
        <f t="shared" si="7"/>
        <v>225</v>
      </c>
      <c r="Y7" s="35">
        <f t="shared" si="8"/>
        <v>135</v>
      </c>
      <c r="Z7" s="36">
        <f t="shared" si="9"/>
        <v>5.64769965015509</v>
      </c>
      <c r="AA7" s="15"/>
      <c r="AB7" s="22"/>
      <c r="AC7" s="25"/>
      <c r="AD7" s="25"/>
      <c r="AE7" s="25"/>
      <c r="AF7" s="40"/>
      <c r="AG7" s="41"/>
      <c r="AH7" s="55"/>
      <c r="AI7" s="11">
        <v>0</v>
      </c>
      <c r="AJ7" s="29">
        <v>131</v>
      </c>
      <c r="AK7" s="108">
        <v>64.239999999999995</v>
      </c>
      <c r="AL7" s="108">
        <v>220.84</v>
      </c>
      <c r="AM7" s="53">
        <f t="shared" si="10"/>
        <v>160.76</v>
      </c>
      <c r="AN7" s="50">
        <f t="shared" si="11"/>
        <v>70.759999999999991</v>
      </c>
      <c r="AO7" s="67">
        <f t="shared" si="12"/>
        <v>5.64769965015509</v>
      </c>
      <c r="AP7" s="59"/>
      <c r="AQ7" s="52"/>
      <c r="AR7" s="52"/>
    </row>
    <row r="8" spans="1:46" x14ac:dyDescent="0.2">
      <c r="A8" s="2" t="s">
        <v>253</v>
      </c>
      <c r="B8" s="1" t="s">
        <v>186</v>
      </c>
      <c r="C8" s="3" t="s">
        <v>258</v>
      </c>
      <c r="D8" s="3">
        <v>3</v>
      </c>
      <c r="E8" s="11" t="s">
        <v>188</v>
      </c>
      <c r="F8" s="4">
        <v>29</v>
      </c>
      <c r="G8" s="5">
        <v>70</v>
      </c>
      <c r="H8" s="4">
        <f t="shared" si="0"/>
        <v>49.5</v>
      </c>
      <c r="I8" s="1">
        <v>49.585000000000001</v>
      </c>
      <c r="J8" s="79">
        <f t="shared" si="1"/>
        <v>50.08</v>
      </c>
      <c r="K8" s="92" t="s">
        <v>193</v>
      </c>
      <c r="L8" s="11">
        <v>270</v>
      </c>
      <c r="M8" s="74">
        <v>83</v>
      </c>
      <c r="N8" s="74">
        <v>56</v>
      </c>
      <c r="O8" s="74">
        <v>0</v>
      </c>
      <c r="P8" s="74"/>
      <c r="Q8" s="74"/>
      <c r="R8" s="75"/>
      <c r="S8" s="13">
        <f t="shared" si="2"/>
        <v>-0.82285805220556996</v>
      </c>
      <c r="T8" s="13">
        <f t="shared" si="3"/>
        <v>0.55502476436502701</v>
      </c>
      <c r="U8" s="13">
        <f t="shared" si="4"/>
        <v>6.8148471982797915E-2</v>
      </c>
      <c r="V8" s="6">
        <f t="shared" si="5"/>
        <v>146</v>
      </c>
      <c r="W8" s="6">
        <f t="shared" si="6"/>
        <v>3.9277784272051428</v>
      </c>
      <c r="X8" s="34">
        <f t="shared" si="7"/>
        <v>326</v>
      </c>
      <c r="Y8" s="35">
        <f t="shared" si="8"/>
        <v>236</v>
      </c>
      <c r="Z8" s="36">
        <f t="shared" si="9"/>
        <v>86.072221572794859</v>
      </c>
      <c r="AA8" s="15"/>
      <c r="AB8" s="22"/>
      <c r="AC8" s="25"/>
      <c r="AD8" s="25"/>
      <c r="AE8" s="25"/>
      <c r="AF8" s="40"/>
      <c r="AG8" s="41"/>
      <c r="AH8" s="55" t="s">
        <v>62</v>
      </c>
      <c r="AI8" s="11">
        <v>0</v>
      </c>
      <c r="AJ8" s="29">
        <v>129</v>
      </c>
      <c r="AK8" s="108">
        <v>56.11</v>
      </c>
      <c r="AL8" s="108">
        <v>5.14</v>
      </c>
      <c r="AM8" s="53">
        <f t="shared" si="10"/>
        <v>269.89</v>
      </c>
      <c r="AN8" s="50">
        <f t="shared" si="11"/>
        <v>179.89</v>
      </c>
      <c r="AO8" s="67">
        <f t="shared" si="12"/>
        <v>86.072221572794859</v>
      </c>
      <c r="AP8" s="59"/>
      <c r="AQ8" s="52"/>
      <c r="AR8" s="52"/>
      <c r="AT8" s="73" t="s">
        <v>294</v>
      </c>
    </row>
    <row r="9" spans="1:46" x14ac:dyDescent="0.2">
      <c r="A9" s="2" t="s">
        <v>253</v>
      </c>
      <c r="B9" s="1" t="s">
        <v>186</v>
      </c>
      <c r="C9" s="3" t="s">
        <v>258</v>
      </c>
      <c r="D9" s="3">
        <v>3</v>
      </c>
      <c r="E9" s="11" t="s">
        <v>188</v>
      </c>
      <c r="F9" s="4">
        <v>120</v>
      </c>
      <c r="G9" s="5">
        <v>129</v>
      </c>
      <c r="H9" s="4">
        <f t="shared" si="0"/>
        <v>124.5</v>
      </c>
      <c r="I9" s="1">
        <v>49.585000000000001</v>
      </c>
      <c r="J9" s="79">
        <f t="shared" si="1"/>
        <v>50.83</v>
      </c>
      <c r="K9" s="92" t="s">
        <v>192</v>
      </c>
      <c r="L9" s="11">
        <v>90</v>
      </c>
      <c r="M9" s="74">
        <v>54</v>
      </c>
      <c r="N9" s="74">
        <v>13</v>
      </c>
      <c r="O9" s="74">
        <v>0</v>
      </c>
      <c r="P9" s="74"/>
      <c r="Q9" s="74"/>
      <c r="R9" s="75"/>
      <c r="S9" s="13">
        <f t="shared" si="2"/>
        <v>-0.18198922586674912</v>
      </c>
      <c r="T9" s="13">
        <f t="shared" si="3"/>
        <v>0.78828194122147388</v>
      </c>
      <c r="U9" s="13">
        <f t="shared" si="4"/>
        <v>-0.57272035435602286</v>
      </c>
      <c r="V9" s="6">
        <f t="shared" si="5"/>
        <v>102.99999999999999</v>
      </c>
      <c r="W9" s="6">
        <f t="shared" si="6"/>
        <v>-35.295489686492651</v>
      </c>
      <c r="X9" s="34">
        <f t="shared" si="7"/>
        <v>102.99999999999999</v>
      </c>
      <c r="Y9" s="35">
        <f t="shared" si="8"/>
        <v>12.999999999999986</v>
      </c>
      <c r="Z9" s="36">
        <f t="shared" si="9"/>
        <v>54.704510313507349</v>
      </c>
      <c r="AA9" s="15"/>
      <c r="AB9" s="22"/>
      <c r="AC9" s="25"/>
      <c r="AD9" s="25"/>
      <c r="AE9" s="25"/>
      <c r="AF9" s="40"/>
      <c r="AG9" s="41"/>
      <c r="AH9" s="55" t="s">
        <v>62</v>
      </c>
      <c r="AI9" s="11">
        <v>0</v>
      </c>
      <c r="AJ9" s="29">
        <v>129</v>
      </c>
      <c r="AK9" s="108">
        <v>57.94</v>
      </c>
      <c r="AL9" s="108">
        <v>42.65</v>
      </c>
      <c r="AM9" s="53">
        <f t="shared" si="10"/>
        <v>45.059999999999988</v>
      </c>
      <c r="AN9" s="50">
        <f t="shared" si="11"/>
        <v>315.06</v>
      </c>
      <c r="AO9" s="67">
        <f t="shared" si="12"/>
        <v>54.704510313507349</v>
      </c>
      <c r="AP9" s="59"/>
      <c r="AQ9" s="52"/>
      <c r="AR9" s="52"/>
      <c r="AT9" s="73" t="s">
        <v>194</v>
      </c>
    </row>
    <row r="10" spans="1:46" x14ac:dyDescent="0.2">
      <c r="A10" s="2" t="s">
        <v>253</v>
      </c>
      <c r="B10" s="1" t="s">
        <v>186</v>
      </c>
      <c r="C10" s="3" t="s">
        <v>258</v>
      </c>
      <c r="D10" s="3">
        <v>4</v>
      </c>
      <c r="E10" s="11" t="s">
        <v>188</v>
      </c>
      <c r="F10" s="4">
        <v>38</v>
      </c>
      <c r="G10" s="5">
        <v>54</v>
      </c>
      <c r="H10" s="4">
        <f t="shared" si="0"/>
        <v>46</v>
      </c>
      <c r="I10" s="1">
        <v>50.895000000000003</v>
      </c>
      <c r="J10" s="79">
        <f t="shared" si="1"/>
        <v>51.355000000000004</v>
      </c>
      <c r="K10" s="92"/>
      <c r="L10" s="11">
        <v>270</v>
      </c>
      <c r="M10" s="74">
        <v>72</v>
      </c>
      <c r="N10" s="74">
        <v>39</v>
      </c>
      <c r="O10" s="74">
        <v>0</v>
      </c>
      <c r="P10" s="74"/>
      <c r="Q10" s="74"/>
      <c r="R10" s="75"/>
      <c r="S10" s="13">
        <f t="shared" si="2"/>
        <v>-0.59851925874536205</v>
      </c>
      <c r="T10" s="13">
        <f t="shared" si="3"/>
        <v>0.73910973075611441</v>
      </c>
      <c r="U10" s="13">
        <f t="shared" si="4"/>
        <v>0.24015130920006189</v>
      </c>
      <c r="V10" s="6">
        <f t="shared" si="5"/>
        <v>129</v>
      </c>
      <c r="W10" s="6">
        <f t="shared" si="6"/>
        <v>14.171517780259359</v>
      </c>
      <c r="X10" s="34">
        <f t="shared" si="7"/>
        <v>309</v>
      </c>
      <c r="Y10" s="35">
        <f t="shared" si="8"/>
        <v>219</v>
      </c>
      <c r="Z10" s="36">
        <f t="shared" si="9"/>
        <v>75.828482219740636</v>
      </c>
      <c r="AA10" s="15"/>
      <c r="AB10" s="22"/>
      <c r="AC10" s="25"/>
      <c r="AD10" s="25"/>
      <c r="AE10" s="25"/>
      <c r="AF10" s="40"/>
      <c r="AG10" s="41"/>
      <c r="AH10" s="55" t="s">
        <v>62</v>
      </c>
      <c r="AI10" s="11">
        <v>0</v>
      </c>
      <c r="AJ10" s="29">
        <v>130</v>
      </c>
      <c r="AK10" s="108">
        <v>76.099999999999994</v>
      </c>
      <c r="AL10" s="108">
        <v>32.24</v>
      </c>
      <c r="AM10" s="53">
        <f t="shared" si="10"/>
        <v>232.9</v>
      </c>
      <c r="AN10" s="50">
        <f t="shared" si="11"/>
        <v>142.9</v>
      </c>
      <c r="AO10" s="67">
        <f t="shared" si="12"/>
        <v>75.828482219740636</v>
      </c>
      <c r="AP10" s="59"/>
      <c r="AQ10" s="52"/>
      <c r="AR10" s="52"/>
      <c r="AT10" s="73" t="s">
        <v>294</v>
      </c>
    </row>
    <row r="11" spans="1:46" x14ac:dyDescent="0.2">
      <c r="A11" s="2" t="s">
        <v>253</v>
      </c>
      <c r="B11" s="1" t="s">
        <v>186</v>
      </c>
      <c r="C11" s="3" t="s">
        <v>258</v>
      </c>
      <c r="D11" s="3">
        <v>4</v>
      </c>
      <c r="E11" s="11" t="s">
        <v>191</v>
      </c>
      <c r="F11" s="4">
        <v>52</v>
      </c>
      <c r="G11" s="5">
        <v>53</v>
      </c>
      <c r="H11" s="4">
        <f t="shared" si="0"/>
        <v>52.5</v>
      </c>
      <c r="I11" s="1">
        <v>50.895000000000003</v>
      </c>
      <c r="J11" s="79">
        <f t="shared" si="1"/>
        <v>51.42</v>
      </c>
      <c r="K11" s="92"/>
      <c r="L11" s="11">
        <v>270</v>
      </c>
      <c r="M11" s="74">
        <v>14</v>
      </c>
      <c r="N11" s="74">
        <v>0</v>
      </c>
      <c r="O11" s="74">
        <v>5</v>
      </c>
      <c r="P11" s="74"/>
      <c r="Q11" s="74"/>
      <c r="R11" s="75"/>
      <c r="S11" s="13">
        <f t="shared" si="2"/>
        <v>-8.4566844708462888E-2</v>
      </c>
      <c r="T11" s="13">
        <f t="shared" si="3"/>
        <v>0.2410013097486938</v>
      </c>
      <c r="U11" s="13">
        <f t="shared" si="4"/>
        <v>0.96660345809722725</v>
      </c>
      <c r="V11" s="6">
        <f t="shared" si="5"/>
        <v>109.33586304248696</v>
      </c>
      <c r="W11" s="6">
        <f t="shared" si="6"/>
        <v>75.198879386843458</v>
      </c>
      <c r="X11" s="34">
        <f t="shared" si="7"/>
        <v>289.33586304248695</v>
      </c>
      <c r="Y11" s="35">
        <f t="shared" si="8"/>
        <v>199.33586304248695</v>
      </c>
      <c r="Z11" s="36">
        <f t="shared" si="9"/>
        <v>14.801120613156542</v>
      </c>
      <c r="AA11" s="15"/>
      <c r="AB11" s="22"/>
      <c r="AC11" s="25"/>
      <c r="AD11" s="25"/>
      <c r="AE11" s="25"/>
      <c r="AF11" s="40"/>
      <c r="AG11" s="41"/>
      <c r="AH11" s="55"/>
      <c r="AI11" s="11">
        <v>0</v>
      </c>
      <c r="AJ11" s="29">
        <v>130</v>
      </c>
      <c r="AK11" s="108">
        <v>53.03</v>
      </c>
      <c r="AL11" s="108">
        <v>215.43</v>
      </c>
      <c r="AM11" s="53">
        <f t="shared" si="10"/>
        <v>236.30586304248695</v>
      </c>
      <c r="AN11" s="50">
        <f t="shared" si="11"/>
        <v>146.30586304248695</v>
      </c>
      <c r="AO11" s="67">
        <f t="shared" si="12"/>
        <v>14.801120613156542</v>
      </c>
      <c r="AP11" s="59"/>
      <c r="AQ11" s="52"/>
      <c r="AR11" s="52"/>
    </row>
    <row r="12" spans="1:46" x14ac:dyDescent="0.2">
      <c r="A12" s="2" t="s">
        <v>253</v>
      </c>
      <c r="B12" s="1" t="s">
        <v>186</v>
      </c>
      <c r="C12" s="3" t="s">
        <v>258</v>
      </c>
      <c r="D12" s="3">
        <v>8</v>
      </c>
      <c r="E12" s="11" t="s">
        <v>191</v>
      </c>
      <c r="F12" s="4">
        <v>104</v>
      </c>
      <c r="G12" s="5">
        <v>104</v>
      </c>
      <c r="H12" s="4">
        <f t="shared" si="0"/>
        <v>104</v>
      </c>
      <c r="I12" s="1">
        <v>56.12</v>
      </c>
      <c r="J12" s="79">
        <f t="shared" si="1"/>
        <v>57.16</v>
      </c>
      <c r="K12" s="92"/>
      <c r="L12" s="11">
        <v>270</v>
      </c>
      <c r="M12" s="74">
        <v>4</v>
      </c>
      <c r="N12" s="74">
        <v>0</v>
      </c>
      <c r="O12" s="74">
        <v>5</v>
      </c>
      <c r="P12" s="74"/>
      <c r="Q12" s="74"/>
      <c r="R12" s="75"/>
      <c r="S12" s="13">
        <f t="shared" si="2"/>
        <v>-8.694343573875718E-2</v>
      </c>
      <c r="T12" s="13">
        <f t="shared" si="3"/>
        <v>6.9491029301473689E-2</v>
      </c>
      <c r="U12" s="13">
        <f t="shared" si="4"/>
        <v>0.99376801787576441</v>
      </c>
      <c r="V12" s="6">
        <f t="shared" si="5"/>
        <v>141.36580520133217</v>
      </c>
      <c r="W12" s="6">
        <f t="shared" si="6"/>
        <v>83.609498300707472</v>
      </c>
      <c r="X12" s="34">
        <f t="shared" si="7"/>
        <v>321.36580520133214</v>
      </c>
      <c r="Y12" s="35">
        <f t="shared" si="8"/>
        <v>231.36580520133214</v>
      </c>
      <c r="Z12" s="36">
        <f t="shared" si="9"/>
        <v>6.3905016992925283</v>
      </c>
      <c r="AA12" s="15"/>
      <c r="AB12" s="22"/>
      <c r="AC12" s="25"/>
      <c r="AD12" s="25"/>
      <c r="AE12" s="25"/>
      <c r="AF12" s="40"/>
      <c r="AG12" s="41"/>
      <c r="AH12" s="55"/>
      <c r="AI12" s="11">
        <v>104</v>
      </c>
      <c r="AJ12" s="29">
        <v>130</v>
      </c>
      <c r="AK12" s="108">
        <v>85.26</v>
      </c>
      <c r="AL12" s="108">
        <v>3.78</v>
      </c>
      <c r="AM12" s="53">
        <f t="shared" si="10"/>
        <v>236.10580520133215</v>
      </c>
      <c r="AN12" s="50">
        <f t="shared" si="11"/>
        <v>146.10580520133215</v>
      </c>
      <c r="AO12" s="67">
        <f t="shared" si="12"/>
        <v>6.3905016992925283</v>
      </c>
      <c r="AP12" s="59"/>
      <c r="AQ12" s="52"/>
      <c r="AR12" s="52"/>
    </row>
    <row r="13" spans="1:46" x14ac:dyDescent="0.2">
      <c r="A13" s="2" t="s">
        <v>253</v>
      </c>
      <c r="B13" s="1" t="s">
        <v>186</v>
      </c>
      <c r="C13" s="3" t="s">
        <v>258</v>
      </c>
      <c r="D13" s="28">
        <v>9</v>
      </c>
      <c r="E13" s="11" t="s">
        <v>191</v>
      </c>
      <c r="F13" s="4">
        <v>33</v>
      </c>
      <c r="G13" s="5">
        <v>33</v>
      </c>
      <c r="H13" s="4">
        <f t="shared" si="0"/>
        <v>33</v>
      </c>
      <c r="I13" s="1">
        <v>57.424999999999997</v>
      </c>
      <c r="J13" s="79">
        <f t="shared" si="1"/>
        <v>57.754999999999995</v>
      </c>
      <c r="K13" s="92"/>
      <c r="L13" s="11">
        <v>270</v>
      </c>
      <c r="M13" s="74">
        <v>9</v>
      </c>
      <c r="N13" s="74">
        <v>0</v>
      </c>
      <c r="O13" s="74">
        <v>0</v>
      </c>
      <c r="P13" s="74"/>
      <c r="Q13" s="74"/>
      <c r="R13" s="75"/>
      <c r="S13" s="13">
        <f t="shared" si="2"/>
        <v>0</v>
      </c>
      <c r="T13" s="13">
        <f t="shared" si="3"/>
        <v>0.15643446504023087</v>
      </c>
      <c r="U13" s="13">
        <f t="shared" si="4"/>
        <v>0.98768834059513777</v>
      </c>
      <c r="V13" s="6">
        <f t="shared" si="5"/>
        <v>90</v>
      </c>
      <c r="W13" s="6">
        <f t="shared" si="6"/>
        <v>81.000000000000028</v>
      </c>
      <c r="X13" s="34">
        <f t="shared" si="7"/>
        <v>270</v>
      </c>
      <c r="Y13" s="35">
        <f t="shared" si="8"/>
        <v>180</v>
      </c>
      <c r="Z13" s="36">
        <f t="shared" si="9"/>
        <v>8.9999999999999716</v>
      </c>
      <c r="AA13" s="15"/>
      <c r="AB13" s="22"/>
      <c r="AC13" s="25"/>
      <c r="AD13" s="25"/>
      <c r="AE13" s="25"/>
      <c r="AF13" s="40"/>
      <c r="AG13" s="41"/>
      <c r="AH13" s="55"/>
      <c r="AI13" s="11">
        <v>0</v>
      </c>
      <c r="AJ13" s="29">
        <v>37</v>
      </c>
      <c r="AK13" s="108">
        <v>76.06</v>
      </c>
      <c r="AL13" s="108">
        <v>230.85</v>
      </c>
      <c r="AM13" s="53">
        <f t="shared" si="10"/>
        <v>193.94</v>
      </c>
      <c r="AN13" s="50">
        <f t="shared" si="11"/>
        <v>103.94</v>
      </c>
      <c r="AO13" s="67">
        <f t="shared" si="12"/>
        <v>8.9999999999999716</v>
      </c>
      <c r="AP13" s="59"/>
      <c r="AQ13" s="52"/>
      <c r="AR13" s="52"/>
    </row>
    <row r="14" spans="1:46" x14ac:dyDescent="0.2">
      <c r="A14" s="2" t="s">
        <v>253</v>
      </c>
      <c r="B14" s="1" t="s">
        <v>186</v>
      </c>
      <c r="C14" s="1" t="s">
        <v>259</v>
      </c>
      <c r="D14" s="28">
        <v>2</v>
      </c>
      <c r="E14" s="11" t="s">
        <v>191</v>
      </c>
      <c r="F14" s="4">
        <v>120</v>
      </c>
      <c r="G14" s="5">
        <v>120</v>
      </c>
      <c r="H14" s="4">
        <f t="shared" si="0"/>
        <v>120</v>
      </c>
      <c r="I14" s="1">
        <v>58.564999999999998</v>
      </c>
      <c r="J14" s="79">
        <f t="shared" si="1"/>
        <v>59.765000000000001</v>
      </c>
      <c r="K14" s="92"/>
      <c r="L14" s="11">
        <v>90</v>
      </c>
      <c r="M14" s="74">
        <v>14</v>
      </c>
      <c r="N14" s="74">
        <v>0</v>
      </c>
      <c r="O14" s="74">
        <v>10</v>
      </c>
      <c r="P14" s="74"/>
      <c r="Q14" s="74"/>
      <c r="R14" s="75"/>
      <c r="S14" s="13">
        <f t="shared" si="2"/>
        <v>0.16849008466583743</v>
      </c>
      <c r="T14" s="13">
        <f t="shared" si="3"/>
        <v>0.23824655840996276</v>
      </c>
      <c r="U14" s="13">
        <f t="shared" si="4"/>
        <v>-0.95555475395121259</v>
      </c>
      <c r="V14" s="6">
        <f t="shared" si="5"/>
        <v>54.731710148010407</v>
      </c>
      <c r="W14" s="6">
        <f t="shared" si="6"/>
        <v>-73.018487290916624</v>
      </c>
      <c r="X14" s="34">
        <f t="shared" si="7"/>
        <v>54.731710148010407</v>
      </c>
      <c r="Y14" s="35">
        <f t="shared" si="8"/>
        <v>324.73171014801039</v>
      </c>
      <c r="Z14" s="36">
        <f t="shared" si="9"/>
        <v>16.981512709083376</v>
      </c>
      <c r="AA14" s="15"/>
      <c r="AB14" s="22"/>
      <c r="AC14" s="25"/>
      <c r="AD14" s="25"/>
      <c r="AE14" s="25"/>
      <c r="AF14" s="40"/>
      <c r="AG14" s="41"/>
      <c r="AH14" s="55"/>
      <c r="AI14" s="11">
        <v>0</v>
      </c>
      <c r="AJ14" s="29">
        <v>140</v>
      </c>
      <c r="AK14" s="109"/>
      <c r="AL14" s="109"/>
      <c r="AM14" s="53">
        <f t="shared" si="10"/>
        <v>54.731710148010407</v>
      </c>
      <c r="AN14" s="50">
        <f t="shared" si="11"/>
        <v>324.73171014801039</v>
      </c>
      <c r="AO14" s="67">
        <f t="shared" si="12"/>
        <v>16.981512709083376</v>
      </c>
      <c r="AP14" s="59"/>
      <c r="AQ14" s="52"/>
      <c r="AR14" s="52"/>
    </row>
    <row r="15" spans="1:46" x14ac:dyDescent="0.2">
      <c r="A15" s="2" t="s">
        <v>253</v>
      </c>
      <c r="B15" s="1" t="s">
        <v>186</v>
      </c>
      <c r="C15" s="1" t="s">
        <v>259</v>
      </c>
      <c r="D15" s="28">
        <v>4</v>
      </c>
      <c r="E15" s="11" t="s">
        <v>191</v>
      </c>
      <c r="F15" s="4">
        <v>33</v>
      </c>
      <c r="G15" s="5">
        <v>33</v>
      </c>
      <c r="H15" s="4">
        <f t="shared" si="0"/>
        <v>33</v>
      </c>
      <c r="I15" s="1">
        <v>60.17</v>
      </c>
      <c r="J15" s="79">
        <f t="shared" si="1"/>
        <v>60.5</v>
      </c>
      <c r="K15" s="92"/>
      <c r="L15" s="11">
        <v>90</v>
      </c>
      <c r="M15" s="74">
        <v>12</v>
      </c>
      <c r="N15" s="74">
        <v>0</v>
      </c>
      <c r="O15" s="74">
        <v>6</v>
      </c>
      <c r="P15" s="74"/>
      <c r="Q15" s="74"/>
      <c r="R15" s="75"/>
      <c r="S15" s="13">
        <f t="shared" si="2"/>
        <v>0.10224426555364696</v>
      </c>
      <c r="T15" s="13">
        <f t="shared" si="3"/>
        <v>0.20677272882130041</v>
      </c>
      <c r="U15" s="13">
        <f t="shared" si="4"/>
        <v>-0.97278920583171347</v>
      </c>
      <c r="V15" s="6">
        <f t="shared" si="5"/>
        <v>63.68868407032484</v>
      </c>
      <c r="W15" s="6">
        <f t="shared" si="6"/>
        <v>-76.660244740818214</v>
      </c>
      <c r="X15" s="34">
        <f t="shared" si="7"/>
        <v>63.68868407032484</v>
      </c>
      <c r="Y15" s="35">
        <f t="shared" si="8"/>
        <v>333.68868407032483</v>
      </c>
      <c r="Z15" s="36">
        <f t="shared" si="9"/>
        <v>13.339755259181786</v>
      </c>
      <c r="AA15" s="15"/>
      <c r="AB15" s="22"/>
      <c r="AC15" s="25"/>
      <c r="AD15" s="25"/>
      <c r="AE15" s="25"/>
      <c r="AF15" s="40"/>
      <c r="AG15" s="41"/>
      <c r="AH15" s="55"/>
      <c r="AI15" s="11">
        <v>0</v>
      </c>
      <c r="AJ15" s="29">
        <v>140</v>
      </c>
      <c r="AK15" s="108">
        <v>59.35</v>
      </c>
      <c r="AL15" s="108">
        <v>27.57</v>
      </c>
      <c r="AM15" s="53">
        <f t="shared" si="10"/>
        <v>4.3386840703248382</v>
      </c>
      <c r="AN15" s="50">
        <f t="shared" si="11"/>
        <v>274.33868407032486</v>
      </c>
      <c r="AO15" s="67">
        <f t="shared" si="12"/>
        <v>13.339755259181786</v>
      </c>
      <c r="AP15" s="59"/>
      <c r="AQ15" s="52"/>
      <c r="AR15" s="52"/>
    </row>
    <row r="16" spans="1:46" x14ac:dyDescent="0.2">
      <c r="A16" s="2" t="s">
        <v>253</v>
      </c>
      <c r="B16" s="1" t="s">
        <v>186</v>
      </c>
      <c r="C16" s="1" t="s">
        <v>259</v>
      </c>
      <c r="D16" s="28">
        <v>5</v>
      </c>
      <c r="E16" s="11" t="s">
        <v>191</v>
      </c>
      <c r="F16" s="4">
        <v>25</v>
      </c>
      <c r="G16" s="5">
        <v>25</v>
      </c>
      <c r="H16" s="4">
        <f t="shared" si="0"/>
        <v>25</v>
      </c>
      <c r="I16" s="1">
        <v>61.575000000000003</v>
      </c>
      <c r="J16" s="79">
        <f t="shared" si="1"/>
        <v>61.825000000000003</v>
      </c>
      <c r="K16" s="92"/>
      <c r="L16" s="11">
        <v>90</v>
      </c>
      <c r="M16" s="74">
        <v>12</v>
      </c>
      <c r="N16" s="74">
        <v>0</v>
      </c>
      <c r="O16" s="74">
        <v>5</v>
      </c>
      <c r="P16" s="74"/>
      <c r="Q16" s="74"/>
      <c r="R16" s="75"/>
      <c r="S16" s="13">
        <f t="shared" si="2"/>
        <v>8.5251180658794626E-2</v>
      </c>
      <c r="T16" s="13">
        <f t="shared" si="3"/>
        <v>0.20712052406394207</v>
      </c>
      <c r="U16" s="13">
        <f t="shared" si="4"/>
        <v>-0.97442545380217882</v>
      </c>
      <c r="V16" s="6">
        <f t="shared" si="5"/>
        <v>67.62784606513911</v>
      </c>
      <c r="W16" s="6">
        <f t="shared" si="6"/>
        <v>-77.054979767368962</v>
      </c>
      <c r="X16" s="34">
        <f t="shared" si="7"/>
        <v>67.62784606513911</v>
      </c>
      <c r="Y16" s="35">
        <f t="shared" si="8"/>
        <v>337.62784606513912</v>
      </c>
      <c r="Z16" s="36">
        <f t="shared" si="9"/>
        <v>12.945020232631038</v>
      </c>
      <c r="AA16" s="15"/>
      <c r="AB16" s="22"/>
      <c r="AC16" s="25"/>
      <c r="AD16" s="25"/>
      <c r="AE16" s="25"/>
      <c r="AF16" s="40"/>
      <c r="AG16" s="41"/>
      <c r="AH16" s="55"/>
      <c r="AI16" s="11">
        <v>0</v>
      </c>
      <c r="AJ16" s="29">
        <v>128</v>
      </c>
      <c r="AK16" s="108">
        <v>67.67</v>
      </c>
      <c r="AL16" s="108">
        <v>348.75</v>
      </c>
      <c r="AM16" s="53">
        <f t="shared" si="10"/>
        <v>359.95784606513911</v>
      </c>
      <c r="AN16" s="50">
        <f t="shared" si="11"/>
        <v>269.95784606513911</v>
      </c>
      <c r="AO16" s="67">
        <f t="shared" si="12"/>
        <v>12.945020232631038</v>
      </c>
      <c r="AP16" s="59"/>
      <c r="AQ16" s="52"/>
      <c r="AR16" s="52"/>
    </row>
    <row r="17" spans="1:46" x14ac:dyDescent="0.2">
      <c r="A17" s="2" t="s">
        <v>253</v>
      </c>
      <c r="B17" s="1" t="s">
        <v>186</v>
      </c>
      <c r="C17" s="1" t="s">
        <v>259</v>
      </c>
      <c r="D17" s="28">
        <v>8</v>
      </c>
      <c r="E17" s="11" t="s">
        <v>191</v>
      </c>
      <c r="F17" s="4">
        <v>56</v>
      </c>
      <c r="G17" s="5">
        <v>56</v>
      </c>
      <c r="H17" s="4">
        <f t="shared" si="0"/>
        <v>56</v>
      </c>
      <c r="I17" s="1">
        <v>65.784999999999997</v>
      </c>
      <c r="J17" s="79">
        <f t="shared" si="1"/>
        <v>66.344999999999999</v>
      </c>
      <c r="K17" s="92"/>
      <c r="L17" s="11">
        <v>90</v>
      </c>
      <c r="M17" s="74">
        <v>5</v>
      </c>
      <c r="N17" s="74">
        <v>0</v>
      </c>
      <c r="O17" s="74">
        <v>4</v>
      </c>
      <c r="P17" s="74"/>
      <c r="Q17" s="74"/>
      <c r="R17" s="75"/>
      <c r="S17" s="13">
        <f t="shared" si="2"/>
        <v>6.9491029301473675E-2</v>
      </c>
      <c r="T17" s="13">
        <f t="shared" si="3"/>
        <v>8.694343573875718E-2</v>
      </c>
      <c r="U17" s="13">
        <f t="shared" si="4"/>
        <v>-0.99376801787576441</v>
      </c>
      <c r="V17" s="6">
        <f t="shared" si="5"/>
        <v>51.365805201332158</v>
      </c>
      <c r="W17" s="6">
        <f t="shared" si="6"/>
        <v>-83.609498300707514</v>
      </c>
      <c r="X17" s="34">
        <f t="shared" si="7"/>
        <v>51.365805201332158</v>
      </c>
      <c r="Y17" s="35">
        <f t="shared" si="8"/>
        <v>321.36580520133214</v>
      </c>
      <c r="Z17" s="36">
        <f t="shared" si="9"/>
        <v>6.3905016992924857</v>
      </c>
      <c r="AA17" s="15"/>
      <c r="AB17" s="22"/>
      <c r="AC17" s="25"/>
      <c r="AD17" s="25"/>
      <c r="AE17" s="25"/>
      <c r="AF17" s="40"/>
      <c r="AG17" s="41"/>
      <c r="AH17" s="55"/>
      <c r="AI17" s="11">
        <v>0</v>
      </c>
      <c r="AJ17" s="29">
        <v>140</v>
      </c>
      <c r="AK17" s="108">
        <v>66.319999999999993</v>
      </c>
      <c r="AL17" s="108">
        <v>22.61</v>
      </c>
      <c r="AM17" s="53">
        <f t="shared" si="10"/>
        <v>345.04580520133214</v>
      </c>
      <c r="AN17" s="50">
        <f t="shared" si="11"/>
        <v>255.04580520133214</v>
      </c>
      <c r="AO17" s="67">
        <f t="shared" si="12"/>
        <v>6.3905016992924857</v>
      </c>
      <c r="AP17" s="59"/>
      <c r="AQ17" s="52"/>
      <c r="AR17" s="52"/>
    </row>
    <row r="18" spans="1:46" x14ac:dyDescent="0.2">
      <c r="A18" s="2" t="s">
        <v>253</v>
      </c>
      <c r="B18" s="1" t="s">
        <v>186</v>
      </c>
      <c r="C18" s="1" t="s">
        <v>259</v>
      </c>
      <c r="D18" s="28" t="s">
        <v>187</v>
      </c>
      <c r="E18" s="11" t="s">
        <v>191</v>
      </c>
      <c r="F18" s="4">
        <v>27</v>
      </c>
      <c r="G18" s="5">
        <v>27</v>
      </c>
      <c r="H18" s="4">
        <f t="shared" si="0"/>
        <v>27</v>
      </c>
      <c r="I18" s="1">
        <v>67.260000000000005</v>
      </c>
      <c r="J18" s="79">
        <f t="shared" si="1"/>
        <v>67.53</v>
      </c>
      <c r="K18" s="92"/>
      <c r="L18" s="11">
        <v>90</v>
      </c>
      <c r="M18" s="74">
        <v>10</v>
      </c>
      <c r="N18" s="74">
        <v>0</v>
      </c>
      <c r="O18" s="74">
        <v>6</v>
      </c>
      <c r="P18" s="74"/>
      <c r="Q18" s="74"/>
      <c r="R18" s="75"/>
      <c r="S18" s="13">
        <f t="shared" si="2"/>
        <v>0.10294044103643693</v>
      </c>
      <c r="T18" s="13">
        <f t="shared" si="3"/>
        <v>0.17269691478056221</v>
      </c>
      <c r="U18" s="13">
        <f t="shared" si="4"/>
        <v>-0.97941287309907143</v>
      </c>
      <c r="V18" s="6">
        <f t="shared" si="5"/>
        <v>59.201855918013969</v>
      </c>
      <c r="W18" s="6">
        <f t="shared" si="6"/>
        <v>-78.399716377492041</v>
      </c>
      <c r="X18" s="34">
        <f t="shared" si="7"/>
        <v>59.201855918013969</v>
      </c>
      <c r="Y18" s="35">
        <f t="shared" si="8"/>
        <v>329.20185591801396</v>
      </c>
      <c r="Z18" s="36">
        <f t="shared" si="9"/>
        <v>11.600283622507959</v>
      </c>
      <c r="AA18" s="15"/>
      <c r="AB18" s="22"/>
      <c r="AC18" s="25"/>
      <c r="AD18" s="25"/>
      <c r="AE18" s="25"/>
      <c r="AF18" s="40"/>
      <c r="AG18" s="41"/>
      <c r="AH18" s="55"/>
      <c r="AI18" s="11">
        <v>4</v>
      </c>
      <c r="AJ18" s="29">
        <v>35</v>
      </c>
      <c r="AK18" s="109"/>
      <c r="AL18" s="109"/>
      <c r="AM18" s="53">
        <f t="shared" si="10"/>
        <v>59.201855918013969</v>
      </c>
      <c r="AN18" s="50">
        <f t="shared" si="11"/>
        <v>329.20185591801396</v>
      </c>
      <c r="AO18" s="67">
        <f t="shared" si="12"/>
        <v>11.600283622507959</v>
      </c>
      <c r="AP18" s="59"/>
      <c r="AQ18" s="52"/>
      <c r="AR18" s="52"/>
    </row>
    <row r="19" spans="1:46" x14ac:dyDescent="0.2">
      <c r="A19" s="2" t="s">
        <v>253</v>
      </c>
      <c r="B19" s="1" t="s">
        <v>186</v>
      </c>
      <c r="C19" s="1" t="s">
        <v>260</v>
      </c>
      <c r="D19" s="28">
        <v>2</v>
      </c>
      <c r="E19" s="11" t="s">
        <v>191</v>
      </c>
      <c r="F19" s="4">
        <v>60</v>
      </c>
      <c r="G19" s="5">
        <v>60</v>
      </c>
      <c r="H19" s="4">
        <f t="shared" si="0"/>
        <v>60</v>
      </c>
      <c r="I19" s="1">
        <v>67.25</v>
      </c>
      <c r="J19" s="79">
        <f t="shared" si="1"/>
        <v>67.849999999999994</v>
      </c>
      <c r="K19" s="92"/>
      <c r="L19" s="11">
        <v>90</v>
      </c>
      <c r="M19" s="74">
        <v>10</v>
      </c>
      <c r="N19" s="74">
        <v>180</v>
      </c>
      <c r="O19" s="74">
        <v>6</v>
      </c>
      <c r="P19" s="74"/>
      <c r="Q19" s="74"/>
      <c r="R19" s="75"/>
      <c r="S19" s="13">
        <f t="shared" si="2"/>
        <v>0.1029404410364369</v>
      </c>
      <c r="T19" s="13">
        <f t="shared" si="3"/>
        <v>-0.17269691478056221</v>
      </c>
      <c r="U19" s="13">
        <f t="shared" si="4"/>
        <v>0.97941287309907143</v>
      </c>
      <c r="V19" s="6">
        <f t="shared" si="5"/>
        <v>300.79814408198604</v>
      </c>
      <c r="W19" s="6">
        <f t="shared" si="6"/>
        <v>78.399716377492041</v>
      </c>
      <c r="X19" s="34">
        <f t="shared" si="7"/>
        <v>120.79814408198604</v>
      </c>
      <c r="Y19" s="35">
        <f t="shared" si="8"/>
        <v>30.798144081986038</v>
      </c>
      <c r="Z19" s="36">
        <f t="shared" si="9"/>
        <v>11.600283622507959</v>
      </c>
      <c r="AA19" s="15"/>
      <c r="AB19" s="22"/>
      <c r="AC19" s="25"/>
      <c r="AD19" s="25"/>
      <c r="AE19" s="25"/>
      <c r="AF19" s="40"/>
      <c r="AG19" s="41"/>
      <c r="AH19" s="55"/>
      <c r="AI19" s="11">
        <v>53</v>
      </c>
      <c r="AJ19" s="29">
        <v>99</v>
      </c>
      <c r="AK19" s="108">
        <v>52.84</v>
      </c>
      <c r="AL19" s="108">
        <v>357.4</v>
      </c>
      <c r="AM19" s="53">
        <f t="shared" si="10"/>
        <v>67.958144081986035</v>
      </c>
      <c r="AN19" s="50">
        <f t="shared" si="11"/>
        <v>337.95814408198601</v>
      </c>
      <c r="AO19" s="67">
        <f t="shared" si="12"/>
        <v>11.600283622507959</v>
      </c>
      <c r="AP19" s="59"/>
      <c r="AQ19" s="52"/>
      <c r="AR19" s="52"/>
    </row>
    <row r="20" spans="1:46" x14ac:dyDescent="0.2">
      <c r="A20" s="2" t="s">
        <v>253</v>
      </c>
      <c r="B20" s="1" t="s">
        <v>186</v>
      </c>
      <c r="C20" s="1" t="s">
        <v>260</v>
      </c>
      <c r="D20" s="28">
        <v>6</v>
      </c>
      <c r="E20" s="11" t="s">
        <v>191</v>
      </c>
      <c r="F20" s="4">
        <v>36</v>
      </c>
      <c r="G20" s="5">
        <v>36</v>
      </c>
      <c r="H20" s="4">
        <f t="shared" si="0"/>
        <v>36</v>
      </c>
      <c r="I20" s="1">
        <v>72.89</v>
      </c>
      <c r="J20" s="79">
        <f t="shared" si="1"/>
        <v>73.25</v>
      </c>
      <c r="K20" s="92"/>
      <c r="L20" s="11">
        <v>270</v>
      </c>
      <c r="M20" s="74">
        <v>5</v>
      </c>
      <c r="N20" s="74">
        <v>180</v>
      </c>
      <c r="O20" s="74">
        <v>5</v>
      </c>
      <c r="P20" s="74"/>
      <c r="Q20" s="74"/>
      <c r="R20" s="75"/>
      <c r="S20" s="13">
        <f t="shared" si="2"/>
        <v>-8.6824088833465179E-2</v>
      </c>
      <c r="T20" s="13">
        <f t="shared" si="3"/>
        <v>-8.6824088833465152E-2</v>
      </c>
      <c r="U20" s="13">
        <f t="shared" si="4"/>
        <v>-0.99240387650610407</v>
      </c>
      <c r="V20" s="6">
        <f t="shared" si="5"/>
        <v>225</v>
      </c>
      <c r="W20" s="6">
        <f t="shared" si="6"/>
        <v>-82.946773343201329</v>
      </c>
      <c r="X20" s="34">
        <f t="shared" si="7"/>
        <v>225</v>
      </c>
      <c r="Y20" s="35">
        <f t="shared" si="8"/>
        <v>135</v>
      </c>
      <c r="Z20" s="36">
        <f t="shared" si="9"/>
        <v>7.053226656798671</v>
      </c>
      <c r="AA20" s="15"/>
      <c r="AB20" s="22"/>
      <c r="AC20" s="25"/>
      <c r="AD20" s="25"/>
      <c r="AE20" s="25"/>
      <c r="AF20" s="40"/>
      <c r="AG20" s="41"/>
      <c r="AH20" s="55"/>
      <c r="AI20" s="11">
        <v>0</v>
      </c>
      <c r="AJ20" s="29">
        <v>95</v>
      </c>
      <c r="AK20" s="108">
        <v>-2.48</v>
      </c>
      <c r="AL20" s="108">
        <v>176</v>
      </c>
      <c r="AM20" s="53">
        <f t="shared" si="10"/>
        <v>227.48</v>
      </c>
      <c r="AN20" s="50">
        <f t="shared" si="11"/>
        <v>137.47999999999999</v>
      </c>
      <c r="AO20" s="67">
        <f t="shared" si="12"/>
        <v>7.053226656798671</v>
      </c>
      <c r="AP20" s="59"/>
      <c r="AQ20" s="52"/>
      <c r="AR20" s="52"/>
    </row>
    <row r="21" spans="1:46" x14ac:dyDescent="0.2">
      <c r="A21" s="2" t="s">
        <v>253</v>
      </c>
      <c r="B21" s="1" t="s">
        <v>186</v>
      </c>
      <c r="C21" s="1" t="s">
        <v>260</v>
      </c>
      <c r="D21" s="28">
        <v>6</v>
      </c>
      <c r="E21" s="11" t="s">
        <v>191</v>
      </c>
      <c r="F21" s="4">
        <v>60</v>
      </c>
      <c r="G21" s="5">
        <v>60</v>
      </c>
      <c r="H21" s="4">
        <f t="shared" si="0"/>
        <v>60</v>
      </c>
      <c r="I21" s="1">
        <v>72.89</v>
      </c>
      <c r="J21" s="79">
        <f t="shared" si="1"/>
        <v>73.489999999999995</v>
      </c>
      <c r="K21" s="92"/>
      <c r="L21" s="11">
        <v>90</v>
      </c>
      <c r="M21" s="74">
        <v>5</v>
      </c>
      <c r="N21" s="74">
        <v>0</v>
      </c>
      <c r="O21" s="74">
        <v>28</v>
      </c>
      <c r="P21" s="74"/>
      <c r="Q21" s="74"/>
      <c r="R21" s="75"/>
      <c r="S21" s="13">
        <f t="shared" si="2"/>
        <v>0.46768508175215046</v>
      </c>
      <c r="T21" s="13">
        <f t="shared" si="3"/>
        <v>7.6953953262876629E-2</v>
      </c>
      <c r="U21" s="13">
        <f t="shared" si="4"/>
        <v>-0.87958771069893227</v>
      </c>
      <c r="V21" s="6">
        <f t="shared" si="5"/>
        <v>9.3438509033925374</v>
      </c>
      <c r="W21" s="6">
        <f t="shared" si="6"/>
        <v>-61.681586206478507</v>
      </c>
      <c r="X21" s="34">
        <f t="shared" si="7"/>
        <v>9.3438509033925374</v>
      </c>
      <c r="Y21" s="35">
        <f t="shared" si="8"/>
        <v>279.34385090339254</v>
      </c>
      <c r="Z21" s="36">
        <f t="shared" si="9"/>
        <v>28.318413793521493</v>
      </c>
      <c r="AA21" s="15"/>
      <c r="AB21" s="22"/>
      <c r="AC21" s="25"/>
      <c r="AD21" s="25"/>
      <c r="AE21" s="25"/>
      <c r="AF21" s="40"/>
      <c r="AG21" s="41"/>
      <c r="AH21" s="55"/>
      <c r="AI21" s="11">
        <v>0</v>
      </c>
      <c r="AJ21" s="29">
        <v>95</v>
      </c>
      <c r="AK21" s="108">
        <v>-19.72</v>
      </c>
      <c r="AL21" s="108">
        <v>169.79</v>
      </c>
      <c r="AM21" s="53">
        <f t="shared" si="10"/>
        <v>29.063850903392535</v>
      </c>
      <c r="AN21" s="50">
        <f t="shared" si="11"/>
        <v>299.06385090339256</v>
      </c>
      <c r="AO21" s="67">
        <f t="shared" si="12"/>
        <v>28.318413793521493</v>
      </c>
      <c r="AP21" s="59"/>
      <c r="AQ21" s="52"/>
      <c r="AR21" s="52"/>
    </row>
    <row r="22" spans="1:46" x14ac:dyDescent="0.2">
      <c r="A22" s="2" t="s">
        <v>253</v>
      </c>
      <c r="B22" s="1" t="s">
        <v>186</v>
      </c>
      <c r="C22" s="1" t="s">
        <v>260</v>
      </c>
      <c r="D22" s="28">
        <v>8</v>
      </c>
      <c r="E22" s="11" t="s">
        <v>188</v>
      </c>
      <c r="F22" s="4">
        <v>48</v>
      </c>
      <c r="G22" s="5">
        <v>60</v>
      </c>
      <c r="H22" s="4">
        <f t="shared" si="0"/>
        <v>54</v>
      </c>
      <c r="I22" s="1">
        <v>74.165000000000006</v>
      </c>
      <c r="J22" s="79">
        <f t="shared" si="1"/>
        <v>74.705000000000013</v>
      </c>
      <c r="K22" s="92"/>
      <c r="L22" s="11">
        <v>270</v>
      </c>
      <c r="M22" s="74">
        <v>64</v>
      </c>
      <c r="N22" s="74">
        <v>160</v>
      </c>
      <c r="O22" s="74">
        <v>0</v>
      </c>
      <c r="P22" s="74"/>
      <c r="Q22" s="74"/>
      <c r="R22" s="75"/>
      <c r="S22" s="13">
        <f t="shared" si="2"/>
        <v>-0.307405668535499</v>
      </c>
      <c r="T22" s="13">
        <f t="shared" si="3"/>
        <v>-0.84459013291363527</v>
      </c>
      <c r="U22" s="13">
        <f t="shared" si="4"/>
        <v>-0.4119341318031523</v>
      </c>
      <c r="V22" s="6">
        <f t="shared" si="5"/>
        <v>250</v>
      </c>
      <c r="W22" s="6">
        <f t="shared" si="6"/>
        <v>-24.622872587651734</v>
      </c>
      <c r="X22" s="34">
        <f t="shared" si="7"/>
        <v>250</v>
      </c>
      <c r="Y22" s="35">
        <f t="shared" si="8"/>
        <v>160</v>
      </c>
      <c r="Z22" s="36">
        <f t="shared" si="9"/>
        <v>65.377127412348273</v>
      </c>
      <c r="AA22" s="15"/>
      <c r="AB22" s="22"/>
      <c r="AC22" s="25"/>
      <c r="AD22" s="25"/>
      <c r="AE22" s="25"/>
      <c r="AF22" s="40"/>
      <c r="AG22" s="41"/>
      <c r="AH22" s="55" t="s">
        <v>62</v>
      </c>
      <c r="AI22" s="11">
        <v>0</v>
      </c>
      <c r="AJ22" s="29">
        <v>138</v>
      </c>
      <c r="AK22" s="108">
        <v>-31.32</v>
      </c>
      <c r="AL22" s="108">
        <v>170.75</v>
      </c>
      <c r="AM22" s="53">
        <f t="shared" si="10"/>
        <v>281.32</v>
      </c>
      <c r="AN22" s="50">
        <f t="shared" si="11"/>
        <v>191.32</v>
      </c>
      <c r="AO22" s="67">
        <f t="shared" si="12"/>
        <v>65.377127412348273</v>
      </c>
      <c r="AP22" s="59"/>
      <c r="AQ22" s="52"/>
      <c r="AR22" s="52"/>
      <c r="AT22" s="73" t="s">
        <v>195</v>
      </c>
    </row>
    <row r="23" spans="1:46" x14ac:dyDescent="0.2">
      <c r="A23" s="2" t="s">
        <v>253</v>
      </c>
      <c r="B23" s="1" t="s">
        <v>186</v>
      </c>
      <c r="C23" s="1" t="s">
        <v>260</v>
      </c>
      <c r="D23" s="28">
        <v>8</v>
      </c>
      <c r="E23" s="11" t="s">
        <v>188</v>
      </c>
      <c r="F23" s="4">
        <v>58</v>
      </c>
      <c r="G23" s="5">
        <v>75</v>
      </c>
      <c r="H23" s="4">
        <f t="shared" si="0"/>
        <v>66.5</v>
      </c>
      <c r="I23" s="1">
        <v>74.165000000000006</v>
      </c>
      <c r="J23" s="79">
        <f t="shared" si="1"/>
        <v>74.830000000000013</v>
      </c>
      <c r="K23" s="92"/>
      <c r="L23" s="11">
        <v>270</v>
      </c>
      <c r="M23" s="74">
        <v>68</v>
      </c>
      <c r="N23" s="74">
        <v>140</v>
      </c>
      <c r="O23" s="74">
        <v>0</v>
      </c>
      <c r="P23" s="74"/>
      <c r="Q23" s="74"/>
      <c r="R23" s="75"/>
      <c r="S23" s="13">
        <f t="shared" si="2"/>
        <v>-0.59598229361693733</v>
      </c>
      <c r="T23" s="13">
        <f t="shared" si="3"/>
        <v>-0.71026403954052209</v>
      </c>
      <c r="U23" s="13">
        <f t="shared" si="4"/>
        <v>-0.28696529924198971</v>
      </c>
      <c r="V23" s="6">
        <f t="shared" si="5"/>
        <v>230</v>
      </c>
      <c r="W23" s="6">
        <f t="shared" si="6"/>
        <v>-17.197403232021298</v>
      </c>
      <c r="X23" s="34">
        <f t="shared" si="7"/>
        <v>230</v>
      </c>
      <c r="Y23" s="35">
        <f t="shared" si="8"/>
        <v>140</v>
      </c>
      <c r="Z23" s="36">
        <f t="shared" si="9"/>
        <v>72.802596767978699</v>
      </c>
      <c r="AA23" s="15"/>
      <c r="AB23" s="22"/>
      <c r="AC23" s="25"/>
      <c r="AD23" s="25"/>
      <c r="AE23" s="25"/>
      <c r="AF23" s="40"/>
      <c r="AG23" s="41"/>
      <c r="AH23" s="55" t="s">
        <v>62</v>
      </c>
      <c r="AI23" s="11">
        <v>0</v>
      </c>
      <c r="AJ23" s="29">
        <v>138</v>
      </c>
      <c r="AK23" s="108">
        <v>-26.67</v>
      </c>
      <c r="AL23" s="108">
        <v>171.47</v>
      </c>
      <c r="AM23" s="53">
        <f t="shared" si="10"/>
        <v>256.67</v>
      </c>
      <c r="AN23" s="50">
        <f t="shared" si="11"/>
        <v>166.67000000000002</v>
      </c>
      <c r="AO23" s="67">
        <f t="shared" si="12"/>
        <v>72.802596767978699</v>
      </c>
      <c r="AP23" s="59"/>
      <c r="AQ23" s="52"/>
      <c r="AR23" s="52"/>
      <c r="AT23" s="73" t="s">
        <v>196</v>
      </c>
    </row>
    <row r="24" spans="1:46" x14ac:dyDescent="0.2">
      <c r="A24" s="2" t="s">
        <v>253</v>
      </c>
      <c r="B24" s="1" t="s">
        <v>186</v>
      </c>
      <c r="C24" s="1" t="s">
        <v>260</v>
      </c>
      <c r="D24" s="28">
        <v>8</v>
      </c>
      <c r="E24" s="11" t="s">
        <v>191</v>
      </c>
      <c r="F24" s="4">
        <v>92</v>
      </c>
      <c r="G24" s="5">
        <v>92</v>
      </c>
      <c r="H24" s="4">
        <f t="shared" si="0"/>
        <v>92</v>
      </c>
      <c r="I24" s="1">
        <v>74.165000000000006</v>
      </c>
      <c r="J24" s="79">
        <f t="shared" si="1"/>
        <v>75.085000000000008</v>
      </c>
      <c r="K24" s="92"/>
      <c r="L24" s="11">
        <v>90</v>
      </c>
      <c r="M24" s="74">
        <v>3</v>
      </c>
      <c r="N24" s="74">
        <v>180</v>
      </c>
      <c r="O24" s="74">
        <v>15</v>
      </c>
      <c r="P24" s="74"/>
      <c r="Q24" s="74"/>
      <c r="R24" s="75"/>
      <c r="S24" s="13">
        <f t="shared" si="2"/>
        <v>0.25846434259635337</v>
      </c>
      <c r="T24" s="13">
        <f t="shared" si="3"/>
        <v>-5.0552651778594054E-2</v>
      </c>
      <c r="U24" s="13">
        <f t="shared" si="4"/>
        <v>0.96460205851447955</v>
      </c>
      <c r="V24" s="6">
        <f t="shared" si="5"/>
        <v>348.93331148161587</v>
      </c>
      <c r="W24" s="6">
        <f t="shared" si="6"/>
        <v>74.728937145345242</v>
      </c>
      <c r="X24" s="34">
        <f t="shared" si="7"/>
        <v>168.93331148161587</v>
      </c>
      <c r="Y24" s="35">
        <f t="shared" si="8"/>
        <v>78.933311481615874</v>
      </c>
      <c r="Z24" s="36">
        <f t="shared" si="9"/>
        <v>15.271062854654758</v>
      </c>
      <c r="AA24" s="15"/>
      <c r="AB24" s="22"/>
      <c r="AC24" s="25"/>
      <c r="AD24" s="25"/>
      <c r="AE24" s="25"/>
      <c r="AF24" s="40"/>
      <c r="AG24" s="41"/>
      <c r="AH24" s="55"/>
      <c r="AI24" s="11">
        <v>0</v>
      </c>
      <c r="AJ24" s="29">
        <v>138</v>
      </c>
      <c r="AK24" s="108">
        <v>-33.33</v>
      </c>
      <c r="AL24" s="108">
        <v>175.35</v>
      </c>
      <c r="AM24" s="53">
        <f t="shared" si="10"/>
        <v>202.26331148161586</v>
      </c>
      <c r="AN24" s="50">
        <f t="shared" si="11"/>
        <v>112.26331148161586</v>
      </c>
      <c r="AO24" s="67">
        <f t="shared" si="12"/>
        <v>15.271062854654758</v>
      </c>
      <c r="AP24" s="59"/>
      <c r="AQ24" s="52"/>
      <c r="AR24" s="52"/>
    </row>
    <row r="25" spans="1:46" x14ac:dyDescent="0.2">
      <c r="A25" s="2" t="s">
        <v>253</v>
      </c>
      <c r="B25" s="1" t="s">
        <v>186</v>
      </c>
      <c r="C25" s="1" t="s">
        <v>260</v>
      </c>
      <c r="D25" s="1">
        <v>9</v>
      </c>
      <c r="E25" s="11" t="s">
        <v>191</v>
      </c>
      <c r="F25" s="4">
        <v>27</v>
      </c>
      <c r="G25" s="5">
        <v>27</v>
      </c>
      <c r="H25" s="4">
        <f t="shared" si="0"/>
        <v>27</v>
      </c>
      <c r="I25" s="1">
        <v>75.555000000000007</v>
      </c>
      <c r="J25" s="79">
        <f t="shared" si="1"/>
        <v>75.825000000000003</v>
      </c>
      <c r="K25" s="92"/>
      <c r="L25" s="11">
        <v>90</v>
      </c>
      <c r="M25" s="74">
        <v>7</v>
      </c>
      <c r="N25" s="74">
        <v>180</v>
      </c>
      <c r="O25" s="74">
        <v>6</v>
      </c>
      <c r="P25" s="74"/>
      <c r="Q25" s="74"/>
      <c r="R25" s="75"/>
      <c r="S25" s="13">
        <f t="shared" si="2"/>
        <v>0.10374932395329071</v>
      </c>
      <c r="T25" s="13">
        <f t="shared" si="3"/>
        <v>-0.12120173039057425</v>
      </c>
      <c r="U25" s="13">
        <f t="shared" si="4"/>
        <v>0.98710887997081309</v>
      </c>
      <c r="V25" s="6">
        <f t="shared" si="5"/>
        <v>310.56370086802929</v>
      </c>
      <c r="W25" s="6">
        <f t="shared" si="6"/>
        <v>80.818911321384903</v>
      </c>
      <c r="X25" s="34">
        <f t="shared" si="7"/>
        <v>130.56370086802929</v>
      </c>
      <c r="Y25" s="35">
        <f t="shared" si="8"/>
        <v>40.563700868029287</v>
      </c>
      <c r="Z25" s="36">
        <f t="shared" si="9"/>
        <v>9.1810886786150974</v>
      </c>
      <c r="AA25" s="15"/>
      <c r="AB25" s="22"/>
      <c r="AC25" s="25"/>
      <c r="AD25" s="25"/>
      <c r="AE25" s="25"/>
      <c r="AF25" s="40"/>
      <c r="AG25" s="41"/>
      <c r="AH25" s="55"/>
      <c r="AI25" s="11">
        <v>0</v>
      </c>
      <c r="AJ25" s="29">
        <v>137</v>
      </c>
      <c r="AK25" s="108">
        <v>-9.58</v>
      </c>
      <c r="AL25" s="108">
        <v>160.06</v>
      </c>
      <c r="AM25" s="53">
        <f t="shared" si="10"/>
        <v>140.1437008680293</v>
      </c>
      <c r="AN25" s="50">
        <f t="shared" si="11"/>
        <v>50.143700868029299</v>
      </c>
      <c r="AO25" s="67">
        <f t="shared" si="12"/>
        <v>9.1810886786150974</v>
      </c>
      <c r="AP25" s="59"/>
      <c r="AQ25" s="52"/>
      <c r="AR25" s="52"/>
    </row>
    <row r="26" spans="1:46" x14ac:dyDescent="0.2">
      <c r="A26" s="2" t="s">
        <v>253</v>
      </c>
      <c r="B26" s="1" t="s">
        <v>186</v>
      </c>
      <c r="C26" s="1" t="s">
        <v>261</v>
      </c>
      <c r="D26" s="28">
        <v>1</v>
      </c>
      <c r="E26" s="11" t="s">
        <v>188</v>
      </c>
      <c r="F26" s="4">
        <v>28</v>
      </c>
      <c r="G26" s="5">
        <v>44</v>
      </c>
      <c r="H26" s="4">
        <f t="shared" si="0"/>
        <v>36</v>
      </c>
      <c r="I26" s="1">
        <v>76.5</v>
      </c>
      <c r="J26" s="79">
        <f t="shared" si="1"/>
        <v>76.86</v>
      </c>
      <c r="K26" s="92"/>
      <c r="L26" s="11">
        <v>140</v>
      </c>
      <c r="M26" s="74">
        <v>66</v>
      </c>
      <c r="N26" s="74">
        <v>50</v>
      </c>
      <c r="O26" s="74">
        <v>0</v>
      </c>
      <c r="P26" s="74"/>
      <c r="Q26" s="74"/>
      <c r="R26" s="75"/>
      <c r="S26" s="13">
        <f t="shared" si="2"/>
        <v>-0.69981642136369815</v>
      </c>
      <c r="T26" s="13">
        <f t="shared" si="3"/>
        <v>0.58721570105808307</v>
      </c>
      <c r="U26" s="13">
        <f t="shared" si="4"/>
        <v>-0.40673664307580026</v>
      </c>
      <c r="V26" s="6">
        <f t="shared" si="5"/>
        <v>140</v>
      </c>
      <c r="W26" s="6">
        <f t="shared" si="6"/>
        <v>-24.000000000000004</v>
      </c>
      <c r="X26" s="34">
        <f t="shared" si="7"/>
        <v>140</v>
      </c>
      <c r="Y26" s="35">
        <f t="shared" si="8"/>
        <v>50</v>
      </c>
      <c r="Z26" s="36">
        <f t="shared" si="9"/>
        <v>66</v>
      </c>
      <c r="AA26" s="15"/>
      <c r="AB26" s="22"/>
      <c r="AC26" s="25"/>
      <c r="AD26" s="25"/>
      <c r="AE26" s="25"/>
      <c r="AF26" s="40"/>
      <c r="AG26" s="41"/>
      <c r="AH26" s="55" t="s">
        <v>62</v>
      </c>
      <c r="AI26" s="11">
        <v>20</v>
      </c>
      <c r="AJ26" s="29">
        <v>75</v>
      </c>
      <c r="AK26" s="108">
        <v>35.07</v>
      </c>
      <c r="AL26" s="108">
        <v>20.39</v>
      </c>
      <c r="AM26" s="53">
        <f t="shared" si="10"/>
        <v>104.93</v>
      </c>
      <c r="AN26" s="50">
        <f t="shared" si="11"/>
        <v>14.930000000000007</v>
      </c>
      <c r="AO26" s="67">
        <f t="shared" si="12"/>
        <v>66</v>
      </c>
      <c r="AP26" s="59"/>
      <c r="AQ26" s="52"/>
      <c r="AR26" s="52"/>
      <c r="AT26" s="73" t="s">
        <v>197</v>
      </c>
    </row>
    <row r="27" spans="1:46" x14ac:dyDescent="0.2">
      <c r="A27" s="2" t="s">
        <v>253</v>
      </c>
      <c r="B27" s="1" t="s">
        <v>186</v>
      </c>
      <c r="C27" s="1" t="s">
        <v>261</v>
      </c>
      <c r="D27" s="28">
        <v>2</v>
      </c>
      <c r="E27" s="11" t="s">
        <v>191</v>
      </c>
      <c r="F27" s="4">
        <v>4</v>
      </c>
      <c r="G27" s="5">
        <v>4</v>
      </c>
      <c r="H27" s="4">
        <f t="shared" si="0"/>
        <v>4</v>
      </c>
      <c r="I27" s="1">
        <v>77.38</v>
      </c>
      <c r="J27" s="79">
        <f t="shared" si="1"/>
        <v>77.42</v>
      </c>
      <c r="K27" s="92"/>
      <c r="L27" s="11">
        <v>90</v>
      </c>
      <c r="M27" s="74">
        <v>2</v>
      </c>
      <c r="N27" s="74">
        <v>0</v>
      </c>
      <c r="O27" s="74">
        <v>24</v>
      </c>
      <c r="P27" s="74"/>
      <c r="Q27" s="74"/>
      <c r="R27" s="75"/>
      <c r="S27" s="13">
        <f t="shared" si="2"/>
        <v>0.40648887010249468</v>
      </c>
      <c r="T27" s="13">
        <f t="shared" si="3"/>
        <v>3.188227668658266E-2</v>
      </c>
      <c r="U27" s="13">
        <f t="shared" si="4"/>
        <v>-0.91298895043297723</v>
      </c>
      <c r="V27" s="6">
        <f t="shared" si="5"/>
        <v>4.4847176171159608</v>
      </c>
      <c r="W27" s="6">
        <f t="shared" si="6"/>
        <v>-65.934649297607876</v>
      </c>
      <c r="X27" s="34">
        <f t="shared" si="7"/>
        <v>4.4847176171159608</v>
      </c>
      <c r="Y27" s="35">
        <f t="shared" si="8"/>
        <v>274.48471761711596</v>
      </c>
      <c r="Z27" s="36">
        <f t="shared" si="9"/>
        <v>24.065350702392124</v>
      </c>
      <c r="AA27" s="15"/>
      <c r="AB27" s="22"/>
      <c r="AC27" s="25"/>
      <c r="AD27" s="25"/>
      <c r="AE27" s="25"/>
      <c r="AF27" s="40"/>
      <c r="AG27" s="41"/>
      <c r="AH27" s="55"/>
      <c r="AI27" s="11">
        <v>0</v>
      </c>
      <c r="AJ27" s="29">
        <v>62</v>
      </c>
      <c r="AK27" s="108">
        <v>-2.15</v>
      </c>
      <c r="AL27" s="108">
        <v>115.19</v>
      </c>
      <c r="AM27" s="53">
        <f t="shared" si="10"/>
        <v>6.6347176171159603</v>
      </c>
      <c r="AN27" s="50">
        <f t="shared" si="11"/>
        <v>276.63471761711594</v>
      </c>
      <c r="AO27" s="67">
        <f t="shared" si="12"/>
        <v>24.065350702392124</v>
      </c>
      <c r="AP27" s="59"/>
      <c r="AQ27" s="52"/>
      <c r="AR27" s="52"/>
    </row>
    <row r="28" spans="1:46" x14ac:dyDescent="0.2">
      <c r="A28" s="2" t="s">
        <v>253</v>
      </c>
      <c r="B28" s="1" t="s">
        <v>186</v>
      </c>
      <c r="C28" s="1" t="s">
        <v>261</v>
      </c>
      <c r="D28" s="28">
        <v>3</v>
      </c>
      <c r="E28" s="11" t="s">
        <v>188</v>
      </c>
      <c r="F28" s="102">
        <v>20</v>
      </c>
      <c r="G28" s="102">
        <v>60</v>
      </c>
      <c r="H28" s="4">
        <f t="shared" si="0"/>
        <v>40</v>
      </c>
      <c r="I28" s="1">
        <v>78.010000000000005</v>
      </c>
      <c r="J28" s="79">
        <f t="shared" si="1"/>
        <v>78.410000000000011</v>
      </c>
      <c r="K28" s="92"/>
      <c r="L28" s="11">
        <v>349</v>
      </c>
      <c r="M28" s="74">
        <v>0</v>
      </c>
      <c r="N28" s="74">
        <v>259</v>
      </c>
      <c r="O28" s="74">
        <v>63</v>
      </c>
      <c r="P28" s="74"/>
      <c r="Q28" s="74"/>
      <c r="R28" s="75"/>
      <c r="S28" s="13">
        <f t="shared" si="2"/>
        <v>-0.1700120597543294</v>
      </c>
      <c r="T28" s="13">
        <f t="shared" si="3"/>
        <v>-0.87463622477252034</v>
      </c>
      <c r="U28" s="13">
        <f t="shared" si="4"/>
        <v>-0.45399049973954686</v>
      </c>
      <c r="V28" s="6">
        <f t="shared" si="5"/>
        <v>259</v>
      </c>
      <c r="W28" s="6">
        <f t="shared" si="6"/>
        <v>-27.000000000000007</v>
      </c>
      <c r="X28" s="34">
        <f t="shared" si="7"/>
        <v>259</v>
      </c>
      <c r="Y28" s="35">
        <f t="shared" si="8"/>
        <v>169</v>
      </c>
      <c r="Z28" s="36">
        <f t="shared" si="9"/>
        <v>62.999999999999993</v>
      </c>
      <c r="AA28" s="15"/>
      <c r="AB28" s="22"/>
      <c r="AC28" s="25"/>
      <c r="AD28" s="25"/>
      <c r="AE28" s="25"/>
      <c r="AF28" s="40"/>
      <c r="AG28" s="41"/>
      <c r="AH28" s="55"/>
      <c r="AI28" s="11">
        <v>0</v>
      </c>
      <c r="AJ28" s="29">
        <v>31</v>
      </c>
      <c r="AK28" s="108">
        <v>60.13</v>
      </c>
      <c r="AL28" s="108">
        <v>31.92</v>
      </c>
      <c r="AM28" s="53">
        <f t="shared" si="10"/>
        <v>198.87</v>
      </c>
      <c r="AN28" s="50">
        <f t="shared" si="11"/>
        <v>108.87</v>
      </c>
      <c r="AO28" s="67">
        <f t="shared" si="12"/>
        <v>62.999999999999993</v>
      </c>
      <c r="AP28" s="59"/>
      <c r="AQ28" s="52"/>
      <c r="AR28" s="52"/>
      <c r="AT28" s="73" t="s">
        <v>197</v>
      </c>
    </row>
    <row r="29" spans="1:46" x14ac:dyDescent="0.2">
      <c r="A29" s="2" t="s">
        <v>253</v>
      </c>
      <c r="B29" s="1" t="s">
        <v>186</v>
      </c>
      <c r="C29" s="1" t="s">
        <v>261</v>
      </c>
      <c r="D29" s="28">
        <v>3</v>
      </c>
      <c r="E29" s="11" t="s">
        <v>188</v>
      </c>
      <c r="F29" s="102">
        <v>20</v>
      </c>
      <c r="G29" s="102">
        <v>60</v>
      </c>
      <c r="H29" s="4">
        <f t="shared" si="0"/>
        <v>40</v>
      </c>
      <c r="I29" s="1">
        <v>78.010000000000005</v>
      </c>
      <c r="J29" s="79">
        <f t="shared" si="1"/>
        <v>78.410000000000011</v>
      </c>
      <c r="K29" s="92"/>
      <c r="L29" s="11">
        <v>342</v>
      </c>
      <c r="M29" s="74">
        <v>0</v>
      </c>
      <c r="N29" s="74">
        <v>252</v>
      </c>
      <c r="O29" s="74">
        <v>50</v>
      </c>
      <c r="P29" s="74"/>
      <c r="Q29" s="74"/>
      <c r="R29" s="75"/>
      <c r="S29" s="13">
        <f t="shared" si="2"/>
        <v>-0.23672075137025711</v>
      </c>
      <c r="T29" s="13">
        <f t="shared" si="3"/>
        <v>-0.72855155939999616</v>
      </c>
      <c r="U29" s="13">
        <f t="shared" si="4"/>
        <v>-0.64278760968653936</v>
      </c>
      <c r="V29" s="6">
        <f t="shared" si="5"/>
        <v>252</v>
      </c>
      <c r="W29" s="6">
        <f t="shared" si="6"/>
        <v>-40</v>
      </c>
      <c r="X29" s="34">
        <f t="shared" si="7"/>
        <v>252</v>
      </c>
      <c r="Y29" s="35">
        <f t="shared" si="8"/>
        <v>162</v>
      </c>
      <c r="Z29" s="36">
        <f t="shared" si="9"/>
        <v>50</v>
      </c>
      <c r="AA29" s="15"/>
      <c r="AB29" s="22"/>
      <c r="AC29" s="25"/>
      <c r="AD29" s="25"/>
      <c r="AE29" s="25"/>
      <c r="AF29" s="40"/>
      <c r="AG29" s="41"/>
      <c r="AH29" s="55"/>
      <c r="AI29" s="11">
        <v>0</v>
      </c>
      <c r="AJ29" s="29">
        <v>31</v>
      </c>
      <c r="AK29" s="108">
        <v>60.13</v>
      </c>
      <c r="AL29" s="108">
        <v>31.92</v>
      </c>
      <c r="AM29" s="53">
        <f t="shared" si="10"/>
        <v>191.87</v>
      </c>
      <c r="AN29" s="50">
        <f t="shared" si="11"/>
        <v>101.87</v>
      </c>
      <c r="AO29" s="67">
        <f t="shared" si="12"/>
        <v>50</v>
      </c>
      <c r="AP29" s="59"/>
      <c r="AQ29" s="52"/>
      <c r="AR29" s="52"/>
      <c r="AT29" s="73" t="s">
        <v>197</v>
      </c>
    </row>
    <row r="30" spans="1:46" x14ac:dyDescent="0.2">
      <c r="A30" s="2" t="s">
        <v>253</v>
      </c>
      <c r="B30" s="1" t="s">
        <v>186</v>
      </c>
      <c r="C30" s="1" t="s">
        <v>261</v>
      </c>
      <c r="D30" s="28">
        <v>3</v>
      </c>
      <c r="E30" s="11" t="s">
        <v>188</v>
      </c>
      <c r="F30" s="102">
        <v>20</v>
      </c>
      <c r="G30" s="102">
        <v>60</v>
      </c>
      <c r="H30" s="4">
        <f t="shared" si="0"/>
        <v>40</v>
      </c>
      <c r="I30" s="1">
        <v>78.010000000000005</v>
      </c>
      <c r="J30" s="79">
        <f t="shared" si="1"/>
        <v>78.410000000000011</v>
      </c>
      <c r="K30" s="92"/>
      <c r="L30" s="11">
        <v>180</v>
      </c>
      <c r="M30" s="74">
        <v>0</v>
      </c>
      <c r="N30" s="74">
        <v>270</v>
      </c>
      <c r="O30" s="74">
        <v>68</v>
      </c>
      <c r="P30" s="74"/>
      <c r="Q30" s="74"/>
      <c r="R30" s="75"/>
      <c r="S30" s="13">
        <f t="shared" si="2"/>
        <v>1.1359378668387182E-16</v>
      </c>
      <c r="T30" s="13">
        <f t="shared" si="3"/>
        <v>0.92718385456678742</v>
      </c>
      <c r="U30" s="13">
        <f t="shared" si="4"/>
        <v>0.37460659341591196</v>
      </c>
      <c r="V30" s="6">
        <f t="shared" si="5"/>
        <v>90</v>
      </c>
      <c r="W30" s="6">
        <f t="shared" si="6"/>
        <v>21.999999999999996</v>
      </c>
      <c r="X30" s="34">
        <f t="shared" si="7"/>
        <v>270</v>
      </c>
      <c r="Y30" s="35">
        <f t="shared" si="8"/>
        <v>180</v>
      </c>
      <c r="Z30" s="36">
        <f t="shared" si="9"/>
        <v>68</v>
      </c>
      <c r="AA30" s="15"/>
      <c r="AB30" s="22"/>
      <c r="AC30" s="25"/>
      <c r="AD30" s="25"/>
      <c r="AE30" s="25"/>
      <c r="AF30" s="40"/>
      <c r="AG30" s="41"/>
      <c r="AH30" s="55"/>
      <c r="AI30" s="11">
        <v>0</v>
      </c>
      <c r="AJ30" s="29">
        <v>31</v>
      </c>
      <c r="AK30" s="108">
        <v>60.13</v>
      </c>
      <c r="AL30" s="108">
        <v>31.92</v>
      </c>
      <c r="AM30" s="53">
        <f t="shared" si="10"/>
        <v>209.87</v>
      </c>
      <c r="AN30" s="50">
        <f t="shared" si="11"/>
        <v>119.87</v>
      </c>
      <c r="AO30" s="67">
        <f t="shared" si="12"/>
        <v>68</v>
      </c>
      <c r="AP30" s="59"/>
      <c r="AQ30" s="52"/>
      <c r="AR30" s="52"/>
      <c r="AT30" s="73" t="s">
        <v>197</v>
      </c>
    </row>
    <row r="31" spans="1:46" x14ac:dyDescent="0.2">
      <c r="A31" s="2" t="s">
        <v>253</v>
      </c>
      <c r="B31" s="1" t="s">
        <v>186</v>
      </c>
      <c r="C31" s="1" t="s">
        <v>261</v>
      </c>
      <c r="D31" s="28">
        <v>3</v>
      </c>
      <c r="E31" s="11" t="s">
        <v>188</v>
      </c>
      <c r="F31" s="102">
        <v>20</v>
      </c>
      <c r="G31" s="102">
        <v>60</v>
      </c>
      <c r="H31" s="4">
        <f t="shared" si="0"/>
        <v>40</v>
      </c>
      <c r="I31" s="1">
        <v>78.010000000000005</v>
      </c>
      <c r="J31" s="79">
        <f t="shared" si="1"/>
        <v>78.410000000000011</v>
      </c>
      <c r="K31" s="92"/>
      <c r="L31" s="11">
        <v>180</v>
      </c>
      <c r="M31" s="74">
        <v>0</v>
      </c>
      <c r="N31" s="74">
        <v>270</v>
      </c>
      <c r="O31" s="74">
        <v>85</v>
      </c>
      <c r="P31" s="74"/>
      <c r="Q31" s="74"/>
      <c r="R31" s="75"/>
      <c r="S31" s="13">
        <f t="shared" si="2"/>
        <v>1.2204863951552613E-16</v>
      </c>
      <c r="T31" s="13">
        <f t="shared" si="3"/>
        <v>0.99619469809174555</v>
      </c>
      <c r="U31" s="13">
        <f t="shared" si="4"/>
        <v>8.7155742747658138E-2</v>
      </c>
      <c r="V31" s="6">
        <f t="shared" si="5"/>
        <v>90</v>
      </c>
      <c r="W31" s="6">
        <f t="shared" si="6"/>
        <v>4.9999999999999982</v>
      </c>
      <c r="X31" s="34">
        <f t="shared" si="7"/>
        <v>270</v>
      </c>
      <c r="Y31" s="35">
        <f t="shared" si="8"/>
        <v>180</v>
      </c>
      <c r="Z31" s="36">
        <f t="shared" si="9"/>
        <v>85</v>
      </c>
      <c r="AA31" s="15"/>
      <c r="AB31" s="22"/>
      <c r="AC31" s="25"/>
      <c r="AD31" s="25"/>
      <c r="AE31" s="25"/>
      <c r="AF31" s="40"/>
      <c r="AG31" s="41"/>
      <c r="AH31" s="55"/>
      <c r="AI31" s="11">
        <v>0</v>
      </c>
      <c r="AJ31" s="29">
        <v>31</v>
      </c>
      <c r="AK31" s="108">
        <v>60.13</v>
      </c>
      <c r="AL31" s="108">
        <v>31.92</v>
      </c>
      <c r="AM31" s="53">
        <f t="shared" si="10"/>
        <v>209.87</v>
      </c>
      <c r="AN31" s="50">
        <f t="shared" si="11"/>
        <v>119.87</v>
      </c>
      <c r="AO31" s="67">
        <f t="shared" si="12"/>
        <v>85</v>
      </c>
      <c r="AP31" s="59"/>
      <c r="AQ31" s="52"/>
      <c r="AR31" s="52"/>
      <c r="AT31" s="73" t="s">
        <v>197</v>
      </c>
    </row>
    <row r="32" spans="1:46" x14ac:dyDescent="0.2">
      <c r="A32" s="2" t="s">
        <v>253</v>
      </c>
      <c r="B32" s="1" t="s">
        <v>186</v>
      </c>
      <c r="C32" s="1" t="s">
        <v>261</v>
      </c>
      <c r="D32" s="28">
        <v>4</v>
      </c>
      <c r="E32" s="11" t="s">
        <v>188</v>
      </c>
      <c r="F32" s="4">
        <v>16</v>
      </c>
      <c r="G32" s="5">
        <v>37</v>
      </c>
      <c r="H32" s="4">
        <f t="shared" si="0"/>
        <v>26.5</v>
      </c>
      <c r="I32" s="1">
        <v>78.33</v>
      </c>
      <c r="J32" s="79">
        <f t="shared" si="1"/>
        <v>78.594999999999999</v>
      </c>
      <c r="K32" s="92">
        <v>0.4</v>
      </c>
      <c r="L32" s="11">
        <v>143</v>
      </c>
      <c r="M32" s="74">
        <v>0</v>
      </c>
      <c r="N32" s="74">
        <v>233</v>
      </c>
      <c r="O32" s="74">
        <v>78</v>
      </c>
      <c r="P32" s="74"/>
      <c r="Q32" s="74"/>
      <c r="R32" s="75"/>
      <c r="S32" s="13">
        <f t="shared" si="2"/>
        <v>0.58866392098173559</v>
      </c>
      <c r="T32" s="13">
        <f t="shared" si="3"/>
        <v>0.78118340801357866</v>
      </c>
      <c r="U32" s="13">
        <f t="shared" si="4"/>
        <v>0.20791169081775945</v>
      </c>
      <c r="V32" s="6">
        <f t="shared" si="5"/>
        <v>53.000000000000007</v>
      </c>
      <c r="W32" s="6">
        <f t="shared" si="6"/>
        <v>12.000000000000007</v>
      </c>
      <c r="X32" s="34">
        <f t="shared" si="7"/>
        <v>233</v>
      </c>
      <c r="Y32" s="35">
        <f t="shared" si="8"/>
        <v>143</v>
      </c>
      <c r="Z32" s="36">
        <f t="shared" si="9"/>
        <v>78</v>
      </c>
      <c r="AA32" s="15"/>
      <c r="AB32" s="22"/>
      <c r="AC32" s="25"/>
      <c r="AD32" s="25"/>
      <c r="AE32" s="25"/>
      <c r="AF32" s="40"/>
      <c r="AG32" s="41"/>
      <c r="AH32" s="55"/>
      <c r="AI32" s="11"/>
      <c r="AJ32" s="29"/>
      <c r="AK32" s="108">
        <v>-36.229999999999997</v>
      </c>
      <c r="AL32" s="108">
        <v>353.58</v>
      </c>
      <c r="AM32" s="53">
        <f t="shared" si="10"/>
        <v>269.23</v>
      </c>
      <c r="AN32" s="50">
        <f t="shared" si="11"/>
        <v>179.23000000000002</v>
      </c>
      <c r="AO32" s="67">
        <f t="shared" si="12"/>
        <v>78</v>
      </c>
      <c r="AP32" s="59"/>
      <c r="AQ32" s="52"/>
      <c r="AR32" s="52"/>
      <c r="AT32" s="73" t="s">
        <v>199</v>
      </c>
    </row>
    <row r="33" spans="1:46" x14ac:dyDescent="0.2">
      <c r="A33" s="2" t="s">
        <v>253</v>
      </c>
      <c r="B33" s="1" t="s">
        <v>186</v>
      </c>
      <c r="C33" s="1" t="s">
        <v>261</v>
      </c>
      <c r="D33" s="28">
        <v>4</v>
      </c>
      <c r="E33" s="11" t="s">
        <v>188</v>
      </c>
      <c r="F33" s="4">
        <v>34</v>
      </c>
      <c r="G33" s="5">
        <v>61.5</v>
      </c>
      <c r="H33" s="4">
        <f t="shared" si="0"/>
        <v>47.75</v>
      </c>
      <c r="I33" s="1">
        <v>78.33</v>
      </c>
      <c r="J33" s="79">
        <f t="shared" si="1"/>
        <v>78.807500000000005</v>
      </c>
      <c r="K33" s="92">
        <v>1.5</v>
      </c>
      <c r="L33" s="11">
        <v>166</v>
      </c>
      <c r="M33" s="74">
        <v>0</v>
      </c>
      <c r="N33" s="74">
        <v>256</v>
      </c>
      <c r="O33" s="74">
        <v>77</v>
      </c>
      <c r="P33" s="74"/>
      <c r="Q33" s="74"/>
      <c r="R33" s="75"/>
      <c r="S33" s="13">
        <f t="shared" si="2"/>
        <v>0.23572145308841516</v>
      </c>
      <c r="T33" s="13">
        <f t="shared" si="3"/>
        <v>0.94542710967237953</v>
      </c>
      <c r="U33" s="13">
        <f t="shared" si="4"/>
        <v>0.22495105434386492</v>
      </c>
      <c r="V33" s="6">
        <f t="shared" si="5"/>
        <v>76</v>
      </c>
      <c r="W33" s="6">
        <f t="shared" si="6"/>
        <v>12.999999999999996</v>
      </c>
      <c r="X33" s="34">
        <f t="shared" si="7"/>
        <v>256</v>
      </c>
      <c r="Y33" s="35">
        <f t="shared" si="8"/>
        <v>166</v>
      </c>
      <c r="Z33" s="36">
        <f t="shared" si="9"/>
        <v>77</v>
      </c>
      <c r="AA33" s="15"/>
      <c r="AB33" s="22"/>
      <c r="AC33" s="25"/>
      <c r="AD33" s="25"/>
      <c r="AE33" s="25"/>
      <c r="AF33" s="40"/>
      <c r="AG33" s="41"/>
      <c r="AH33" s="55" t="s">
        <v>62</v>
      </c>
      <c r="AI33" s="11"/>
      <c r="AJ33" s="29"/>
      <c r="AK33" s="108">
        <v>67.22</v>
      </c>
      <c r="AL33" s="108">
        <v>22.91</v>
      </c>
      <c r="AM33" s="53">
        <f t="shared" si="10"/>
        <v>188.78</v>
      </c>
      <c r="AN33" s="50">
        <f t="shared" si="11"/>
        <v>98.78</v>
      </c>
      <c r="AO33" s="67">
        <f t="shared" si="12"/>
        <v>77</v>
      </c>
      <c r="AP33" s="59"/>
      <c r="AQ33" s="52"/>
      <c r="AR33" s="52"/>
      <c r="AT33" s="73" t="s">
        <v>198</v>
      </c>
    </row>
    <row r="34" spans="1:46" x14ac:dyDescent="0.2">
      <c r="A34" s="2" t="s">
        <v>253</v>
      </c>
      <c r="B34" s="1" t="s">
        <v>186</v>
      </c>
      <c r="C34" s="1" t="s">
        <v>261</v>
      </c>
      <c r="D34" s="28">
        <v>4</v>
      </c>
      <c r="E34" s="11" t="s">
        <v>191</v>
      </c>
      <c r="F34" s="4">
        <v>102</v>
      </c>
      <c r="G34" s="5">
        <v>102</v>
      </c>
      <c r="H34" s="4">
        <f t="shared" si="0"/>
        <v>102</v>
      </c>
      <c r="I34" s="1">
        <v>78.33</v>
      </c>
      <c r="J34" s="79">
        <f t="shared" si="1"/>
        <v>79.349999999999994</v>
      </c>
      <c r="K34" s="92"/>
      <c r="L34" s="11">
        <v>270</v>
      </c>
      <c r="M34" s="74">
        <v>2</v>
      </c>
      <c r="N34" s="74">
        <v>180</v>
      </c>
      <c r="O34" s="74">
        <v>4</v>
      </c>
      <c r="P34" s="74"/>
      <c r="Q34" s="74"/>
      <c r="R34" s="75"/>
      <c r="S34" s="13">
        <f t="shared" si="2"/>
        <v>-6.9713979985077223E-2</v>
      </c>
      <c r="T34" s="13">
        <f t="shared" si="3"/>
        <v>-3.4814483282576233E-2</v>
      </c>
      <c r="U34" s="13">
        <f t="shared" si="4"/>
        <v>-0.99695636119368447</v>
      </c>
      <c r="V34" s="6">
        <f t="shared" si="5"/>
        <v>206.53709639358078</v>
      </c>
      <c r="W34" s="6">
        <f t="shared" si="6"/>
        <v>-85.530762667528776</v>
      </c>
      <c r="X34" s="34">
        <f t="shared" si="7"/>
        <v>206.53709639358078</v>
      </c>
      <c r="Y34" s="35">
        <f t="shared" si="8"/>
        <v>116.53709639358078</v>
      </c>
      <c r="Z34" s="36">
        <f t="shared" si="9"/>
        <v>4.4692373324712236</v>
      </c>
      <c r="AA34" s="15"/>
      <c r="AB34" s="22"/>
      <c r="AC34" s="25"/>
      <c r="AD34" s="25"/>
      <c r="AE34" s="25"/>
      <c r="AF34" s="40"/>
      <c r="AG34" s="41"/>
      <c r="AH34" s="55"/>
      <c r="AI34" s="11"/>
      <c r="AJ34" s="29"/>
      <c r="AK34" s="108">
        <v>-10.54</v>
      </c>
      <c r="AL34" s="108">
        <v>358.48</v>
      </c>
      <c r="AM34" s="53">
        <f t="shared" si="10"/>
        <v>217.07709639358077</v>
      </c>
      <c r="AN34" s="50">
        <f t="shared" si="11"/>
        <v>127.07709639358077</v>
      </c>
      <c r="AO34" s="67">
        <f t="shared" si="12"/>
        <v>4.4692373324712236</v>
      </c>
      <c r="AP34" s="59"/>
      <c r="AQ34" s="52"/>
      <c r="AR34" s="52"/>
    </row>
    <row r="35" spans="1:46" x14ac:dyDescent="0.2">
      <c r="A35" s="2" t="s">
        <v>253</v>
      </c>
      <c r="B35" s="1" t="s">
        <v>186</v>
      </c>
      <c r="C35" s="1" t="s">
        <v>261</v>
      </c>
      <c r="D35" s="28">
        <v>5</v>
      </c>
      <c r="E35" s="11" t="s">
        <v>191</v>
      </c>
      <c r="F35" s="4">
        <v>33</v>
      </c>
      <c r="G35" s="5">
        <v>33</v>
      </c>
      <c r="H35" s="4">
        <f t="shared" si="0"/>
        <v>33</v>
      </c>
      <c r="I35" s="1">
        <v>79.77</v>
      </c>
      <c r="J35" s="79">
        <f t="shared" si="1"/>
        <v>80.099999999999994</v>
      </c>
      <c r="K35" s="92"/>
      <c r="L35" s="11">
        <v>270</v>
      </c>
      <c r="M35" s="74">
        <v>4</v>
      </c>
      <c r="N35" s="74">
        <v>180</v>
      </c>
      <c r="O35" s="74">
        <v>2</v>
      </c>
      <c r="P35" s="74"/>
      <c r="Q35" s="74"/>
      <c r="R35" s="75"/>
      <c r="S35" s="13">
        <f t="shared" si="2"/>
        <v>-3.4814483282576254E-2</v>
      </c>
      <c r="T35" s="13">
        <f t="shared" si="3"/>
        <v>-6.9713979985077223E-2</v>
      </c>
      <c r="U35" s="13">
        <f t="shared" si="4"/>
        <v>-0.99695636119368447</v>
      </c>
      <c r="V35" s="6">
        <f t="shared" si="5"/>
        <v>243.46290360641922</v>
      </c>
      <c r="W35" s="6">
        <f t="shared" si="6"/>
        <v>-85.530762667528776</v>
      </c>
      <c r="X35" s="34">
        <f t="shared" si="7"/>
        <v>243.46290360641922</v>
      </c>
      <c r="Y35" s="35">
        <f t="shared" si="8"/>
        <v>153.46290360641922</v>
      </c>
      <c r="Z35" s="36">
        <f t="shared" si="9"/>
        <v>4.4692373324712236</v>
      </c>
      <c r="AA35" s="15"/>
      <c r="AB35" s="22"/>
      <c r="AC35" s="25"/>
      <c r="AD35" s="25"/>
      <c r="AE35" s="25"/>
      <c r="AF35" s="40"/>
      <c r="AG35" s="41"/>
      <c r="AH35" s="55"/>
      <c r="AI35" s="11">
        <v>0</v>
      </c>
      <c r="AJ35" s="29">
        <v>143</v>
      </c>
      <c r="AK35" s="108">
        <v>-22.76</v>
      </c>
      <c r="AL35" s="108">
        <v>11.16</v>
      </c>
      <c r="AM35" s="53">
        <f t="shared" si="10"/>
        <v>266.22290360641921</v>
      </c>
      <c r="AN35" s="50">
        <f t="shared" si="11"/>
        <v>176.22290360641921</v>
      </c>
      <c r="AO35" s="67">
        <f t="shared" si="12"/>
        <v>4.4692373324712236</v>
      </c>
      <c r="AP35" s="59"/>
      <c r="AQ35" s="52"/>
      <c r="AR35" s="52"/>
    </row>
    <row r="36" spans="1:46" x14ac:dyDescent="0.2">
      <c r="A36" s="2" t="s">
        <v>253</v>
      </c>
      <c r="B36" s="1" t="s">
        <v>186</v>
      </c>
      <c r="C36" s="1" t="s">
        <v>261</v>
      </c>
      <c r="D36" s="28">
        <v>6</v>
      </c>
      <c r="E36" s="11" t="s">
        <v>191</v>
      </c>
      <c r="F36" s="4">
        <v>48</v>
      </c>
      <c r="G36" s="5">
        <v>48</v>
      </c>
      <c r="H36" s="4">
        <f t="shared" si="0"/>
        <v>48</v>
      </c>
      <c r="I36" s="1">
        <v>81.194999999999993</v>
      </c>
      <c r="J36" s="79">
        <f t="shared" si="1"/>
        <v>81.674999999999997</v>
      </c>
      <c r="K36" s="92"/>
      <c r="L36" s="11">
        <v>270</v>
      </c>
      <c r="M36" s="74">
        <v>3</v>
      </c>
      <c r="N36" s="74">
        <v>0</v>
      </c>
      <c r="O36" s="74">
        <v>1</v>
      </c>
      <c r="P36" s="74"/>
      <c r="Q36" s="74"/>
      <c r="R36" s="75"/>
      <c r="S36" s="13">
        <f t="shared" ref="S36:S53" si="13">COS(M36*PI()/180)*SIN(L36*PI()/180)*(SIN(O36*PI()/180))-(COS(O36*PI()/180)*SIN(N36*PI()/180))*(SIN(M36*PI()/180))</f>
        <v>-1.7428488520812163E-2</v>
      </c>
      <c r="T36" s="13">
        <f t="shared" ref="T36:T53" si="14">(SIN(M36*PI()/180))*(COS(O36*PI()/180)*COS(N36*PI()/180))-(SIN(O36*PI()/180))*(COS(M36*PI()/180)*COS(L36*PI()/180))</f>
        <v>5.2327985223313132E-2</v>
      </c>
      <c r="U36" s="13">
        <f t="shared" ref="U36:U53" si="15">(COS(M36*PI()/180)*COS(L36*PI()/180))*(COS(O36*PI()/180)*SIN(N36*PI()/180))-(COS(M36*PI()/180)*SIN(L36*PI()/180))*(COS(O36*PI()/180)*COS(N36*PI()/180))</f>
        <v>0.99847743863945992</v>
      </c>
      <c r="V36" s="6">
        <f t="shared" ref="V36:V53" si="16">IF(S36=0,IF(T36&gt;=0,90,270),IF(S36&gt;0,IF(T36&gt;=0,ATAN(T36/S36)*180/PI(),ATAN(T36/S36)*180/PI()+360),ATAN(T36/S36)*180/PI()+180))</f>
        <v>108.42098079972503</v>
      </c>
      <c r="W36" s="6">
        <f t="shared" ref="W36:W53" si="17">ASIN(U36/SQRT(S36^2+T36^2+U36^2))*180/PI()</f>
        <v>86.838299513294743</v>
      </c>
      <c r="X36" s="34">
        <f t="shared" ref="X36:X53" si="18">IF(U36&lt;0,V36,IF(V36+180&gt;=360,V36-180,V36+180))</f>
        <v>288.42098079972504</v>
      </c>
      <c r="Y36" s="35">
        <f t="shared" ref="Y36:Y67" si="19">IF(X36-90&lt;0,X36+270,X36-90)</f>
        <v>198.42098079972504</v>
      </c>
      <c r="Z36" s="36">
        <f t="shared" ref="Z36:Z53" si="20">IF(U36&lt;0,90+W36,90-W36)</f>
        <v>3.1617004867052572</v>
      </c>
      <c r="AA36" s="15"/>
      <c r="AB36" s="22"/>
      <c r="AC36" s="25"/>
      <c r="AD36" s="25"/>
      <c r="AE36" s="25"/>
      <c r="AF36" s="40"/>
      <c r="AG36" s="41"/>
      <c r="AH36" s="55"/>
      <c r="AI36" s="11">
        <v>0</v>
      </c>
      <c r="AJ36" s="29">
        <v>144</v>
      </c>
      <c r="AK36" s="108">
        <v>47.74</v>
      </c>
      <c r="AL36" s="108">
        <v>9.75</v>
      </c>
      <c r="AM36" s="53">
        <f t="shared" ref="AM36:AM67" si="21">IF(AL36&gt;=0,IF(X36&gt;=AK36,X36-AK36,X36-AK36+360),IF((X36-AK36-180)&lt;0,IF(X36-AK36+180&lt;0,X36-AK36+540,X36-AK36+180),X36-AK36-180))</f>
        <v>240.68098079972503</v>
      </c>
      <c r="AN36" s="50">
        <f t="shared" ref="AN36:AN67" si="22">IF(AM36-90&lt;0,AM36+270,AM36-90)</f>
        <v>150.68098079972503</v>
      </c>
      <c r="AO36" s="67">
        <f t="shared" ref="AO36:AO53" si="23">Z36</f>
        <v>3.1617004867052572</v>
      </c>
      <c r="AP36" s="59"/>
      <c r="AQ36" s="52"/>
      <c r="AR36" s="52"/>
    </row>
    <row r="37" spans="1:46" x14ac:dyDescent="0.2">
      <c r="A37" s="2" t="s">
        <v>253</v>
      </c>
      <c r="B37" s="1" t="s">
        <v>186</v>
      </c>
      <c r="C37" s="1" t="s">
        <v>261</v>
      </c>
      <c r="D37" s="28">
        <v>6</v>
      </c>
      <c r="E37" s="11" t="s">
        <v>191</v>
      </c>
      <c r="F37" s="4">
        <v>97</v>
      </c>
      <c r="G37" s="5">
        <v>97</v>
      </c>
      <c r="H37" s="4">
        <f t="shared" si="0"/>
        <v>97</v>
      </c>
      <c r="I37" s="1">
        <v>81.194999999999993</v>
      </c>
      <c r="J37" s="79">
        <f t="shared" si="1"/>
        <v>82.164999999999992</v>
      </c>
      <c r="K37" s="92"/>
      <c r="L37" s="11">
        <v>270</v>
      </c>
      <c r="M37" s="74">
        <v>4</v>
      </c>
      <c r="N37" s="74">
        <v>0</v>
      </c>
      <c r="O37" s="74">
        <v>5</v>
      </c>
      <c r="P37" s="74"/>
      <c r="Q37" s="74"/>
      <c r="R37" s="75"/>
      <c r="S37" s="13">
        <f t="shared" si="13"/>
        <v>-8.694343573875718E-2</v>
      </c>
      <c r="T37" s="13">
        <f t="shared" si="14"/>
        <v>6.9491029301473689E-2</v>
      </c>
      <c r="U37" s="13">
        <f t="shared" si="15"/>
        <v>0.99376801787576441</v>
      </c>
      <c r="V37" s="6">
        <f t="shared" si="16"/>
        <v>141.36580520133217</v>
      </c>
      <c r="W37" s="6">
        <f t="shared" si="17"/>
        <v>83.609498300707472</v>
      </c>
      <c r="X37" s="34">
        <f t="shared" si="18"/>
        <v>321.36580520133214</v>
      </c>
      <c r="Y37" s="35">
        <f t="shared" si="19"/>
        <v>231.36580520133214</v>
      </c>
      <c r="Z37" s="36">
        <f t="shared" si="20"/>
        <v>6.3905016992925283</v>
      </c>
      <c r="AA37" s="15"/>
      <c r="AB37" s="22"/>
      <c r="AC37" s="25"/>
      <c r="AD37" s="25"/>
      <c r="AE37" s="25"/>
      <c r="AF37" s="40"/>
      <c r="AG37" s="41"/>
      <c r="AH37" s="55"/>
      <c r="AI37" s="11"/>
      <c r="AJ37" s="29"/>
      <c r="AK37" s="108">
        <v>57.48</v>
      </c>
      <c r="AL37" s="108">
        <v>37.36</v>
      </c>
      <c r="AM37" s="53">
        <f t="shared" si="21"/>
        <v>263.88580520133212</v>
      </c>
      <c r="AN37" s="50">
        <f t="shared" si="22"/>
        <v>173.88580520133212</v>
      </c>
      <c r="AO37" s="67">
        <f t="shared" si="23"/>
        <v>6.3905016992925283</v>
      </c>
      <c r="AP37" s="59"/>
      <c r="AQ37" s="52"/>
      <c r="AR37" s="52"/>
    </row>
    <row r="38" spans="1:46" x14ac:dyDescent="0.2">
      <c r="A38" s="2" t="s">
        <v>253</v>
      </c>
      <c r="B38" s="1" t="s">
        <v>186</v>
      </c>
      <c r="C38" s="1" t="s">
        <v>261</v>
      </c>
      <c r="D38" s="28">
        <v>7</v>
      </c>
      <c r="E38" s="11" t="s">
        <v>191</v>
      </c>
      <c r="F38" s="4">
        <v>12</v>
      </c>
      <c r="G38" s="5">
        <v>13</v>
      </c>
      <c r="H38" s="4">
        <f t="shared" si="0"/>
        <v>12.5</v>
      </c>
      <c r="I38" s="1">
        <v>82.625</v>
      </c>
      <c r="J38" s="79">
        <f t="shared" si="1"/>
        <v>82.75</v>
      </c>
      <c r="K38" s="92"/>
      <c r="L38" s="11">
        <v>270</v>
      </c>
      <c r="M38" s="74">
        <v>6</v>
      </c>
      <c r="N38" s="74">
        <v>180</v>
      </c>
      <c r="O38" s="74">
        <v>5</v>
      </c>
      <c r="P38" s="74"/>
      <c r="Q38" s="74"/>
      <c r="R38" s="75"/>
      <c r="S38" s="13">
        <f t="shared" si="13"/>
        <v>-8.6678294469630657E-2</v>
      </c>
      <c r="T38" s="13">
        <f t="shared" si="14"/>
        <v>-0.10413070090691413</v>
      </c>
      <c r="U38" s="13">
        <f t="shared" si="15"/>
        <v>-0.99073743930202751</v>
      </c>
      <c r="V38" s="6">
        <f t="shared" si="16"/>
        <v>230.22603585620644</v>
      </c>
      <c r="W38" s="6">
        <f t="shared" si="17"/>
        <v>-82.212978012717613</v>
      </c>
      <c r="X38" s="34">
        <f t="shared" si="18"/>
        <v>230.22603585620644</v>
      </c>
      <c r="Y38" s="35">
        <f t="shared" si="19"/>
        <v>140.22603585620644</v>
      </c>
      <c r="Z38" s="36">
        <f t="shared" si="20"/>
        <v>7.7870219872823867</v>
      </c>
      <c r="AA38" s="15"/>
      <c r="AB38" s="22"/>
      <c r="AC38" s="25"/>
      <c r="AD38" s="25"/>
      <c r="AE38" s="25"/>
      <c r="AF38" s="40"/>
      <c r="AG38" s="41"/>
      <c r="AH38" s="55"/>
      <c r="AI38" s="11">
        <v>0</v>
      </c>
      <c r="AJ38" s="29">
        <v>143</v>
      </c>
      <c r="AK38" s="108">
        <v>7.46</v>
      </c>
      <c r="AL38" s="108">
        <v>29.53</v>
      </c>
      <c r="AM38" s="53">
        <f t="shared" si="21"/>
        <v>222.76603585620643</v>
      </c>
      <c r="AN38" s="50">
        <f t="shared" si="22"/>
        <v>132.76603585620643</v>
      </c>
      <c r="AO38" s="67">
        <f t="shared" si="23"/>
        <v>7.7870219872823867</v>
      </c>
      <c r="AP38" s="59"/>
      <c r="AQ38" s="52"/>
      <c r="AR38" s="52"/>
    </row>
    <row r="39" spans="1:46" x14ac:dyDescent="0.2">
      <c r="A39" s="2" t="s">
        <v>253</v>
      </c>
      <c r="B39" s="1" t="s">
        <v>186</v>
      </c>
      <c r="C39" s="1" t="s">
        <v>261</v>
      </c>
      <c r="D39" s="28">
        <v>7</v>
      </c>
      <c r="E39" s="11" t="s">
        <v>191</v>
      </c>
      <c r="F39" s="4">
        <v>29</v>
      </c>
      <c r="G39" s="5">
        <v>30</v>
      </c>
      <c r="H39" s="4">
        <f t="shared" si="0"/>
        <v>29.5</v>
      </c>
      <c r="I39" s="1">
        <v>82.625</v>
      </c>
      <c r="J39" s="79">
        <f t="shared" si="1"/>
        <v>82.92</v>
      </c>
      <c r="K39" s="92"/>
      <c r="L39" s="11">
        <v>270</v>
      </c>
      <c r="M39" s="74">
        <v>2</v>
      </c>
      <c r="N39" s="74">
        <v>180</v>
      </c>
      <c r="O39" s="74">
        <v>4</v>
      </c>
      <c r="P39" s="74"/>
      <c r="Q39" s="74"/>
      <c r="R39" s="75"/>
      <c r="S39" s="13">
        <f t="shared" si="13"/>
        <v>-6.9713979985077223E-2</v>
      </c>
      <c r="T39" s="13">
        <f t="shared" si="14"/>
        <v>-3.4814483282576233E-2</v>
      </c>
      <c r="U39" s="13">
        <f t="shared" si="15"/>
        <v>-0.99695636119368447</v>
      </c>
      <c r="V39" s="6">
        <f t="shared" si="16"/>
        <v>206.53709639358078</v>
      </c>
      <c r="W39" s="6">
        <f t="shared" si="17"/>
        <v>-85.530762667528776</v>
      </c>
      <c r="X39" s="34">
        <f t="shared" si="18"/>
        <v>206.53709639358078</v>
      </c>
      <c r="Y39" s="35">
        <f t="shared" si="19"/>
        <v>116.53709639358078</v>
      </c>
      <c r="Z39" s="36">
        <f t="shared" si="20"/>
        <v>4.4692373324712236</v>
      </c>
      <c r="AA39" s="15"/>
      <c r="AB39" s="22"/>
      <c r="AC39" s="25"/>
      <c r="AD39" s="25"/>
      <c r="AE39" s="25"/>
      <c r="AF39" s="40"/>
      <c r="AG39" s="41"/>
      <c r="AH39" s="55"/>
      <c r="AI39" s="11">
        <v>0</v>
      </c>
      <c r="AJ39" s="29">
        <v>143</v>
      </c>
      <c r="AK39" s="108">
        <v>23.85</v>
      </c>
      <c r="AL39" s="108">
        <v>28.7</v>
      </c>
      <c r="AM39" s="53">
        <f t="shared" si="21"/>
        <v>182.68709639358079</v>
      </c>
      <c r="AN39" s="50">
        <f t="shared" si="22"/>
        <v>92.687096393580788</v>
      </c>
      <c r="AO39" s="67">
        <f t="shared" si="23"/>
        <v>4.4692373324712236</v>
      </c>
      <c r="AP39" s="59"/>
      <c r="AQ39" s="52"/>
      <c r="AR39" s="52"/>
    </row>
    <row r="40" spans="1:46" x14ac:dyDescent="0.2">
      <c r="A40" s="2" t="s">
        <v>253</v>
      </c>
      <c r="B40" s="1" t="s">
        <v>186</v>
      </c>
      <c r="C40" s="1" t="s">
        <v>261</v>
      </c>
      <c r="D40" s="28">
        <v>7</v>
      </c>
      <c r="E40" s="11" t="s">
        <v>188</v>
      </c>
      <c r="F40" s="4">
        <v>25.5</v>
      </c>
      <c r="G40" s="5">
        <v>36</v>
      </c>
      <c r="H40" s="4">
        <f t="shared" si="0"/>
        <v>30.75</v>
      </c>
      <c r="I40" s="1">
        <v>82.625</v>
      </c>
      <c r="J40" s="79">
        <f t="shared" si="1"/>
        <v>82.932500000000005</v>
      </c>
      <c r="K40" s="92"/>
      <c r="L40" s="11">
        <v>158</v>
      </c>
      <c r="M40" s="74">
        <v>0</v>
      </c>
      <c r="N40" s="74">
        <v>248</v>
      </c>
      <c r="O40" s="74">
        <v>55</v>
      </c>
      <c r="P40" s="74"/>
      <c r="Q40" s="74"/>
      <c r="R40" s="75"/>
      <c r="S40" s="13">
        <f t="shared" si="13"/>
        <v>0.3068597568007797</v>
      </c>
      <c r="T40" s="13">
        <f t="shared" si="14"/>
        <v>0.75950454990013105</v>
      </c>
      <c r="U40" s="13">
        <f t="shared" si="15"/>
        <v>0.57357643635104627</v>
      </c>
      <c r="V40" s="6">
        <f t="shared" si="16"/>
        <v>68</v>
      </c>
      <c r="W40" s="6">
        <f t="shared" si="17"/>
        <v>35.000000000000014</v>
      </c>
      <c r="X40" s="34">
        <f t="shared" si="18"/>
        <v>248</v>
      </c>
      <c r="Y40" s="35">
        <f t="shared" si="19"/>
        <v>158</v>
      </c>
      <c r="Z40" s="36">
        <f t="shared" si="20"/>
        <v>54.999999999999986</v>
      </c>
      <c r="AA40" s="15"/>
      <c r="AB40" s="22"/>
      <c r="AC40" s="25"/>
      <c r="AD40" s="25"/>
      <c r="AE40" s="25"/>
      <c r="AF40" s="40"/>
      <c r="AG40" s="41"/>
      <c r="AH40" s="55" t="s">
        <v>62</v>
      </c>
      <c r="AI40" s="11">
        <v>0</v>
      </c>
      <c r="AJ40" s="29">
        <v>143</v>
      </c>
      <c r="AK40" s="108">
        <v>23.85</v>
      </c>
      <c r="AL40" s="108">
        <v>28.7</v>
      </c>
      <c r="AM40" s="53">
        <f t="shared" si="21"/>
        <v>224.15</v>
      </c>
      <c r="AN40" s="50">
        <f t="shared" si="22"/>
        <v>134.15</v>
      </c>
      <c r="AO40" s="67">
        <f t="shared" si="23"/>
        <v>54.999999999999986</v>
      </c>
      <c r="AP40" s="59"/>
      <c r="AQ40" s="52"/>
      <c r="AR40" s="52"/>
      <c r="AT40" s="73" t="s">
        <v>200</v>
      </c>
    </row>
    <row r="41" spans="1:46" x14ac:dyDescent="0.2">
      <c r="A41" s="2" t="s">
        <v>253</v>
      </c>
      <c r="B41" s="1" t="s">
        <v>186</v>
      </c>
      <c r="C41" s="1" t="s">
        <v>261</v>
      </c>
      <c r="D41" s="28">
        <v>7</v>
      </c>
      <c r="E41" s="11" t="s">
        <v>191</v>
      </c>
      <c r="F41" s="4">
        <v>44</v>
      </c>
      <c r="G41" s="5">
        <v>44</v>
      </c>
      <c r="H41" s="4">
        <f t="shared" si="0"/>
        <v>44</v>
      </c>
      <c r="I41" s="1">
        <v>82.625</v>
      </c>
      <c r="J41" s="79">
        <f t="shared" si="1"/>
        <v>83.064999999999998</v>
      </c>
      <c r="K41" s="92"/>
      <c r="L41" s="11">
        <v>90</v>
      </c>
      <c r="M41" s="74">
        <v>6</v>
      </c>
      <c r="N41" s="74">
        <v>180</v>
      </c>
      <c r="O41" s="74">
        <v>2</v>
      </c>
      <c r="P41" s="74"/>
      <c r="Q41" s="74"/>
      <c r="R41" s="75"/>
      <c r="S41" s="13">
        <f t="shared" si="13"/>
        <v>3.4708313607970054E-2</v>
      </c>
      <c r="T41" s="13">
        <f t="shared" si="14"/>
        <v>-0.10446478735209536</v>
      </c>
      <c r="U41" s="13">
        <f t="shared" si="15"/>
        <v>0.99391605950069728</v>
      </c>
      <c r="V41" s="6">
        <f t="shared" si="16"/>
        <v>288.37901197749653</v>
      </c>
      <c r="W41" s="6">
        <f t="shared" si="17"/>
        <v>83.68004299396074</v>
      </c>
      <c r="X41" s="34">
        <f t="shared" si="18"/>
        <v>108.37901197749653</v>
      </c>
      <c r="Y41" s="35">
        <f t="shared" si="19"/>
        <v>18.379011977496532</v>
      </c>
      <c r="Z41" s="36">
        <f t="shared" si="20"/>
        <v>6.3199570060392602</v>
      </c>
      <c r="AA41" s="15"/>
      <c r="AB41" s="22"/>
      <c r="AC41" s="25"/>
      <c r="AD41" s="25"/>
      <c r="AE41" s="25"/>
      <c r="AF41" s="40"/>
      <c r="AG41" s="41"/>
      <c r="AH41" s="55"/>
      <c r="AI41" s="11">
        <v>0</v>
      </c>
      <c r="AJ41" s="29">
        <v>143</v>
      </c>
      <c r="AK41" s="108">
        <v>17.22</v>
      </c>
      <c r="AL41" s="108">
        <v>24.11</v>
      </c>
      <c r="AM41" s="53">
        <f t="shared" si="21"/>
        <v>91.159011977496533</v>
      </c>
      <c r="AN41" s="50">
        <f t="shared" si="22"/>
        <v>1.1590119774965331</v>
      </c>
      <c r="AO41" s="67">
        <f t="shared" si="23"/>
        <v>6.3199570060392602</v>
      </c>
      <c r="AP41" s="59"/>
      <c r="AQ41" s="52"/>
      <c r="AR41" s="52"/>
    </row>
    <row r="42" spans="1:46" x14ac:dyDescent="0.2">
      <c r="A42" s="2" t="s">
        <v>253</v>
      </c>
      <c r="B42" s="1" t="s">
        <v>186</v>
      </c>
      <c r="C42" s="1" t="s">
        <v>261</v>
      </c>
      <c r="D42" s="28">
        <v>7</v>
      </c>
      <c r="E42" s="11" t="s">
        <v>191</v>
      </c>
      <c r="F42" s="4">
        <v>86</v>
      </c>
      <c r="G42" s="5">
        <v>86</v>
      </c>
      <c r="H42" s="4">
        <f t="shared" si="0"/>
        <v>86</v>
      </c>
      <c r="I42" s="1">
        <v>82.625</v>
      </c>
      <c r="J42" s="79">
        <f t="shared" si="1"/>
        <v>83.484999999999999</v>
      </c>
      <c r="K42" s="92"/>
      <c r="L42" s="11">
        <v>90</v>
      </c>
      <c r="M42" s="74">
        <v>0</v>
      </c>
      <c r="N42" s="74">
        <v>0</v>
      </c>
      <c r="O42" s="74">
        <v>8</v>
      </c>
      <c r="P42" s="74"/>
      <c r="Q42" s="74"/>
      <c r="R42" s="75"/>
      <c r="S42" s="13">
        <f t="shared" si="13"/>
        <v>0.13917310096006544</v>
      </c>
      <c r="T42" s="13">
        <f t="shared" si="14"/>
        <v>-8.5253854803032782E-18</v>
      </c>
      <c r="U42" s="13">
        <f t="shared" si="15"/>
        <v>-0.99026806874157036</v>
      </c>
      <c r="V42" s="6">
        <f t="shared" si="16"/>
        <v>360</v>
      </c>
      <c r="W42" s="6">
        <f t="shared" si="17"/>
        <v>-82.000000000000028</v>
      </c>
      <c r="X42" s="34">
        <f t="shared" si="18"/>
        <v>360</v>
      </c>
      <c r="Y42" s="35">
        <f t="shared" si="19"/>
        <v>270</v>
      </c>
      <c r="Z42" s="36">
        <f t="shared" si="20"/>
        <v>7.9999999999999716</v>
      </c>
      <c r="AA42" s="15"/>
      <c r="AB42" s="22"/>
      <c r="AC42" s="25"/>
      <c r="AD42" s="25"/>
      <c r="AE42" s="25"/>
      <c r="AF42" s="40"/>
      <c r="AG42" s="41"/>
      <c r="AH42" s="55"/>
      <c r="AI42" s="11">
        <v>0</v>
      </c>
      <c r="AJ42" s="29">
        <v>143</v>
      </c>
      <c r="AK42" s="108">
        <v>22.28</v>
      </c>
      <c r="AL42" s="108">
        <v>20.62</v>
      </c>
      <c r="AM42" s="53">
        <f t="shared" si="21"/>
        <v>337.72</v>
      </c>
      <c r="AN42" s="50">
        <f t="shared" si="22"/>
        <v>247.72000000000003</v>
      </c>
      <c r="AO42" s="67">
        <f t="shared" si="23"/>
        <v>7.9999999999999716</v>
      </c>
      <c r="AP42" s="59"/>
      <c r="AQ42" s="52"/>
      <c r="AR42" s="52"/>
    </row>
    <row r="43" spans="1:46" x14ac:dyDescent="0.2">
      <c r="A43" s="2" t="s">
        <v>253</v>
      </c>
      <c r="B43" s="1" t="s">
        <v>186</v>
      </c>
      <c r="C43" s="1" t="s">
        <v>261</v>
      </c>
      <c r="D43" s="28">
        <v>8</v>
      </c>
      <c r="E43" s="11" t="s">
        <v>191</v>
      </c>
      <c r="F43" s="4">
        <v>45</v>
      </c>
      <c r="G43" s="4">
        <v>45</v>
      </c>
      <c r="H43" s="4">
        <f t="shared" si="0"/>
        <v>45</v>
      </c>
      <c r="I43" s="1">
        <v>84.055000000000007</v>
      </c>
      <c r="J43" s="79">
        <f t="shared" si="1"/>
        <v>84.50500000000001</v>
      </c>
      <c r="K43" s="92"/>
      <c r="L43" s="11">
        <v>270</v>
      </c>
      <c r="M43" s="74">
        <v>2</v>
      </c>
      <c r="N43" s="74">
        <v>0</v>
      </c>
      <c r="O43" s="74">
        <v>7</v>
      </c>
      <c r="P43" s="74"/>
      <c r="Q43" s="74"/>
      <c r="R43" s="75"/>
      <c r="S43" s="13">
        <f t="shared" si="13"/>
        <v>-0.12179510389394452</v>
      </c>
      <c r="T43" s="13">
        <f t="shared" si="14"/>
        <v>3.4639361146286365E-2</v>
      </c>
      <c r="U43" s="13">
        <f t="shared" si="15"/>
        <v>0.99194151934344166</v>
      </c>
      <c r="V43" s="6">
        <f t="shared" si="16"/>
        <v>164.1238852179074</v>
      </c>
      <c r="W43" s="6">
        <f t="shared" si="17"/>
        <v>82.725317082150838</v>
      </c>
      <c r="X43" s="34">
        <f t="shared" si="18"/>
        <v>344.1238852179074</v>
      </c>
      <c r="Y43" s="35">
        <f t="shared" si="19"/>
        <v>254.1238852179074</v>
      </c>
      <c r="Z43" s="36">
        <f t="shared" si="20"/>
        <v>7.2746829178491623</v>
      </c>
      <c r="AA43" s="15"/>
      <c r="AB43" s="22"/>
      <c r="AC43" s="25"/>
      <c r="AD43" s="25"/>
      <c r="AE43" s="25"/>
      <c r="AF43" s="40"/>
      <c r="AG43" s="41"/>
      <c r="AH43" s="55"/>
      <c r="AI43" s="11">
        <v>0</v>
      </c>
      <c r="AJ43" s="29">
        <v>102</v>
      </c>
      <c r="AK43" s="108">
        <v>32.19</v>
      </c>
      <c r="AL43" s="108">
        <v>49.99</v>
      </c>
      <c r="AM43" s="53">
        <f t="shared" si="21"/>
        <v>311.9338852179074</v>
      </c>
      <c r="AN43" s="50">
        <f t="shared" si="22"/>
        <v>221.9338852179074</v>
      </c>
      <c r="AO43" s="67">
        <f t="shared" si="23"/>
        <v>7.2746829178491623</v>
      </c>
      <c r="AP43" s="59"/>
      <c r="AQ43" s="52"/>
      <c r="AR43" s="52"/>
    </row>
    <row r="44" spans="1:46" x14ac:dyDescent="0.2">
      <c r="A44" s="2" t="s">
        <v>253</v>
      </c>
      <c r="B44" s="1" t="s">
        <v>186</v>
      </c>
      <c r="C44" s="1" t="s">
        <v>262</v>
      </c>
      <c r="D44" s="28">
        <v>1</v>
      </c>
      <c r="E44" s="11" t="s">
        <v>201</v>
      </c>
      <c r="F44" s="4">
        <v>10</v>
      </c>
      <c r="G44" s="5">
        <v>11</v>
      </c>
      <c r="H44" s="4">
        <f t="shared" si="0"/>
        <v>10.5</v>
      </c>
      <c r="I44" s="1">
        <v>84.5</v>
      </c>
      <c r="J44" s="79">
        <f t="shared" si="1"/>
        <v>84.605000000000004</v>
      </c>
      <c r="K44" s="92"/>
      <c r="L44" s="11">
        <v>90</v>
      </c>
      <c r="M44" s="74">
        <v>9</v>
      </c>
      <c r="N44" s="74">
        <v>180</v>
      </c>
      <c r="O44" s="74">
        <v>2</v>
      </c>
      <c r="P44" s="74"/>
      <c r="Q44" s="74"/>
      <c r="R44" s="75"/>
      <c r="S44" s="13">
        <f t="shared" si="13"/>
        <v>3.4469825985698643E-2</v>
      </c>
      <c r="T44" s="13">
        <f t="shared" si="14"/>
        <v>-0.15633916939084616</v>
      </c>
      <c r="U44" s="13">
        <f t="shared" si="15"/>
        <v>0.98708666754449303</v>
      </c>
      <c r="V44" s="6">
        <f t="shared" si="16"/>
        <v>282.43370620055111</v>
      </c>
      <c r="W44" s="6">
        <f t="shared" si="17"/>
        <v>80.787506260273233</v>
      </c>
      <c r="X44" s="34">
        <f t="shared" si="18"/>
        <v>102.43370620055111</v>
      </c>
      <c r="Y44" s="35">
        <f t="shared" si="19"/>
        <v>12.433706200551114</v>
      </c>
      <c r="Z44" s="36">
        <f t="shared" si="20"/>
        <v>9.2124937397267672</v>
      </c>
      <c r="AA44" s="15"/>
      <c r="AB44" s="22"/>
      <c r="AC44" s="25"/>
      <c r="AD44" s="25"/>
      <c r="AE44" s="25"/>
      <c r="AF44" s="40"/>
      <c r="AG44" s="41"/>
      <c r="AH44" s="55"/>
      <c r="AI44" s="11">
        <v>0</v>
      </c>
      <c r="AJ44" s="29">
        <v>31</v>
      </c>
      <c r="AK44" s="108">
        <v>33.32</v>
      </c>
      <c r="AL44" s="108">
        <v>230.63</v>
      </c>
      <c r="AM44" s="53">
        <f t="shared" si="21"/>
        <v>69.113706200551121</v>
      </c>
      <c r="AN44" s="50">
        <f t="shared" si="22"/>
        <v>339.11370620055112</v>
      </c>
      <c r="AO44" s="67">
        <f t="shared" si="23"/>
        <v>9.2124937397267672</v>
      </c>
      <c r="AP44" s="59"/>
      <c r="AQ44" s="52"/>
      <c r="AR44" s="52"/>
    </row>
    <row r="45" spans="1:46" x14ac:dyDescent="0.2">
      <c r="A45" s="2" t="s">
        <v>253</v>
      </c>
      <c r="B45" s="1" t="s">
        <v>186</v>
      </c>
      <c r="C45" s="3" t="s">
        <v>262</v>
      </c>
      <c r="D45" s="28">
        <v>2</v>
      </c>
      <c r="E45" s="11" t="s">
        <v>201</v>
      </c>
      <c r="F45" s="4">
        <v>4</v>
      </c>
      <c r="G45" s="5">
        <v>4</v>
      </c>
      <c r="H45" s="4">
        <f t="shared" si="0"/>
        <v>4</v>
      </c>
      <c r="I45" s="1">
        <v>84.82</v>
      </c>
      <c r="J45" s="79">
        <f t="shared" si="1"/>
        <v>84.86</v>
      </c>
      <c r="K45" s="92"/>
      <c r="L45" s="11">
        <v>270</v>
      </c>
      <c r="M45" s="74">
        <v>2</v>
      </c>
      <c r="N45" s="74">
        <v>180</v>
      </c>
      <c r="O45" s="74">
        <v>7</v>
      </c>
      <c r="P45" s="74"/>
      <c r="Q45" s="74"/>
      <c r="R45" s="75"/>
      <c r="S45" s="13">
        <f t="shared" si="13"/>
        <v>-0.12179510389394452</v>
      </c>
      <c r="T45" s="13">
        <f t="shared" si="14"/>
        <v>-3.4639361146286324E-2</v>
      </c>
      <c r="U45" s="13">
        <f t="shared" si="15"/>
        <v>-0.99194151934344166</v>
      </c>
      <c r="V45" s="6">
        <f t="shared" si="16"/>
        <v>195.87611478209257</v>
      </c>
      <c r="W45" s="6">
        <f t="shared" si="17"/>
        <v>-82.725317082150838</v>
      </c>
      <c r="X45" s="34">
        <f t="shared" si="18"/>
        <v>195.87611478209257</v>
      </c>
      <c r="Y45" s="35">
        <f t="shared" si="19"/>
        <v>105.87611478209257</v>
      </c>
      <c r="Z45" s="36">
        <f t="shared" si="20"/>
        <v>7.2746829178491623</v>
      </c>
      <c r="AA45" s="15"/>
      <c r="AB45" s="22"/>
      <c r="AC45" s="25"/>
      <c r="AD45" s="25"/>
      <c r="AE45" s="25"/>
      <c r="AF45" s="40"/>
      <c r="AG45" s="41"/>
      <c r="AH45" s="55"/>
      <c r="AI45" s="11"/>
      <c r="AJ45" s="29"/>
      <c r="AK45" s="109"/>
      <c r="AL45" s="109"/>
      <c r="AM45" s="53">
        <f t="shared" si="21"/>
        <v>195.87611478209257</v>
      </c>
      <c r="AN45" s="50">
        <f t="shared" si="22"/>
        <v>105.87611478209257</v>
      </c>
      <c r="AO45" s="67">
        <f t="shared" si="23"/>
        <v>7.2746829178491623</v>
      </c>
      <c r="AP45" s="59"/>
      <c r="AQ45" s="52"/>
      <c r="AR45" s="52"/>
    </row>
    <row r="46" spans="1:46" x14ac:dyDescent="0.2">
      <c r="A46" s="2" t="s">
        <v>253</v>
      </c>
      <c r="B46" s="1" t="s">
        <v>186</v>
      </c>
      <c r="C46" s="3" t="s">
        <v>262</v>
      </c>
      <c r="D46" s="28">
        <v>2</v>
      </c>
      <c r="E46" s="11" t="s">
        <v>201</v>
      </c>
      <c r="F46" s="4">
        <v>21</v>
      </c>
      <c r="G46" s="5">
        <v>22</v>
      </c>
      <c r="H46" s="4">
        <f t="shared" si="0"/>
        <v>21.5</v>
      </c>
      <c r="I46" s="1">
        <v>84.82</v>
      </c>
      <c r="J46" s="79">
        <f t="shared" si="1"/>
        <v>85.034999999999997</v>
      </c>
      <c r="K46" s="92"/>
      <c r="L46" s="11">
        <v>270</v>
      </c>
      <c r="M46" s="74">
        <v>10</v>
      </c>
      <c r="N46" s="74">
        <v>180</v>
      </c>
      <c r="O46" s="74">
        <v>7</v>
      </c>
      <c r="P46" s="74"/>
      <c r="Q46" s="74"/>
      <c r="R46" s="75"/>
      <c r="S46" s="13">
        <f t="shared" si="13"/>
        <v>-0.12001787423989646</v>
      </c>
      <c r="T46" s="13">
        <f t="shared" si="14"/>
        <v>-0.17235383048284023</v>
      </c>
      <c r="U46" s="13">
        <f t="shared" si="15"/>
        <v>-0.97746714535880463</v>
      </c>
      <c r="V46" s="6">
        <f t="shared" si="16"/>
        <v>235.14873625054898</v>
      </c>
      <c r="W46" s="6">
        <f t="shared" si="17"/>
        <v>-77.873476982485897</v>
      </c>
      <c r="X46" s="34">
        <f t="shared" si="18"/>
        <v>235.14873625054898</v>
      </c>
      <c r="Y46" s="35">
        <f t="shared" si="19"/>
        <v>145.14873625054898</v>
      </c>
      <c r="Z46" s="36">
        <f t="shared" si="20"/>
        <v>12.126523017514103</v>
      </c>
      <c r="AA46" s="15"/>
      <c r="AB46" s="22"/>
      <c r="AC46" s="25"/>
      <c r="AD46" s="25"/>
      <c r="AE46" s="25"/>
      <c r="AF46" s="40"/>
      <c r="AG46" s="41"/>
      <c r="AH46" s="55"/>
      <c r="AI46" s="11"/>
      <c r="AJ46" s="29"/>
      <c r="AK46" s="109"/>
      <c r="AL46" s="109"/>
      <c r="AM46" s="53">
        <f t="shared" si="21"/>
        <v>235.14873625054898</v>
      </c>
      <c r="AN46" s="50">
        <f t="shared" si="22"/>
        <v>145.14873625054898</v>
      </c>
      <c r="AO46" s="67">
        <f t="shared" si="23"/>
        <v>12.126523017514103</v>
      </c>
      <c r="AP46" s="59"/>
      <c r="AQ46" s="52"/>
      <c r="AR46" s="52"/>
    </row>
    <row r="47" spans="1:46" x14ac:dyDescent="0.2">
      <c r="A47" s="2" t="s">
        <v>253</v>
      </c>
      <c r="B47" s="1" t="s">
        <v>186</v>
      </c>
      <c r="C47" s="1" t="s">
        <v>263</v>
      </c>
      <c r="D47" s="28">
        <v>3</v>
      </c>
      <c r="E47" s="11" t="s">
        <v>202</v>
      </c>
      <c r="F47" s="4">
        <v>84</v>
      </c>
      <c r="G47" s="5">
        <v>84</v>
      </c>
      <c r="H47" s="4">
        <f t="shared" si="0"/>
        <v>84</v>
      </c>
      <c r="I47" s="1">
        <v>90.55</v>
      </c>
      <c r="J47" s="79">
        <f t="shared" si="1"/>
        <v>91.39</v>
      </c>
      <c r="K47" s="92"/>
      <c r="L47" s="11">
        <v>270</v>
      </c>
      <c r="M47" s="74">
        <v>3</v>
      </c>
      <c r="N47" s="74">
        <v>180</v>
      </c>
      <c r="O47" s="74">
        <v>5</v>
      </c>
      <c r="P47" s="74"/>
      <c r="Q47" s="74"/>
      <c r="R47" s="75"/>
      <c r="S47" s="13">
        <f t="shared" si="13"/>
        <v>-8.7036298831283193E-2</v>
      </c>
      <c r="T47" s="13">
        <f t="shared" si="14"/>
        <v>-5.2136802128782217E-2</v>
      </c>
      <c r="U47" s="13">
        <f t="shared" si="15"/>
        <v>-0.99482944788033301</v>
      </c>
      <c r="V47" s="6">
        <f t="shared" si="16"/>
        <v>210.92260626992791</v>
      </c>
      <c r="W47" s="6">
        <f t="shared" si="17"/>
        <v>-84.176850498235666</v>
      </c>
      <c r="X47" s="34">
        <f t="shared" si="18"/>
        <v>210.92260626992791</v>
      </c>
      <c r="Y47" s="35">
        <f t="shared" si="19"/>
        <v>120.92260626992791</v>
      </c>
      <c r="Z47" s="36">
        <f t="shared" si="20"/>
        <v>5.823149501764334</v>
      </c>
      <c r="AA47" s="15"/>
      <c r="AB47" s="22"/>
      <c r="AC47" s="25"/>
      <c r="AD47" s="25"/>
      <c r="AE47" s="25"/>
      <c r="AF47" s="40"/>
      <c r="AG47" s="41"/>
      <c r="AH47" s="55"/>
      <c r="AI47" s="11">
        <v>0</v>
      </c>
      <c r="AJ47" s="29">
        <v>140</v>
      </c>
      <c r="AK47" s="108">
        <v>-31.83</v>
      </c>
      <c r="AL47" s="108">
        <v>258.93</v>
      </c>
      <c r="AM47" s="53">
        <f t="shared" si="21"/>
        <v>242.75260626992792</v>
      </c>
      <c r="AN47" s="50">
        <f t="shared" si="22"/>
        <v>152.75260626992792</v>
      </c>
      <c r="AO47" s="67">
        <f t="shared" si="23"/>
        <v>5.823149501764334</v>
      </c>
      <c r="AP47" s="59"/>
      <c r="AQ47" s="52"/>
      <c r="AR47" s="52"/>
    </row>
    <row r="48" spans="1:46" x14ac:dyDescent="0.2">
      <c r="A48" s="2" t="s">
        <v>253</v>
      </c>
      <c r="B48" s="1" t="s">
        <v>186</v>
      </c>
      <c r="C48" s="1" t="s">
        <v>263</v>
      </c>
      <c r="D48" s="28">
        <v>3</v>
      </c>
      <c r="E48" s="11" t="s">
        <v>202</v>
      </c>
      <c r="F48" s="4">
        <v>95</v>
      </c>
      <c r="G48" s="5">
        <v>95</v>
      </c>
      <c r="H48" s="4">
        <f t="shared" si="0"/>
        <v>95</v>
      </c>
      <c r="I48" s="1">
        <v>90.55</v>
      </c>
      <c r="J48" s="79">
        <f t="shared" si="1"/>
        <v>91.5</v>
      </c>
      <c r="K48" s="92"/>
      <c r="L48" s="11">
        <v>90</v>
      </c>
      <c r="M48" s="74">
        <v>1</v>
      </c>
      <c r="N48" s="74">
        <v>180</v>
      </c>
      <c r="O48" s="74">
        <v>13</v>
      </c>
      <c r="P48" s="74"/>
      <c r="Q48" s="74"/>
      <c r="R48" s="75"/>
      <c r="S48" s="13">
        <f t="shared" si="13"/>
        <v>0.22491679320871355</v>
      </c>
      <c r="T48" s="13">
        <f t="shared" si="14"/>
        <v>-1.7005102390954204E-2</v>
      </c>
      <c r="U48" s="13">
        <f t="shared" si="15"/>
        <v>0.97422166350490114</v>
      </c>
      <c r="V48" s="6">
        <f t="shared" si="16"/>
        <v>355.67631023429044</v>
      </c>
      <c r="W48" s="6">
        <f t="shared" si="17"/>
        <v>76.964162537488804</v>
      </c>
      <c r="X48" s="34">
        <f t="shared" si="18"/>
        <v>175.67631023429044</v>
      </c>
      <c r="Y48" s="35">
        <f t="shared" si="19"/>
        <v>85.67631023429044</v>
      </c>
      <c r="Z48" s="36">
        <f t="shared" si="20"/>
        <v>13.035837462511196</v>
      </c>
      <c r="AA48" s="15"/>
      <c r="AB48" s="22"/>
      <c r="AC48" s="25"/>
      <c r="AD48" s="25"/>
      <c r="AE48" s="25"/>
      <c r="AF48" s="40"/>
      <c r="AG48" s="41"/>
      <c r="AH48" s="55"/>
      <c r="AI48" s="11">
        <v>0</v>
      </c>
      <c r="AJ48" s="29">
        <v>140</v>
      </c>
      <c r="AK48" s="108">
        <v>67.599999999999994</v>
      </c>
      <c r="AL48" s="108">
        <v>231.39</v>
      </c>
      <c r="AM48" s="53">
        <f t="shared" si="21"/>
        <v>108.07631023429045</v>
      </c>
      <c r="AN48" s="50">
        <f t="shared" si="22"/>
        <v>18.076310234290446</v>
      </c>
      <c r="AO48" s="67">
        <f t="shared" si="23"/>
        <v>13.035837462511196</v>
      </c>
      <c r="AP48" s="59"/>
      <c r="AQ48" s="52"/>
      <c r="AR48" s="52"/>
    </row>
    <row r="49" spans="1:46" x14ac:dyDescent="0.2">
      <c r="A49" s="2" t="s">
        <v>253</v>
      </c>
      <c r="B49" s="1" t="s">
        <v>186</v>
      </c>
      <c r="C49" s="1" t="s">
        <v>263</v>
      </c>
      <c r="D49" s="28">
        <v>3</v>
      </c>
      <c r="E49" s="11" t="s">
        <v>202</v>
      </c>
      <c r="F49" s="4">
        <v>112</v>
      </c>
      <c r="G49" s="5">
        <v>112</v>
      </c>
      <c r="H49" s="4">
        <f t="shared" si="0"/>
        <v>112</v>
      </c>
      <c r="I49" s="1">
        <v>90.55</v>
      </c>
      <c r="J49" s="79">
        <f t="shared" si="1"/>
        <v>91.67</v>
      </c>
      <c r="K49" s="92"/>
      <c r="L49" s="11">
        <v>90</v>
      </c>
      <c r="M49" s="74">
        <v>20</v>
      </c>
      <c r="N49" s="74">
        <v>180</v>
      </c>
      <c r="O49" s="74">
        <v>2</v>
      </c>
      <c r="P49" s="74"/>
      <c r="Q49" s="74"/>
      <c r="R49" s="75"/>
      <c r="S49" s="13">
        <f t="shared" si="13"/>
        <v>3.2794799520482261E-2</v>
      </c>
      <c r="T49" s="13">
        <f t="shared" si="14"/>
        <v>-0.34181179389542971</v>
      </c>
      <c r="U49" s="13">
        <f t="shared" si="15"/>
        <v>0.93912018543097053</v>
      </c>
      <c r="V49" s="6">
        <f t="shared" si="16"/>
        <v>275.48041262012202</v>
      </c>
      <c r="W49" s="6">
        <f t="shared" si="17"/>
        <v>69.915484482935923</v>
      </c>
      <c r="X49" s="34">
        <f t="shared" si="18"/>
        <v>95.480412620122024</v>
      </c>
      <c r="Y49" s="35">
        <f t="shared" si="19"/>
        <v>5.4804126201220242</v>
      </c>
      <c r="Z49" s="36">
        <f t="shared" si="20"/>
        <v>20.084515517064077</v>
      </c>
      <c r="AA49" s="15"/>
      <c r="AB49" s="22"/>
      <c r="AC49" s="25"/>
      <c r="AD49" s="25"/>
      <c r="AE49" s="25"/>
      <c r="AF49" s="40"/>
      <c r="AG49" s="41"/>
      <c r="AH49" s="55"/>
      <c r="AI49" s="11">
        <v>0</v>
      </c>
      <c r="AJ49" s="29">
        <v>140</v>
      </c>
      <c r="AK49" s="108">
        <v>-53.78</v>
      </c>
      <c r="AL49" s="108">
        <v>114.65</v>
      </c>
      <c r="AM49" s="53">
        <f t="shared" si="21"/>
        <v>149.26041262012203</v>
      </c>
      <c r="AN49" s="50">
        <f t="shared" si="22"/>
        <v>59.260412620122025</v>
      </c>
      <c r="AO49" s="67">
        <f t="shared" si="23"/>
        <v>20.084515517064077</v>
      </c>
      <c r="AP49" s="59"/>
      <c r="AQ49" s="52"/>
      <c r="AR49" s="52"/>
    </row>
    <row r="50" spans="1:46" x14ac:dyDescent="0.2">
      <c r="A50" s="2" t="s">
        <v>253</v>
      </c>
      <c r="B50" s="1" t="s">
        <v>186</v>
      </c>
      <c r="C50" s="1" t="s">
        <v>263</v>
      </c>
      <c r="D50" s="28">
        <v>4</v>
      </c>
      <c r="E50" s="11" t="s">
        <v>202</v>
      </c>
      <c r="F50" s="4">
        <v>21</v>
      </c>
      <c r="G50" s="5">
        <v>21</v>
      </c>
      <c r="H50" s="4">
        <f t="shared" si="0"/>
        <v>21</v>
      </c>
      <c r="I50" s="1">
        <v>91.954999999999998</v>
      </c>
      <c r="J50" s="79">
        <f t="shared" si="1"/>
        <v>92.164999999999992</v>
      </c>
      <c r="K50" s="92"/>
      <c r="L50" s="11">
        <v>270</v>
      </c>
      <c r="M50" s="74">
        <v>10</v>
      </c>
      <c r="N50" s="74">
        <v>0</v>
      </c>
      <c r="O50" s="74">
        <v>18</v>
      </c>
      <c r="P50" s="74"/>
      <c r="Q50" s="74"/>
      <c r="R50" s="75"/>
      <c r="S50" s="13">
        <f t="shared" si="13"/>
        <v>-0.30432233187297808</v>
      </c>
      <c r="T50" s="13">
        <f t="shared" si="14"/>
        <v>0.1651492309129127</v>
      </c>
      <c r="U50" s="13">
        <f t="shared" si="15"/>
        <v>0.93660783080024856</v>
      </c>
      <c r="V50" s="6">
        <f t="shared" si="16"/>
        <v>151.51226124143872</v>
      </c>
      <c r="W50" s="6">
        <f t="shared" si="17"/>
        <v>69.71160639417306</v>
      </c>
      <c r="X50" s="34">
        <f t="shared" si="18"/>
        <v>331.51226124143875</v>
      </c>
      <c r="Y50" s="35">
        <f t="shared" si="19"/>
        <v>241.51226124143875</v>
      </c>
      <c r="Z50" s="36">
        <f t="shared" si="20"/>
        <v>20.28839360582694</v>
      </c>
      <c r="AA50" s="15"/>
      <c r="AB50" s="22"/>
      <c r="AC50" s="25"/>
      <c r="AD50" s="25"/>
      <c r="AE50" s="25"/>
      <c r="AF50" s="40"/>
      <c r="AG50" s="41"/>
      <c r="AH50" s="55"/>
      <c r="AI50" s="11">
        <v>0</v>
      </c>
      <c r="AJ50" s="29">
        <v>141</v>
      </c>
      <c r="AK50" s="108">
        <v>-20.55</v>
      </c>
      <c r="AL50" s="108">
        <v>24.06</v>
      </c>
      <c r="AM50" s="53">
        <f t="shared" si="21"/>
        <v>352.06226124143876</v>
      </c>
      <c r="AN50" s="50">
        <f t="shared" si="22"/>
        <v>262.06226124143876</v>
      </c>
      <c r="AO50" s="67">
        <f t="shared" si="23"/>
        <v>20.28839360582694</v>
      </c>
      <c r="AP50" s="59"/>
      <c r="AQ50" s="52"/>
      <c r="AR50" s="52"/>
    </row>
    <row r="51" spans="1:46" x14ac:dyDescent="0.2">
      <c r="A51" s="2" t="s">
        <v>253</v>
      </c>
      <c r="B51" s="1" t="s">
        <v>186</v>
      </c>
      <c r="C51" s="1" t="s">
        <v>263</v>
      </c>
      <c r="D51" s="28">
        <v>4</v>
      </c>
      <c r="E51" s="11" t="s">
        <v>202</v>
      </c>
      <c r="F51" s="4">
        <v>48</v>
      </c>
      <c r="G51" s="5">
        <v>48</v>
      </c>
      <c r="H51" s="4">
        <f t="shared" si="0"/>
        <v>48</v>
      </c>
      <c r="I51" s="1">
        <v>91.954999999999998</v>
      </c>
      <c r="J51" s="79">
        <f t="shared" si="1"/>
        <v>92.435000000000002</v>
      </c>
      <c r="K51" s="92"/>
      <c r="L51" s="11">
        <v>270</v>
      </c>
      <c r="M51" s="74">
        <v>20</v>
      </c>
      <c r="N51">
        <v>180</v>
      </c>
      <c r="O51" s="74">
        <v>1</v>
      </c>
      <c r="P51" s="74"/>
      <c r="Q51" s="74"/>
      <c r="R51" s="75"/>
      <c r="S51" s="13">
        <f t="shared" si="13"/>
        <v>-1.6399897544071843E-2</v>
      </c>
      <c r="T51" s="13">
        <f t="shared" si="14"/>
        <v>-0.34196805200122848</v>
      </c>
      <c r="U51" s="13">
        <f t="shared" si="15"/>
        <v>-0.93954950104825941</v>
      </c>
      <c r="V51" s="6">
        <f t="shared" si="16"/>
        <v>267.25434720049077</v>
      </c>
      <c r="W51" s="6">
        <f t="shared" si="17"/>
        <v>-69.978839133820983</v>
      </c>
      <c r="X51" s="34">
        <f t="shared" si="18"/>
        <v>267.25434720049077</v>
      </c>
      <c r="Y51" s="35">
        <f t="shared" si="19"/>
        <v>177.25434720049077</v>
      </c>
      <c r="Z51" s="36">
        <f t="shared" si="20"/>
        <v>20.021160866179017</v>
      </c>
      <c r="AA51" s="15"/>
      <c r="AB51" s="22"/>
      <c r="AC51" s="25"/>
      <c r="AD51" s="25"/>
      <c r="AE51" s="25"/>
      <c r="AF51" s="40"/>
      <c r="AG51" s="41"/>
      <c r="AH51" s="55"/>
      <c r="AI51" s="11">
        <v>0</v>
      </c>
      <c r="AJ51" s="29">
        <v>141</v>
      </c>
      <c r="AK51" s="108">
        <v>-18.260000000000002</v>
      </c>
      <c r="AL51" s="108">
        <v>314.06</v>
      </c>
      <c r="AM51" s="53">
        <f t="shared" si="21"/>
        <v>285.51434720049076</v>
      </c>
      <c r="AN51" s="50">
        <f t="shared" si="22"/>
        <v>195.51434720049076</v>
      </c>
      <c r="AO51" s="67">
        <f t="shared" si="23"/>
        <v>20.021160866179017</v>
      </c>
      <c r="AP51" s="59"/>
      <c r="AQ51" s="52"/>
      <c r="AR51" s="52"/>
    </row>
    <row r="52" spans="1:46" x14ac:dyDescent="0.2">
      <c r="A52" s="2" t="s">
        <v>253</v>
      </c>
      <c r="B52" s="1" t="s">
        <v>186</v>
      </c>
      <c r="C52" s="1" t="s">
        <v>263</v>
      </c>
      <c r="D52" s="28">
        <v>4</v>
      </c>
      <c r="E52" s="11" t="s">
        <v>202</v>
      </c>
      <c r="F52" s="4">
        <v>116</v>
      </c>
      <c r="G52" s="5">
        <v>119</v>
      </c>
      <c r="H52" s="4">
        <f t="shared" si="0"/>
        <v>117.5</v>
      </c>
      <c r="I52" s="1">
        <v>91.954999999999998</v>
      </c>
      <c r="J52" s="79">
        <f t="shared" si="1"/>
        <v>93.13</v>
      </c>
      <c r="K52" s="92"/>
      <c r="L52" s="11">
        <v>270</v>
      </c>
      <c r="M52" s="74">
        <v>24</v>
      </c>
      <c r="N52">
        <v>180</v>
      </c>
      <c r="O52" s="74">
        <v>13</v>
      </c>
      <c r="P52" s="74"/>
      <c r="Q52" s="74"/>
      <c r="R52" s="75"/>
      <c r="S52" s="13">
        <f t="shared" si="13"/>
        <v>-0.2055030138877518</v>
      </c>
      <c r="T52" s="13">
        <f t="shared" si="14"/>
        <v>-0.39631200926429644</v>
      </c>
      <c r="U52" s="13">
        <f t="shared" si="15"/>
        <v>-0.8901313467474784</v>
      </c>
      <c r="V52" s="6">
        <f t="shared" si="16"/>
        <v>242.59152468487591</v>
      </c>
      <c r="W52" s="6">
        <f t="shared" si="17"/>
        <v>-63.365027713889361</v>
      </c>
      <c r="X52" s="34">
        <f t="shared" si="18"/>
        <v>242.59152468487591</v>
      </c>
      <c r="Y52" s="35">
        <f t="shared" si="19"/>
        <v>152.59152468487591</v>
      </c>
      <c r="Z52" s="36">
        <f t="shared" si="20"/>
        <v>26.634972286110639</v>
      </c>
      <c r="AA52" s="15"/>
      <c r="AB52" s="22"/>
      <c r="AC52" s="25"/>
      <c r="AD52" s="25"/>
      <c r="AE52" s="25"/>
      <c r="AF52" s="40"/>
      <c r="AG52" s="41"/>
      <c r="AH52" s="55"/>
      <c r="AI52" s="11">
        <v>0</v>
      </c>
      <c r="AJ52" s="29">
        <v>141</v>
      </c>
      <c r="AK52" s="108">
        <v>-4.76</v>
      </c>
      <c r="AL52" s="108">
        <v>303.14999999999998</v>
      </c>
      <c r="AM52" s="53">
        <f t="shared" si="21"/>
        <v>247.3515246848759</v>
      </c>
      <c r="AN52" s="50">
        <f t="shared" si="22"/>
        <v>157.3515246848759</v>
      </c>
      <c r="AO52" s="67">
        <f t="shared" si="23"/>
        <v>26.634972286110639</v>
      </c>
      <c r="AP52" s="59"/>
      <c r="AQ52" s="52"/>
      <c r="AR52" s="52"/>
    </row>
    <row r="53" spans="1:46" x14ac:dyDescent="0.2">
      <c r="A53" s="2" t="s">
        <v>253</v>
      </c>
      <c r="B53" s="1" t="s">
        <v>186</v>
      </c>
      <c r="C53" s="1" t="s">
        <v>263</v>
      </c>
      <c r="D53" s="28">
        <v>5</v>
      </c>
      <c r="E53" s="11" t="s">
        <v>242</v>
      </c>
      <c r="F53" s="4">
        <v>39</v>
      </c>
      <c r="G53" s="5">
        <v>40.5</v>
      </c>
      <c r="H53" s="4">
        <f t="shared" si="0"/>
        <v>39.75</v>
      </c>
      <c r="I53">
        <v>93.36</v>
      </c>
      <c r="J53" s="79">
        <f t="shared" si="1"/>
        <v>93.757499999999993</v>
      </c>
      <c r="K53" s="92"/>
      <c r="L53" s="11">
        <v>90</v>
      </c>
      <c r="M53" s="74">
        <v>12</v>
      </c>
      <c r="N53">
        <v>180</v>
      </c>
      <c r="O53" s="74">
        <v>15</v>
      </c>
      <c r="P53" s="74"/>
      <c r="Q53" s="74"/>
      <c r="R53" s="75"/>
      <c r="S53" s="13">
        <f t="shared" si="13"/>
        <v>0.2531632279912453</v>
      </c>
      <c r="T53" s="13">
        <f t="shared" si="14"/>
        <v>-0.20082727174830148</v>
      </c>
      <c r="U53" s="13">
        <f t="shared" si="15"/>
        <v>0.94481802947147098</v>
      </c>
      <c r="V53" s="6">
        <f t="shared" si="16"/>
        <v>321.57602077827369</v>
      </c>
      <c r="W53" s="6">
        <f t="shared" si="17"/>
        <v>71.118332521694214</v>
      </c>
      <c r="X53" s="34">
        <f t="shared" si="18"/>
        <v>141.57602077827369</v>
      </c>
      <c r="Y53" s="35">
        <f t="shared" si="19"/>
        <v>51.576020778273687</v>
      </c>
      <c r="Z53" s="36">
        <f t="shared" si="20"/>
        <v>18.881667478305786</v>
      </c>
      <c r="AA53" s="15"/>
      <c r="AB53" s="22"/>
      <c r="AC53" s="25"/>
      <c r="AD53" s="25"/>
      <c r="AE53" s="25"/>
      <c r="AF53" s="40"/>
      <c r="AG53" s="41"/>
      <c r="AH53" s="55"/>
      <c r="AI53" s="11">
        <v>0</v>
      </c>
      <c r="AJ53" s="29">
        <v>49</v>
      </c>
      <c r="AK53" s="108"/>
      <c r="AL53" s="108"/>
      <c r="AM53" s="53"/>
      <c r="AN53" s="50"/>
      <c r="AO53" s="67">
        <f t="shared" si="23"/>
        <v>18.881667478305786</v>
      </c>
      <c r="AP53" s="59"/>
      <c r="AQ53" s="52"/>
      <c r="AR53" s="52"/>
    </row>
    <row r="54" spans="1:46" x14ac:dyDescent="0.2">
      <c r="A54" s="2" t="s">
        <v>253</v>
      </c>
      <c r="B54" s="1" t="s">
        <v>186</v>
      </c>
      <c r="C54" s="1" t="s">
        <v>263</v>
      </c>
      <c r="D54" s="28">
        <v>5</v>
      </c>
      <c r="E54" s="11" t="s">
        <v>244</v>
      </c>
      <c r="F54" s="4">
        <v>40</v>
      </c>
      <c r="G54" s="5">
        <v>54</v>
      </c>
      <c r="H54" s="4">
        <f t="shared" si="0"/>
        <v>47</v>
      </c>
      <c r="I54">
        <v>93.36</v>
      </c>
      <c r="J54" s="79">
        <f t="shared" si="1"/>
        <v>93.83</v>
      </c>
      <c r="K54" s="92"/>
      <c r="L54" s="11"/>
      <c r="M54" s="74"/>
      <c r="N54" s="74"/>
      <c r="O54" s="74"/>
      <c r="P54" s="74"/>
      <c r="Q54" s="74"/>
      <c r="R54" s="75"/>
      <c r="S54" s="13"/>
      <c r="T54" s="13"/>
      <c r="U54" s="13"/>
      <c r="V54" s="6"/>
      <c r="W54" s="6"/>
      <c r="X54" s="34"/>
      <c r="Y54" s="35"/>
      <c r="Z54" s="36"/>
      <c r="AA54" s="15"/>
      <c r="AB54" s="22"/>
      <c r="AC54" s="25"/>
      <c r="AD54" s="25"/>
      <c r="AE54" s="25"/>
      <c r="AF54" s="40"/>
      <c r="AG54" s="41"/>
      <c r="AH54" s="55"/>
      <c r="AI54" s="11"/>
      <c r="AJ54" s="29"/>
      <c r="AK54" s="109"/>
      <c r="AL54" s="109"/>
      <c r="AM54" s="53"/>
      <c r="AN54" s="50"/>
      <c r="AO54" s="67"/>
      <c r="AP54" s="52"/>
      <c r="AQ54" s="52"/>
      <c r="AR54" s="52"/>
      <c r="AT54" s="73" t="s">
        <v>246</v>
      </c>
    </row>
    <row r="55" spans="1:46" x14ac:dyDescent="0.2">
      <c r="A55" s="2" t="s">
        <v>253</v>
      </c>
      <c r="B55" s="1" t="s">
        <v>186</v>
      </c>
      <c r="C55" s="1" t="s">
        <v>263</v>
      </c>
      <c r="D55" s="28">
        <v>5</v>
      </c>
      <c r="E55" s="11" t="s">
        <v>245</v>
      </c>
      <c r="F55" s="4">
        <v>49</v>
      </c>
      <c r="G55" s="5">
        <v>51</v>
      </c>
      <c r="H55" s="4">
        <f t="shared" si="0"/>
        <v>50</v>
      </c>
      <c r="I55">
        <v>93.36</v>
      </c>
      <c r="J55" s="79">
        <f t="shared" si="1"/>
        <v>93.86</v>
      </c>
      <c r="K55" s="92"/>
      <c r="L55" s="11"/>
      <c r="M55" s="74"/>
      <c r="N55" s="74"/>
      <c r="O55" s="74"/>
      <c r="P55" s="74"/>
      <c r="Q55" s="74"/>
      <c r="R55" s="75"/>
      <c r="S55" s="13"/>
      <c r="T55" s="13"/>
      <c r="U55" s="13"/>
      <c r="V55" s="6"/>
      <c r="W55" s="6"/>
      <c r="X55" s="34"/>
      <c r="Y55" s="35"/>
      <c r="Z55" s="36"/>
      <c r="AA55" s="15"/>
      <c r="AB55" s="22"/>
      <c r="AC55" s="25"/>
      <c r="AD55" s="25"/>
      <c r="AE55" s="25"/>
      <c r="AF55" s="40"/>
      <c r="AG55" s="41"/>
      <c r="AH55" s="55"/>
      <c r="AI55" s="11"/>
      <c r="AJ55" s="29"/>
      <c r="AK55" s="109"/>
      <c r="AL55" s="109"/>
      <c r="AM55" s="53"/>
      <c r="AN55" s="50"/>
      <c r="AO55" s="67"/>
      <c r="AP55" s="52"/>
      <c r="AQ55" s="52"/>
      <c r="AR55" s="52"/>
      <c r="AT55" s="73" t="s">
        <v>246</v>
      </c>
    </row>
    <row r="56" spans="1:46" x14ac:dyDescent="0.2">
      <c r="A56" s="2" t="s">
        <v>253</v>
      </c>
      <c r="B56" s="1" t="s">
        <v>186</v>
      </c>
      <c r="C56" s="1" t="s">
        <v>263</v>
      </c>
      <c r="D56" s="28">
        <v>5</v>
      </c>
      <c r="E56" s="11" t="s">
        <v>243</v>
      </c>
      <c r="F56" s="4">
        <v>50</v>
      </c>
      <c r="G56" s="5">
        <v>51</v>
      </c>
      <c r="H56" s="4">
        <f t="shared" si="0"/>
        <v>50.5</v>
      </c>
      <c r="I56">
        <v>93.36</v>
      </c>
      <c r="J56" s="79">
        <f t="shared" si="1"/>
        <v>93.864999999999995</v>
      </c>
      <c r="K56" s="92"/>
      <c r="L56" s="11">
        <v>90</v>
      </c>
      <c r="M56" s="74">
        <v>8</v>
      </c>
      <c r="N56" s="74">
        <v>180</v>
      </c>
      <c r="O56" s="74">
        <v>2</v>
      </c>
      <c r="P56" s="74"/>
      <c r="Q56" s="74"/>
      <c r="R56" s="75"/>
      <c r="S56" s="13">
        <f t="shared" ref="S56:S77" si="24">COS(M56*PI()/180)*SIN(L56*PI()/180)*(SIN(O56*PI()/180))-(COS(O56*PI()/180)*SIN(N56*PI()/180))*(SIN(M56*PI()/180))</f>
        <v>3.4559857199638423E-2</v>
      </c>
      <c r="T56" s="13">
        <f t="shared" ref="T56:T77" si="25">(SIN(M56*PI()/180))*(COS(O56*PI()/180)*COS(N56*PI()/180))-(SIN(O56*PI()/180))*(COS(M56*PI()/180)*COS(L56*PI()/180))</f>
        <v>-0.13908832046729191</v>
      </c>
      <c r="U56" s="13">
        <f t="shared" ref="U56:U77" si="26">(COS(M56*PI()/180)*COS(L56*PI()/180))*(COS(O56*PI()/180)*SIN(N56*PI()/180))-(COS(M56*PI()/180)*SIN(L56*PI()/180))*(COS(O56*PI()/180)*COS(N56*PI()/180))</f>
        <v>0.98966482419024082</v>
      </c>
      <c r="V56" s="6">
        <f t="shared" ref="V56:V77" si="27">IF(S56=0,IF(T56&gt;=0,90,270),IF(S56&gt;0,IF(T56&gt;=0,ATAN(T56/S56)*180/PI(),ATAN(T56/S56)*180/PI()+360),ATAN(T56/S56)*180/PI()+180))</f>
        <v>283.95393377939871</v>
      </c>
      <c r="W56" s="6">
        <f t="shared" ref="W56:W77" si="28">ASIN(U56/SQRT(S56^2+T56^2+U56^2))*180/PI()</f>
        <v>81.760032831371518</v>
      </c>
      <c r="X56" s="34">
        <f t="shared" ref="X56:X77" si="29">IF(U56&lt;0,V56,IF(V56+180&gt;=360,V56-180,V56+180))</f>
        <v>103.95393377939871</v>
      </c>
      <c r="Y56" s="35">
        <f t="shared" ref="Y56:Y77" si="30">IF(X56-90&lt;0,X56+270,X56-90)</f>
        <v>13.95393377939871</v>
      </c>
      <c r="Z56" s="36">
        <f t="shared" ref="Z56:Z77" si="31">IF(U56&lt;0,90+W56,90-W56)</f>
        <v>8.2399671686284819</v>
      </c>
      <c r="AA56" s="15"/>
      <c r="AB56" s="22"/>
      <c r="AC56" s="25"/>
      <c r="AD56" s="25"/>
      <c r="AE56" s="25"/>
      <c r="AF56" s="40"/>
      <c r="AG56" s="41"/>
      <c r="AH56" s="55"/>
      <c r="AI56" s="11"/>
      <c r="AJ56" s="29"/>
      <c r="AK56" s="109"/>
      <c r="AL56" s="109"/>
      <c r="AM56" s="53">
        <f t="shared" ref="AM56:AM87" si="32">IF(AL56&gt;=0,IF(X56&gt;=AK56,X56-AK56,X56-AK56+360),IF((X56-AK56-180)&lt;0,IF(X56-AK56+180&lt;0,X56-AK56+540,X56-AK56+180),X56-AK56-180))</f>
        <v>103.95393377939871</v>
      </c>
      <c r="AN56" s="50">
        <f t="shared" ref="AN56:AN87" si="33">IF(AM56-90&lt;0,AM56+270,AM56-90)</f>
        <v>13.95393377939871</v>
      </c>
      <c r="AO56" s="67">
        <f t="shared" ref="AO56:AO119" si="34">Z56</f>
        <v>8.2399671686284819</v>
      </c>
      <c r="AP56" s="52"/>
      <c r="AQ56" s="52"/>
      <c r="AR56" s="52"/>
    </row>
    <row r="57" spans="1:46" x14ac:dyDescent="0.2">
      <c r="A57" s="2" t="s">
        <v>253</v>
      </c>
      <c r="B57" s="1" t="s">
        <v>186</v>
      </c>
      <c r="C57" s="1" t="s">
        <v>263</v>
      </c>
      <c r="D57" s="28">
        <v>5</v>
      </c>
      <c r="E57" s="11" t="s">
        <v>243</v>
      </c>
      <c r="F57" s="4">
        <v>123</v>
      </c>
      <c r="G57" s="5">
        <v>124</v>
      </c>
      <c r="H57" s="4">
        <f t="shared" si="0"/>
        <v>123.5</v>
      </c>
      <c r="I57">
        <v>93.36</v>
      </c>
      <c r="J57" s="79">
        <f t="shared" si="1"/>
        <v>94.594999999999999</v>
      </c>
      <c r="K57" s="92"/>
      <c r="L57" s="11">
        <v>90</v>
      </c>
      <c r="M57" s="74">
        <v>15</v>
      </c>
      <c r="N57" s="74">
        <v>180</v>
      </c>
      <c r="O57" s="74">
        <v>49</v>
      </c>
      <c r="P57" s="74"/>
      <c r="Q57" s="74">
        <v>20</v>
      </c>
      <c r="R57" s="75">
        <v>270</v>
      </c>
      <c r="S57" s="13">
        <f t="shared" si="24"/>
        <v>0.72899347488495692</v>
      </c>
      <c r="T57" s="13">
        <f t="shared" si="25"/>
        <v>-0.16980057141421012</v>
      </c>
      <c r="U57" s="13">
        <f t="shared" si="26"/>
        <v>0.63370435967205951</v>
      </c>
      <c r="V57" s="6">
        <f t="shared" si="27"/>
        <v>346.88818489736883</v>
      </c>
      <c r="W57" s="6">
        <f t="shared" si="28"/>
        <v>40.252044390017659</v>
      </c>
      <c r="X57" s="34">
        <f t="shared" si="29"/>
        <v>166.88818489736883</v>
      </c>
      <c r="Y57" s="35">
        <f t="shared" si="30"/>
        <v>76.888184897368831</v>
      </c>
      <c r="Z57" s="36">
        <f t="shared" si="31"/>
        <v>49.747955609982341</v>
      </c>
      <c r="AA57" s="15">
        <f>IF(-T57&lt;0,180-ACOS(SIN((X57-90)*PI()/180)*U57/SQRT(T57^2+U57^2))*180/PI(),ACOS(SIN((X57-90)*PI()/180)*U57/SQRT(T57^2+U57^2))*180/PI())</f>
        <v>19.823226367768413</v>
      </c>
      <c r="AB57" s="22">
        <f>IF(R57=90,IF(AA57-Q57&lt;0,AA57-Q57+180,AA57-Q57),IF(AA57+Q57&gt;180,AA57+Q57-180,AA57+Q57))</f>
        <v>39.823226367768413</v>
      </c>
      <c r="AC57" s="25">
        <f>COS(AB57*PI()/180)</f>
        <v>0.76802397498680663</v>
      </c>
      <c r="AD57" s="25">
        <f>SIN(AB57*PI()/180)*COS(Z57*PI()/180)</f>
        <v>0.4138088644117402</v>
      </c>
      <c r="AE57" s="25">
        <f>SIN(AB57*PI()/180)*SIN(Z57*PI()/180)</f>
        <v>0.48877540607085695</v>
      </c>
      <c r="AF57" s="40">
        <f>IF(IF(AC57=0,IF(AD57&gt;=0,90,270),IF(AC57&gt;0,IF(AD57&gt;=0,ATAN(AD57/AC57)*180/PI(),ATAN(AD57/AC57)*180/PI()+360),ATAN(AD57/AC57)*180/PI()+180))-(360-Y57)&lt;0,IF(AC57=0,IF(AD57&gt;=0,90,270),IF(AC57&gt;0,IF(AD57&gt;=0,ATAN(AD57/AC57)*180/PI(),ATAN(AD57/AC57)*180/PI()+360),ATAN(AD57/AC57)*180/PI()+180))+Y57,IF(AC57=0,IF(AD57&gt;=0,90,270),IF(AC57&gt;0,IF(AD57&gt;=0,ATAN(AD57/AC57)*180/PI(),ATAN(AD57/AC57)*180/PI()+360),ATAN(AD57/AC57)*180/PI()+180))-(360-Y57))</f>
        <v>105.20383026762046</v>
      </c>
      <c r="AG57" s="41">
        <f>ASIN(AE57/SQRT(AC57^2+AD57^2+AE57^2))*180/PI()</f>
        <v>29.2601243059895</v>
      </c>
      <c r="AH57" s="55"/>
      <c r="AI57" s="11"/>
      <c r="AJ57" s="29"/>
      <c r="AK57" s="109"/>
      <c r="AL57" s="109"/>
      <c r="AM57" s="53">
        <f t="shared" si="32"/>
        <v>166.88818489736883</v>
      </c>
      <c r="AN57" s="50">
        <f t="shared" si="33"/>
        <v>76.888184897368831</v>
      </c>
      <c r="AO57" s="67">
        <f t="shared" si="34"/>
        <v>49.747955609982341</v>
      </c>
      <c r="AP57" s="52">
        <f>AB57</f>
        <v>39.823226367768413</v>
      </c>
      <c r="AQ57" s="52">
        <f>IF(AL57&gt;=0,IF(AF57&gt;=AK57,AF57-AK57,AF57-AK57+360),IF((AF57-AK57-180)&lt;0,IF(AF57-AK57+180&lt;0,AF57-AK57+540,AF57-AK57+180),AF57-AK57-180))</f>
        <v>105.20383026762046</v>
      </c>
      <c r="AR57" s="52">
        <f>AG57</f>
        <v>29.2601243059895</v>
      </c>
    </row>
    <row r="58" spans="1:46" x14ac:dyDescent="0.2">
      <c r="A58" s="2" t="s">
        <v>253</v>
      </c>
      <c r="B58" s="1" t="s">
        <v>186</v>
      </c>
      <c r="C58" s="1" t="s">
        <v>264</v>
      </c>
      <c r="D58" s="28">
        <v>1</v>
      </c>
      <c r="E58" s="11" t="s">
        <v>249</v>
      </c>
      <c r="F58" s="4">
        <v>18</v>
      </c>
      <c r="G58" s="5">
        <v>19</v>
      </c>
      <c r="H58" s="4">
        <f t="shared" si="0"/>
        <v>18.5</v>
      </c>
      <c r="I58">
        <v>94.5</v>
      </c>
      <c r="J58" s="79">
        <f t="shared" si="1"/>
        <v>94.685000000000002</v>
      </c>
      <c r="K58" s="92"/>
      <c r="L58" s="11">
        <v>90</v>
      </c>
      <c r="M58" s="74">
        <v>15</v>
      </c>
      <c r="N58" s="74">
        <v>0</v>
      </c>
      <c r="O58" s="74">
        <v>46</v>
      </c>
      <c r="P58" s="74"/>
      <c r="Q58" s="74"/>
      <c r="R58" s="75"/>
      <c r="S58" s="13">
        <f t="shared" si="24"/>
        <v>0.694828891024725</v>
      </c>
      <c r="T58" s="13">
        <f t="shared" si="25"/>
        <v>0.17979081611467074</v>
      </c>
      <c r="U58" s="13">
        <f t="shared" si="26"/>
        <v>-0.67098846047422478</v>
      </c>
      <c r="V58" s="6">
        <f t="shared" si="27"/>
        <v>14.507407828803618</v>
      </c>
      <c r="W58" s="6">
        <f t="shared" si="28"/>
        <v>-43.072941891046213</v>
      </c>
      <c r="X58" s="34">
        <f t="shared" si="29"/>
        <v>14.507407828803618</v>
      </c>
      <c r="Y58" s="35">
        <f t="shared" si="30"/>
        <v>284.50740782880359</v>
      </c>
      <c r="Z58" s="36">
        <f t="shared" si="31"/>
        <v>46.927058108953787</v>
      </c>
      <c r="AA58" s="15"/>
      <c r="AB58" s="22"/>
      <c r="AC58" s="25"/>
      <c r="AD58" s="25"/>
      <c r="AE58" s="25"/>
      <c r="AF58" s="40"/>
      <c r="AG58" s="41"/>
      <c r="AH58" s="55"/>
      <c r="AI58" s="11"/>
      <c r="AJ58" s="29"/>
      <c r="AK58" s="109"/>
      <c r="AL58" s="109"/>
      <c r="AM58" s="53">
        <f t="shared" si="32"/>
        <v>14.507407828803618</v>
      </c>
      <c r="AN58" s="50">
        <f t="shared" si="33"/>
        <v>284.50740782880359</v>
      </c>
      <c r="AO58" s="67">
        <f t="shared" si="34"/>
        <v>46.927058108953787</v>
      </c>
      <c r="AP58" s="52"/>
      <c r="AQ58" s="52"/>
      <c r="AR58" s="52"/>
    </row>
    <row r="59" spans="1:46" x14ac:dyDescent="0.2">
      <c r="A59" s="2" t="s">
        <v>253</v>
      </c>
      <c r="B59" s="1" t="s">
        <v>186</v>
      </c>
      <c r="C59" s="3" t="s">
        <v>264</v>
      </c>
      <c r="D59" s="28">
        <v>1</v>
      </c>
      <c r="E59" s="11" t="s">
        <v>249</v>
      </c>
      <c r="F59" s="4">
        <v>18</v>
      </c>
      <c r="G59" s="5">
        <v>19</v>
      </c>
      <c r="H59" s="4">
        <f t="shared" si="0"/>
        <v>18.5</v>
      </c>
      <c r="I59">
        <v>94.5</v>
      </c>
      <c r="J59" s="79">
        <f t="shared" si="1"/>
        <v>94.685000000000002</v>
      </c>
      <c r="K59" s="92"/>
      <c r="L59" s="11">
        <v>90</v>
      </c>
      <c r="M59" s="74">
        <v>5</v>
      </c>
      <c r="N59" s="74">
        <v>180</v>
      </c>
      <c r="O59" s="74">
        <v>37</v>
      </c>
      <c r="P59" s="74"/>
      <c r="Q59" s="74">
        <v>85</v>
      </c>
      <c r="R59" s="75">
        <v>270</v>
      </c>
      <c r="S59" s="13">
        <f t="shared" si="24"/>
        <v>0.59952493529603157</v>
      </c>
      <c r="T59" s="13">
        <f t="shared" si="25"/>
        <v>-6.9605671062826668E-2</v>
      </c>
      <c r="U59" s="13">
        <f t="shared" si="26"/>
        <v>0.79559646081691004</v>
      </c>
      <c r="V59" s="6">
        <f t="shared" si="27"/>
        <v>353.37753076556527</v>
      </c>
      <c r="W59" s="6">
        <f t="shared" si="28"/>
        <v>52.815470392700028</v>
      </c>
      <c r="X59" s="34">
        <f t="shared" si="29"/>
        <v>173.37753076556527</v>
      </c>
      <c r="Y59" s="35">
        <f t="shared" si="30"/>
        <v>83.377530765565268</v>
      </c>
      <c r="Z59" s="36">
        <f t="shared" si="31"/>
        <v>37.184529607299972</v>
      </c>
      <c r="AA59" s="15">
        <f>IF(-T59&lt;0,180-ACOS(SIN((X59-90)*PI()/180)*U59/SQRT(T59^2+U59^2))*180/PI(),ACOS(SIN((X59-90)*PI()/180)*U59/SQRT(T59^2+U59^2))*180/PI())</f>
        <v>8.2912974110637485</v>
      </c>
      <c r="AB59" s="22">
        <f>IF(R59=90,IF(AA59-Q59&lt;0,AA59-Q59+180,AA59-Q59),IF(AA59+Q59&gt;180,AA59+Q59-180,AA59+Q59))</f>
        <v>93.291297411063752</v>
      </c>
      <c r="AC59" s="25">
        <f>COS(AB59*PI()/180)</f>
        <v>-5.7412389325292704E-2</v>
      </c>
      <c r="AD59" s="25">
        <f>SIN(AB59*PI()/180)*COS(Z59*PI()/180)</f>
        <v>0.79537902961995621</v>
      </c>
      <c r="AE59" s="25">
        <f>SIN(AB59*PI()/180)*SIN(Z59*PI()/180)</f>
        <v>0.60338712017474982</v>
      </c>
      <c r="AF59" s="40">
        <f>IF(IF(AC59=0,IF(AD59&gt;=0,90,270),IF(AC59&gt;0,IF(AD59&gt;=0,ATAN(AD59/AC59)*180/PI(),ATAN(AD59/AC59)*180/PI()+360),ATAN(AD59/AC59)*180/PI()+180))-(360-Y59)&lt;0,IF(AC59=0,IF(AD59&gt;=0,90,270),IF(AC59&gt;0,IF(AD59&gt;=0,ATAN(AD59/AC59)*180/PI(),ATAN(AD59/AC59)*180/PI()+360),ATAN(AD59/AC59)*180/PI()+180))+Y59,IF(AC59=0,IF(AD59&gt;=0,90,270),IF(AC59&gt;0,IF(AD59&gt;=0,ATAN(AD59/AC59)*180/PI(),ATAN(AD59/AC59)*180/PI()+360),ATAN(AD59/AC59)*180/PI()+180))-(360-Y59))</f>
        <v>177.50611876720905</v>
      </c>
      <c r="AG59" s="41">
        <f>ASIN(AE59/SQRT(AC59^2+AD59^2+AE59^2))*180/PI()</f>
        <v>37.112869371764411</v>
      </c>
      <c r="AH59" s="55"/>
      <c r="AI59" s="11"/>
      <c r="AJ59" s="29"/>
      <c r="AK59" s="109"/>
      <c r="AL59" s="109"/>
      <c r="AM59" s="53">
        <f t="shared" si="32"/>
        <v>173.37753076556527</v>
      </c>
      <c r="AN59" s="50">
        <f t="shared" si="33"/>
        <v>83.377530765565268</v>
      </c>
      <c r="AO59" s="67">
        <f t="shared" si="34"/>
        <v>37.184529607299972</v>
      </c>
      <c r="AP59" s="52">
        <f>AB59</f>
        <v>93.291297411063752</v>
      </c>
      <c r="AQ59" s="52">
        <f>IF(AL59&gt;=0,IF(AF59&gt;=AK59,AF59-AK59,AF59-AK59+360),IF((AF59-AK59-180)&lt;0,IF(AF59-AK59+180&lt;0,AF59-AK59+540,AF59-AK59+180),AF59-AK59-180))</f>
        <v>177.50611876720905</v>
      </c>
      <c r="AR59" s="52">
        <f>AG59</f>
        <v>37.112869371764411</v>
      </c>
    </row>
    <row r="60" spans="1:46" x14ac:dyDescent="0.2">
      <c r="A60" s="2" t="s">
        <v>253</v>
      </c>
      <c r="B60" s="1" t="s">
        <v>186</v>
      </c>
      <c r="C60" s="1" t="s">
        <v>263</v>
      </c>
      <c r="D60" s="28" t="s">
        <v>247</v>
      </c>
      <c r="E60" s="11" t="s">
        <v>248</v>
      </c>
      <c r="F60" s="4">
        <v>19</v>
      </c>
      <c r="G60" s="5">
        <v>20</v>
      </c>
      <c r="H60" s="4">
        <f t="shared" si="0"/>
        <v>19.5</v>
      </c>
      <c r="I60">
        <v>94.72</v>
      </c>
      <c r="J60" s="79">
        <f t="shared" si="1"/>
        <v>94.914999999999992</v>
      </c>
      <c r="K60" s="92"/>
      <c r="L60" s="11">
        <v>270</v>
      </c>
      <c r="M60" s="74">
        <v>50</v>
      </c>
      <c r="N60" s="74">
        <v>180</v>
      </c>
      <c r="O60" s="74">
        <v>11</v>
      </c>
      <c r="P60" s="74"/>
      <c r="Q60" s="74"/>
      <c r="R60" s="75"/>
      <c r="S60" s="13">
        <f t="shared" si="24"/>
        <v>-0.12264965804477927</v>
      </c>
      <c r="T60" s="13">
        <f t="shared" si="25"/>
        <v>-0.75197004909461662</v>
      </c>
      <c r="U60" s="13">
        <f t="shared" si="26"/>
        <v>-0.63097779085165395</v>
      </c>
      <c r="V60" s="6">
        <f t="shared" si="27"/>
        <v>260.73637577967071</v>
      </c>
      <c r="W60" s="6">
        <f t="shared" si="28"/>
        <v>-39.630065398107782</v>
      </c>
      <c r="X60" s="34">
        <f t="shared" si="29"/>
        <v>260.73637577967071</v>
      </c>
      <c r="Y60" s="35">
        <f t="shared" si="30"/>
        <v>170.73637577967071</v>
      </c>
      <c r="Z60" s="36">
        <f t="shared" si="31"/>
        <v>50.369934601892218</v>
      </c>
      <c r="AA60" s="15"/>
      <c r="AB60" s="22"/>
      <c r="AC60" s="25"/>
      <c r="AD60" s="25"/>
      <c r="AE60" s="25"/>
      <c r="AF60" s="40"/>
      <c r="AG60" s="41"/>
      <c r="AH60" s="55"/>
      <c r="AI60" s="11">
        <v>0</v>
      </c>
      <c r="AJ60" s="29">
        <v>20</v>
      </c>
      <c r="AK60" s="109"/>
      <c r="AL60" s="109"/>
      <c r="AM60" s="53">
        <f t="shared" si="32"/>
        <v>260.73637577967071</v>
      </c>
      <c r="AN60" s="50">
        <f t="shared" si="33"/>
        <v>170.73637577967071</v>
      </c>
      <c r="AO60" s="67">
        <f t="shared" si="34"/>
        <v>50.369934601892218</v>
      </c>
      <c r="AP60" s="52"/>
      <c r="AQ60" s="52"/>
      <c r="AR60" s="52"/>
    </row>
    <row r="61" spans="1:46" x14ac:dyDescent="0.2">
      <c r="A61" s="2" t="s">
        <v>253</v>
      </c>
      <c r="B61" s="1" t="s">
        <v>186</v>
      </c>
      <c r="C61" s="1" t="s">
        <v>265</v>
      </c>
      <c r="D61" s="28">
        <v>4</v>
      </c>
      <c r="E61" s="11" t="s">
        <v>204</v>
      </c>
      <c r="F61" s="4">
        <v>76</v>
      </c>
      <c r="G61" s="5">
        <v>83</v>
      </c>
      <c r="H61" s="4">
        <f t="shared" si="0"/>
        <v>79.5</v>
      </c>
      <c r="I61" s="1">
        <v>108.11</v>
      </c>
      <c r="J61" s="79">
        <f t="shared" si="1"/>
        <v>108.905</v>
      </c>
      <c r="K61" s="92"/>
      <c r="L61" s="11">
        <v>180</v>
      </c>
      <c r="M61" s="74">
        <v>40</v>
      </c>
      <c r="N61" s="74">
        <v>270</v>
      </c>
      <c r="O61" s="74">
        <v>42</v>
      </c>
      <c r="P61" s="74"/>
      <c r="Q61" s="74"/>
      <c r="R61" s="75"/>
      <c r="S61" s="13">
        <f t="shared" si="24"/>
        <v>0.47768428601953467</v>
      </c>
      <c r="T61" s="13">
        <f t="shared" si="25"/>
        <v>0.51258378272203553</v>
      </c>
      <c r="U61" s="13">
        <f t="shared" si="26"/>
        <v>0.56928196398958053</v>
      </c>
      <c r="V61" s="6">
        <f t="shared" si="27"/>
        <v>47.018409655412533</v>
      </c>
      <c r="W61" s="6">
        <f t="shared" si="28"/>
        <v>39.093648460948408</v>
      </c>
      <c r="X61" s="34">
        <f t="shared" si="29"/>
        <v>227.01840965541254</v>
      </c>
      <c r="Y61" s="35">
        <f t="shared" si="30"/>
        <v>137.01840965541254</v>
      </c>
      <c r="Z61" s="36">
        <f t="shared" si="31"/>
        <v>50.906351539051592</v>
      </c>
      <c r="AA61" s="15"/>
      <c r="AB61" s="22"/>
      <c r="AC61" s="25"/>
      <c r="AD61" s="25"/>
      <c r="AE61" s="25"/>
      <c r="AF61" s="40"/>
      <c r="AG61" s="41"/>
      <c r="AH61" s="55"/>
      <c r="AI61" s="11">
        <v>1</v>
      </c>
      <c r="AJ61" s="29">
        <v>93</v>
      </c>
      <c r="AK61" s="108">
        <v>67.86</v>
      </c>
      <c r="AL61" s="108">
        <v>180.21</v>
      </c>
      <c r="AM61" s="53">
        <f t="shared" si="32"/>
        <v>159.15840965541253</v>
      </c>
      <c r="AN61" s="50">
        <f t="shared" si="33"/>
        <v>69.158409655412527</v>
      </c>
      <c r="AO61" s="67">
        <f t="shared" si="34"/>
        <v>50.906351539051592</v>
      </c>
      <c r="AP61" s="59"/>
      <c r="AQ61" s="52"/>
      <c r="AR61" s="52"/>
    </row>
    <row r="62" spans="1:46" x14ac:dyDescent="0.2">
      <c r="A62" s="2" t="s">
        <v>253</v>
      </c>
      <c r="B62" s="1" t="s">
        <v>186</v>
      </c>
      <c r="C62" s="1" t="s">
        <v>266</v>
      </c>
      <c r="D62" s="28">
        <v>1</v>
      </c>
      <c r="E62" s="11" t="s">
        <v>205</v>
      </c>
      <c r="F62" s="4">
        <v>96</v>
      </c>
      <c r="G62" s="5">
        <v>100</v>
      </c>
      <c r="H62" s="4">
        <f t="shared" si="0"/>
        <v>98</v>
      </c>
      <c r="I62" s="1">
        <v>109.5</v>
      </c>
      <c r="J62" s="79">
        <f t="shared" si="1"/>
        <v>110.48</v>
      </c>
      <c r="K62" s="92"/>
      <c r="L62" s="11">
        <v>90</v>
      </c>
      <c r="M62" s="74">
        <v>26</v>
      </c>
      <c r="N62" s="74">
        <v>0</v>
      </c>
      <c r="O62" s="74">
        <v>2</v>
      </c>
      <c r="P62" s="74"/>
      <c r="Q62" s="74"/>
      <c r="R62" s="75"/>
      <c r="S62" s="13">
        <f t="shared" si="24"/>
        <v>3.1367459855045285E-2</v>
      </c>
      <c r="T62" s="13">
        <f t="shared" si="25"/>
        <v>0.43810410293084551</v>
      </c>
      <c r="U62" s="13">
        <f t="shared" si="26"/>
        <v>-0.89824652525076398</v>
      </c>
      <c r="V62" s="6">
        <f t="shared" si="27"/>
        <v>85.904714363658243</v>
      </c>
      <c r="W62" s="6">
        <f t="shared" si="28"/>
        <v>-63.942239679383988</v>
      </c>
      <c r="X62" s="34">
        <f t="shared" si="29"/>
        <v>85.904714363658243</v>
      </c>
      <c r="Y62" s="35">
        <f t="shared" si="30"/>
        <v>355.90471436365823</v>
      </c>
      <c r="Z62" s="36">
        <f t="shared" si="31"/>
        <v>26.057760320616012</v>
      </c>
      <c r="AA62" s="15"/>
      <c r="AB62" s="22"/>
      <c r="AC62" s="25"/>
      <c r="AD62" s="25"/>
      <c r="AE62" s="25"/>
      <c r="AF62" s="40"/>
      <c r="AG62" s="41"/>
      <c r="AH62" s="55"/>
      <c r="AI62" s="11">
        <v>94</v>
      </c>
      <c r="AJ62" s="29">
        <v>110</v>
      </c>
      <c r="AK62" s="108">
        <v>66.13</v>
      </c>
      <c r="AL62" s="108">
        <v>48.15</v>
      </c>
      <c r="AM62" s="53">
        <f t="shared" si="32"/>
        <v>19.774714363658248</v>
      </c>
      <c r="AN62" s="50">
        <f t="shared" si="33"/>
        <v>289.77471436365823</v>
      </c>
      <c r="AO62" s="67">
        <f t="shared" si="34"/>
        <v>26.057760320616012</v>
      </c>
      <c r="AP62" s="59"/>
      <c r="AQ62" s="52"/>
      <c r="AR62" s="52"/>
    </row>
    <row r="63" spans="1:46" x14ac:dyDescent="0.2">
      <c r="A63" s="2" t="s">
        <v>253</v>
      </c>
      <c r="B63" s="1" t="s">
        <v>186</v>
      </c>
      <c r="C63" s="1" t="s">
        <v>266</v>
      </c>
      <c r="D63" s="28">
        <v>3</v>
      </c>
      <c r="E63" s="11" t="s">
        <v>205</v>
      </c>
      <c r="F63" s="4">
        <v>39</v>
      </c>
      <c r="G63" s="5">
        <v>43</v>
      </c>
      <c r="H63" s="4">
        <f t="shared" si="0"/>
        <v>41</v>
      </c>
      <c r="I63" s="1">
        <v>112.1</v>
      </c>
      <c r="J63" s="79">
        <f t="shared" si="1"/>
        <v>112.50999999999999</v>
      </c>
      <c r="K63" s="92"/>
      <c r="L63" s="11">
        <v>90</v>
      </c>
      <c r="M63" s="74">
        <v>3</v>
      </c>
      <c r="N63" s="74">
        <v>0</v>
      </c>
      <c r="O63" s="74">
        <v>43</v>
      </c>
      <c r="P63" s="74"/>
      <c r="Q63" s="74"/>
      <c r="R63" s="75"/>
      <c r="S63" s="13">
        <f t="shared" si="24"/>
        <v>0.68106370501259517</v>
      </c>
      <c r="T63" s="13">
        <f t="shared" si="25"/>
        <v>3.8276095326055866E-2</v>
      </c>
      <c r="U63" s="13">
        <f t="shared" si="26"/>
        <v>-0.73035140678898769</v>
      </c>
      <c r="V63" s="6">
        <f t="shared" si="27"/>
        <v>3.2166655609438379</v>
      </c>
      <c r="W63" s="6">
        <f t="shared" si="28"/>
        <v>-46.954936807017511</v>
      </c>
      <c r="X63" s="34">
        <f t="shared" si="29"/>
        <v>3.2166655609438379</v>
      </c>
      <c r="Y63" s="35">
        <f t="shared" si="30"/>
        <v>273.21666556094385</v>
      </c>
      <c r="Z63" s="36">
        <f t="shared" si="31"/>
        <v>43.045063192982489</v>
      </c>
      <c r="AA63" s="15"/>
      <c r="AB63" s="22"/>
      <c r="AC63" s="25"/>
      <c r="AD63" s="25"/>
      <c r="AE63" s="25"/>
      <c r="AF63" s="40"/>
      <c r="AG63" s="41"/>
      <c r="AH63" s="55"/>
      <c r="AI63" s="11">
        <v>32</v>
      </c>
      <c r="AJ63" s="29">
        <v>48</v>
      </c>
      <c r="AK63" s="108">
        <v>43.6</v>
      </c>
      <c r="AL63" s="108">
        <v>28</v>
      </c>
      <c r="AM63" s="53">
        <f t="shared" si="32"/>
        <v>319.61666556094383</v>
      </c>
      <c r="AN63" s="50">
        <f t="shared" si="33"/>
        <v>229.61666556094383</v>
      </c>
      <c r="AO63" s="67">
        <f t="shared" si="34"/>
        <v>43.045063192982489</v>
      </c>
      <c r="AP63" s="59"/>
      <c r="AQ63" s="52"/>
      <c r="AR63" s="52"/>
    </row>
    <row r="64" spans="1:46" x14ac:dyDescent="0.2">
      <c r="A64" s="2" t="s">
        <v>253</v>
      </c>
      <c r="B64" s="1" t="s">
        <v>186</v>
      </c>
      <c r="C64" s="1" t="s">
        <v>266</v>
      </c>
      <c r="D64" s="28">
        <v>3</v>
      </c>
      <c r="E64" s="11" t="s">
        <v>205</v>
      </c>
      <c r="F64" s="4">
        <v>101</v>
      </c>
      <c r="G64" s="5">
        <v>107</v>
      </c>
      <c r="H64" s="4">
        <f t="shared" si="0"/>
        <v>104</v>
      </c>
      <c r="I64" s="1">
        <v>112.1</v>
      </c>
      <c r="J64" s="79">
        <f t="shared" si="1"/>
        <v>113.14</v>
      </c>
      <c r="K64" s="92"/>
      <c r="L64" s="11">
        <v>90</v>
      </c>
      <c r="M64" s="74">
        <v>46</v>
      </c>
      <c r="N64" s="74">
        <v>180</v>
      </c>
      <c r="O64" s="74">
        <v>25</v>
      </c>
      <c r="P64" s="74"/>
      <c r="Q64" s="74"/>
      <c r="R64" s="75"/>
      <c r="S64" s="13">
        <f t="shared" si="24"/>
        <v>0.29357531302700823</v>
      </c>
      <c r="T64" s="13">
        <f t="shared" si="25"/>
        <v>-0.6519432625723085</v>
      </c>
      <c r="U64" s="13">
        <f t="shared" si="26"/>
        <v>0.62957429047717928</v>
      </c>
      <c r="V64" s="6">
        <f t="shared" si="27"/>
        <v>294.24242235577026</v>
      </c>
      <c r="W64" s="6">
        <f t="shared" si="28"/>
        <v>41.364912969906264</v>
      </c>
      <c r="X64" s="34">
        <f t="shared" si="29"/>
        <v>114.24242235577026</v>
      </c>
      <c r="Y64" s="35">
        <f t="shared" si="30"/>
        <v>24.242422355770259</v>
      </c>
      <c r="Z64" s="36">
        <f t="shared" si="31"/>
        <v>48.635087030093736</v>
      </c>
      <c r="AA64" s="15"/>
      <c r="AB64" s="22"/>
      <c r="AC64" s="25"/>
      <c r="AD64" s="25"/>
      <c r="AE64" s="25"/>
      <c r="AF64" s="40"/>
      <c r="AG64" s="41"/>
      <c r="AH64" s="55"/>
      <c r="AI64" s="11">
        <v>94</v>
      </c>
      <c r="AJ64" s="29">
        <v>109</v>
      </c>
      <c r="AK64" s="108">
        <v>37.619999999999997</v>
      </c>
      <c r="AL64" s="108">
        <v>70.959999999999994</v>
      </c>
      <c r="AM64" s="53">
        <f t="shared" si="32"/>
        <v>76.622422355770254</v>
      </c>
      <c r="AN64" s="50">
        <f t="shared" si="33"/>
        <v>346.62242235577025</v>
      </c>
      <c r="AO64" s="67">
        <f t="shared" si="34"/>
        <v>48.635087030093736</v>
      </c>
      <c r="AP64" s="59"/>
      <c r="AQ64" s="52"/>
      <c r="AR64" s="52"/>
    </row>
    <row r="65" spans="1:46" x14ac:dyDescent="0.2">
      <c r="A65" s="2" t="s">
        <v>253</v>
      </c>
      <c r="B65" s="1" t="s">
        <v>186</v>
      </c>
      <c r="C65" s="1" t="s">
        <v>266</v>
      </c>
      <c r="D65" s="28">
        <v>5</v>
      </c>
      <c r="E65" s="11" t="s">
        <v>205</v>
      </c>
      <c r="F65" s="4">
        <v>101</v>
      </c>
      <c r="G65" s="5">
        <v>101</v>
      </c>
      <c r="H65" s="4">
        <f t="shared" si="0"/>
        <v>101</v>
      </c>
      <c r="I65" s="1">
        <v>114.92</v>
      </c>
      <c r="J65" s="79">
        <f t="shared" si="1"/>
        <v>115.93</v>
      </c>
      <c r="K65" s="92"/>
      <c r="L65" s="11">
        <v>90</v>
      </c>
      <c r="M65" s="74">
        <v>0</v>
      </c>
      <c r="N65" s="74">
        <v>180</v>
      </c>
      <c r="O65" s="74">
        <v>15</v>
      </c>
      <c r="P65" s="74"/>
      <c r="Q65" s="74"/>
      <c r="R65" s="75"/>
      <c r="S65" s="13">
        <f t="shared" si="24"/>
        <v>0.25881904510252074</v>
      </c>
      <c r="T65" s="13">
        <f t="shared" si="25"/>
        <v>-1.5854587660413886E-17</v>
      </c>
      <c r="U65" s="13">
        <f t="shared" si="26"/>
        <v>0.96592582628906831</v>
      </c>
      <c r="V65" s="6">
        <f t="shared" si="27"/>
        <v>360</v>
      </c>
      <c r="W65" s="6">
        <f t="shared" si="28"/>
        <v>75.000000000000014</v>
      </c>
      <c r="X65" s="34">
        <f t="shared" si="29"/>
        <v>180</v>
      </c>
      <c r="Y65" s="35">
        <f t="shared" si="30"/>
        <v>90</v>
      </c>
      <c r="Z65" s="36">
        <f t="shared" si="31"/>
        <v>14.999999999999986</v>
      </c>
      <c r="AA65" s="15"/>
      <c r="AB65" s="22"/>
      <c r="AC65" s="25"/>
      <c r="AD65" s="25"/>
      <c r="AE65" s="25"/>
      <c r="AF65" s="40"/>
      <c r="AG65" s="41"/>
      <c r="AH65" s="55"/>
      <c r="AI65" s="11">
        <v>101</v>
      </c>
      <c r="AJ65" s="29">
        <v>103</v>
      </c>
      <c r="AK65" s="108">
        <v>81.510000000000005</v>
      </c>
      <c r="AL65" s="108">
        <v>108.54</v>
      </c>
      <c r="AM65" s="53">
        <f t="shared" si="32"/>
        <v>98.49</v>
      </c>
      <c r="AN65" s="50">
        <f t="shared" si="33"/>
        <v>8.4899999999999949</v>
      </c>
      <c r="AO65" s="67">
        <f t="shared" si="34"/>
        <v>14.999999999999986</v>
      </c>
      <c r="AP65" s="59"/>
      <c r="AQ65" s="52"/>
      <c r="AR65" s="52"/>
    </row>
    <row r="66" spans="1:46" x14ac:dyDescent="0.2">
      <c r="A66" s="2" t="s">
        <v>253</v>
      </c>
      <c r="B66" s="1" t="s">
        <v>186</v>
      </c>
      <c r="C66" s="1" t="s">
        <v>266</v>
      </c>
      <c r="D66" s="28">
        <v>8</v>
      </c>
      <c r="E66" s="11" t="s">
        <v>205</v>
      </c>
      <c r="F66" s="4">
        <v>17</v>
      </c>
      <c r="G66" s="5">
        <v>18</v>
      </c>
      <c r="H66" s="4">
        <f t="shared" si="0"/>
        <v>17.5</v>
      </c>
      <c r="I66" s="1">
        <v>118.11</v>
      </c>
      <c r="J66" s="79">
        <f t="shared" si="1"/>
        <v>118.285</v>
      </c>
      <c r="K66" s="92"/>
      <c r="L66" s="11">
        <v>270</v>
      </c>
      <c r="M66" s="74">
        <v>10</v>
      </c>
      <c r="N66" s="74">
        <v>0</v>
      </c>
      <c r="O66" s="74">
        <v>13</v>
      </c>
      <c r="P66" s="74"/>
      <c r="Q66" s="74"/>
      <c r="R66" s="75"/>
      <c r="S66" s="13">
        <f t="shared" si="24"/>
        <v>-0.22153354236610878</v>
      </c>
      <c r="T66" s="13">
        <f t="shared" si="25"/>
        <v>0.16919758612316496</v>
      </c>
      <c r="U66" s="13">
        <f t="shared" si="26"/>
        <v>0.9595671941035071</v>
      </c>
      <c r="V66" s="6">
        <f t="shared" si="27"/>
        <v>142.62899877458102</v>
      </c>
      <c r="W66" s="6">
        <f t="shared" si="28"/>
        <v>73.801321181093684</v>
      </c>
      <c r="X66" s="34">
        <f t="shared" si="29"/>
        <v>322.62899877458102</v>
      </c>
      <c r="Y66" s="35">
        <f t="shared" si="30"/>
        <v>232.62899877458102</v>
      </c>
      <c r="Z66" s="36">
        <f t="shared" si="31"/>
        <v>16.198678818906316</v>
      </c>
      <c r="AA66" s="15"/>
      <c r="AB66" s="22"/>
      <c r="AC66" s="25"/>
      <c r="AD66" s="25"/>
      <c r="AE66" s="25"/>
      <c r="AF66" s="40"/>
      <c r="AG66" s="41"/>
      <c r="AH66" s="55"/>
      <c r="AI66" s="11">
        <v>12</v>
      </c>
      <c r="AJ66" s="29">
        <v>46</v>
      </c>
      <c r="AK66" s="108">
        <v>16.68</v>
      </c>
      <c r="AL66" s="108">
        <v>340.4</v>
      </c>
      <c r="AM66" s="53">
        <f t="shared" si="32"/>
        <v>305.94899877458101</v>
      </c>
      <c r="AN66" s="50">
        <f t="shared" si="33"/>
        <v>215.94899877458101</v>
      </c>
      <c r="AO66" s="67">
        <f t="shared" si="34"/>
        <v>16.198678818906316</v>
      </c>
      <c r="AP66" s="59"/>
      <c r="AQ66" s="52"/>
      <c r="AR66" s="52"/>
    </row>
    <row r="67" spans="1:46" x14ac:dyDescent="0.2">
      <c r="A67" s="2" t="s">
        <v>253</v>
      </c>
      <c r="B67" s="1" t="s">
        <v>186</v>
      </c>
      <c r="C67" s="1" t="s">
        <v>266</v>
      </c>
      <c r="D67" s="28">
        <v>8</v>
      </c>
      <c r="E67" s="11" t="s">
        <v>205</v>
      </c>
      <c r="F67" s="4">
        <v>31</v>
      </c>
      <c r="G67" s="5">
        <v>35</v>
      </c>
      <c r="H67" s="4">
        <f t="shared" ref="H67:H130" si="35">AVERAGE(F67:G67)</f>
        <v>33</v>
      </c>
      <c r="I67" s="1">
        <v>118.11</v>
      </c>
      <c r="J67" s="79">
        <f t="shared" ref="J67:J130" si="36">I67+(H67/100)</f>
        <v>118.44</v>
      </c>
      <c r="K67" s="92"/>
      <c r="L67" s="11">
        <v>270</v>
      </c>
      <c r="M67" s="74">
        <v>25</v>
      </c>
      <c r="N67" s="74">
        <v>0</v>
      </c>
      <c r="O67" s="74">
        <v>8</v>
      </c>
      <c r="P67" s="74"/>
      <c r="Q67" s="74"/>
      <c r="R67" s="75"/>
      <c r="S67" s="13">
        <f t="shared" si="24"/>
        <v>-0.12613366514614516</v>
      </c>
      <c r="T67" s="13">
        <f t="shared" si="25"/>
        <v>0.41850536986888193</v>
      </c>
      <c r="U67" s="13">
        <f t="shared" si="26"/>
        <v>0.8974876619542298</v>
      </c>
      <c r="V67" s="6">
        <f t="shared" si="27"/>
        <v>106.77232314553513</v>
      </c>
      <c r="W67" s="6">
        <f t="shared" si="28"/>
        <v>64.032702655621534</v>
      </c>
      <c r="X67" s="34">
        <f t="shared" si="29"/>
        <v>286.7723231455351</v>
      </c>
      <c r="Y67" s="35">
        <f t="shared" si="30"/>
        <v>196.7723231455351</v>
      </c>
      <c r="Z67" s="36">
        <f t="shared" si="31"/>
        <v>25.967297344378466</v>
      </c>
      <c r="AA67" s="15"/>
      <c r="AB67" s="22"/>
      <c r="AC67" s="25"/>
      <c r="AD67" s="25"/>
      <c r="AE67" s="25"/>
      <c r="AF67" s="40"/>
      <c r="AG67" s="41"/>
      <c r="AH67" s="55"/>
      <c r="AI67" s="11">
        <v>12</v>
      </c>
      <c r="AJ67" s="29">
        <v>46</v>
      </c>
      <c r="AK67" s="108">
        <v>54.15</v>
      </c>
      <c r="AL67" s="108">
        <v>337.35</v>
      </c>
      <c r="AM67" s="53">
        <f t="shared" si="32"/>
        <v>232.62232314553509</v>
      </c>
      <c r="AN67" s="50">
        <f t="shared" si="33"/>
        <v>142.62232314553509</v>
      </c>
      <c r="AO67" s="67">
        <f t="shared" si="34"/>
        <v>25.967297344378466</v>
      </c>
      <c r="AP67" s="59"/>
      <c r="AQ67" s="52"/>
      <c r="AR67" s="52"/>
    </row>
    <row r="68" spans="1:46" x14ac:dyDescent="0.2">
      <c r="A68" s="2" t="s">
        <v>253</v>
      </c>
      <c r="B68" s="1" t="s">
        <v>186</v>
      </c>
      <c r="C68" s="1" t="s">
        <v>267</v>
      </c>
      <c r="D68" s="28">
        <v>4</v>
      </c>
      <c r="E68" s="11" t="s">
        <v>205</v>
      </c>
      <c r="F68" s="4">
        <v>16</v>
      </c>
      <c r="G68" s="5">
        <v>18</v>
      </c>
      <c r="H68" s="4">
        <f t="shared" si="35"/>
        <v>17</v>
      </c>
      <c r="I68" s="1">
        <v>118.79</v>
      </c>
      <c r="J68" s="79">
        <f t="shared" si="36"/>
        <v>118.96000000000001</v>
      </c>
      <c r="K68" s="92"/>
      <c r="L68" s="11">
        <v>90</v>
      </c>
      <c r="M68" s="74">
        <v>19</v>
      </c>
      <c r="N68" s="74">
        <v>0</v>
      </c>
      <c r="O68" s="74">
        <v>3</v>
      </c>
      <c r="P68" s="74"/>
      <c r="Q68" s="74"/>
      <c r="R68" s="75"/>
      <c r="S68" s="13">
        <f t="shared" si="24"/>
        <v>4.9484618799456419E-2</v>
      </c>
      <c r="T68" s="13">
        <f t="shared" si="25"/>
        <v>0.32512197461645559</v>
      </c>
      <c r="U68" s="13">
        <f t="shared" si="26"/>
        <v>-0.94422277525255316</v>
      </c>
      <c r="V68" s="6">
        <f t="shared" si="27"/>
        <v>81.345815785904051</v>
      </c>
      <c r="W68" s="6">
        <f t="shared" si="28"/>
        <v>-70.797125635948177</v>
      </c>
      <c r="X68" s="34">
        <f t="shared" si="29"/>
        <v>81.345815785904051</v>
      </c>
      <c r="Y68" s="35">
        <f t="shared" si="30"/>
        <v>351.34581578590405</v>
      </c>
      <c r="Z68" s="36">
        <f t="shared" si="31"/>
        <v>19.202874364051823</v>
      </c>
      <c r="AA68" s="15"/>
      <c r="AB68" s="22"/>
      <c r="AC68" s="25"/>
      <c r="AD68" s="25"/>
      <c r="AE68" s="25"/>
      <c r="AF68" s="40"/>
      <c r="AG68" s="41"/>
      <c r="AH68" s="55"/>
      <c r="AI68" s="11">
        <v>11</v>
      </c>
      <c r="AJ68" s="29">
        <v>18</v>
      </c>
      <c r="AK68" s="108">
        <v>-26.68</v>
      </c>
      <c r="AL68" s="108">
        <v>114.73</v>
      </c>
      <c r="AM68" s="53">
        <f t="shared" si="32"/>
        <v>108.02581578590406</v>
      </c>
      <c r="AN68" s="50">
        <f t="shared" si="33"/>
        <v>18.025815785904058</v>
      </c>
      <c r="AO68" s="67">
        <f t="shared" si="34"/>
        <v>19.202874364051823</v>
      </c>
      <c r="AP68" s="59"/>
      <c r="AQ68" s="52"/>
      <c r="AR68" s="52"/>
    </row>
    <row r="69" spans="1:46" x14ac:dyDescent="0.2">
      <c r="A69" s="2" t="s">
        <v>253</v>
      </c>
      <c r="B69" s="1" t="s">
        <v>186</v>
      </c>
      <c r="C69" s="1" t="s">
        <v>267</v>
      </c>
      <c r="D69" s="28">
        <v>4</v>
      </c>
      <c r="E69" s="11" t="s">
        <v>205</v>
      </c>
      <c r="F69" s="4">
        <v>61</v>
      </c>
      <c r="G69" s="5">
        <v>66</v>
      </c>
      <c r="H69" s="4">
        <f t="shared" si="35"/>
        <v>63.5</v>
      </c>
      <c r="I69" s="1">
        <v>118.79</v>
      </c>
      <c r="J69" s="79">
        <f t="shared" si="36"/>
        <v>119.42500000000001</v>
      </c>
      <c r="K69" s="92"/>
      <c r="L69" s="11">
        <v>270</v>
      </c>
      <c r="M69" s="74">
        <v>46</v>
      </c>
      <c r="N69" s="74">
        <v>0</v>
      </c>
      <c r="O69" s="74">
        <v>12</v>
      </c>
      <c r="P69" s="74"/>
      <c r="Q69" s="74"/>
      <c r="R69" s="75"/>
      <c r="S69" s="13">
        <f t="shared" si="24"/>
        <v>-0.14442759634283958</v>
      </c>
      <c r="T69" s="13">
        <f t="shared" si="25"/>
        <v>0.70362049981358643</v>
      </c>
      <c r="U69" s="13">
        <f t="shared" si="26"/>
        <v>0.67947841839412348</v>
      </c>
      <c r="V69" s="6">
        <f t="shared" si="27"/>
        <v>101.59961323903102</v>
      </c>
      <c r="W69" s="6">
        <f t="shared" si="28"/>
        <v>43.40947015367491</v>
      </c>
      <c r="X69" s="34">
        <f t="shared" si="29"/>
        <v>281.59961323903099</v>
      </c>
      <c r="Y69" s="35">
        <f t="shared" si="30"/>
        <v>191.59961323903099</v>
      </c>
      <c r="Z69" s="36">
        <f t="shared" si="31"/>
        <v>46.59052984632509</v>
      </c>
      <c r="AA69" s="15"/>
      <c r="AB69" s="22"/>
      <c r="AC69" s="25"/>
      <c r="AD69" s="25"/>
      <c r="AE69" s="25"/>
      <c r="AF69" s="40"/>
      <c r="AG69" s="41"/>
      <c r="AH69" s="55"/>
      <c r="AI69" s="11">
        <v>57</v>
      </c>
      <c r="AJ69" s="29">
        <v>67</v>
      </c>
      <c r="AK69" s="108">
        <v>34.53</v>
      </c>
      <c r="AL69" s="108">
        <v>228.37</v>
      </c>
      <c r="AM69" s="53">
        <f t="shared" si="32"/>
        <v>247.06961323903099</v>
      </c>
      <c r="AN69" s="50">
        <f t="shared" si="33"/>
        <v>157.06961323903099</v>
      </c>
      <c r="AO69" s="67">
        <f t="shared" si="34"/>
        <v>46.59052984632509</v>
      </c>
      <c r="AP69" s="59"/>
      <c r="AQ69" s="52"/>
      <c r="AR69" s="52"/>
    </row>
    <row r="70" spans="1:46" x14ac:dyDescent="0.2">
      <c r="A70" s="2" t="s">
        <v>253</v>
      </c>
      <c r="B70" s="1" t="s">
        <v>186</v>
      </c>
      <c r="C70" s="1" t="s">
        <v>267</v>
      </c>
      <c r="D70" s="28">
        <v>4</v>
      </c>
      <c r="E70" s="11" t="s">
        <v>205</v>
      </c>
      <c r="F70" s="4">
        <v>79</v>
      </c>
      <c r="G70" s="5">
        <v>82</v>
      </c>
      <c r="H70" s="4">
        <f t="shared" si="35"/>
        <v>80.5</v>
      </c>
      <c r="I70" s="1">
        <v>118.79</v>
      </c>
      <c r="J70" s="79">
        <f t="shared" si="36"/>
        <v>119.59500000000001</v>
      </c>
      <c r="K70" s="92"/>
      <c r="L70" s="11">
        <v>270</v>
      </c>
      <c r="M70" s="74">
        <v>30</v>
      </c>
      <c r="N70" s="74">
        <v>180</v>
      </c>
      <c r="O70" s="74">
        <v>8</v>
      </c>
      <c r="P70" s="74"/>
      <c r="Q70" s="74"/>
      <c r="R70" s="75"/>
      <c r="S70" s="13">
        <f t="shared" si="24"/>
        <v>-0.12052744095487318</v>
      </c>
      <c r="T70" s="13">
        <f t="shared" si="25"/>
        <v>-0.49513403437078513</v>
      </c>
      <c r="U70" s="13">
        <f t="shared" si="26"/>
        <v>-0.85759730408675483</v>
      </c>
      <c r="V70" s="6">
        <f t="shared" si="27"/>
        <v>256.31892245058629</v>
      </c>
      <c r="W70" s="6">
        <f t="shared" si="28"/>
        <v>-59.280811579743883</v>
      </c>
      <c r="X70" s="34">
        <f t="shared" si="29"/>
        <v>256.31892245058629</v>
      </c>
      <c r="Y70" s="35">
        <f t="shared" si="30"/>
        <v>166.31892245058629</v>
      </c>
      <c r="Z70" s="36">
        <f t="shared" si="31"/>
        <v>30.719188420256117</v>
      </c>
      <c r="AA70" s="15"/>
      <c r="AB70" s="22"/>
      <c r="AC70" s="25"/>
      <c r="AD70" s="25"/>
      <c r="AE70" s="25"/>
      <c r="AF70" s="40"/>
      <c r="AG70" s="41"/>
      <c r="AH70" s="55"/>
      <c r="AI70" s="11">
        <v>77</v>
      </c>
      <c r="AJ70" s="29">
        <v>82</v>
      </c>
      <c r="AK70" s="108">
        <v>68.510000000000005</v>
      </c>
      <c r="AL70" s="108">
        <v>41.77</v>
      </c>
      <c r="AM70" s="53">
        <f t="shared" si="32"/>
        <v>187.80892245058629</v>
      </c>
      <c r="AN70" s="50">
        <f t="shared" si="33"/>
        <v>97.808922450586294</v>
      </c>
      <c r="AO70" s="67">
        <f t="shared" si="34"/>
        <v>30.719188420256117</v>
      </c>
      <c r="AP70" s="59"/>
      <c r="AQ70" s="52"/>
      <c r="AR70" s="52"/>
    </row>
    <row r="71" spans="1:46" x14ac:dyDescent="0.2">
      <c r="A71" s="2" t="s">
        <v>253</v>
      </c>
      <c r="B71" s="1" t="s">
        <v>186</v>
      </c>
      <c r="C71" s="1" t="s">
        <v>268</v>
      </c>
      <c r="D71" s="28">
        <v>5</v>
      </c>
      <c r="E71" s="11" t="s">
        <v>205</v>
      </c>
      <c r="F71" s="4">
        <v>27</v>
      </c>
      <c r="G71" s="4">
        <v>27</v>
      </c>
      <c r="H71" s="4">
        <f t="shared" si="35"/>
        <v>27</v>
      </c>
      <c r="I71" s="1">
        <v>127.72</v>
      </c>
      <c r="J71" s="79">
        <f t="shared" si="36"/>
        <v>127.99</v>
      </c>
      <c r="K71" s="92"/>
      <c r="L71" s="11">
        <v>90</v>
      </c>
      <c r="M71" s="74">
        <v>3</v>
      </c>
      <c r="N71" s="74">
        <v>180</v>
      </c>
      <c r="O71" s="74">
        <v>23</v>
      </c>
      <c r="P71" s="74"/>
      <c r="Q71" s="74"/>
      <c r="R71" s="75"/>
      <c r="S71" s="13">
        <f t="shared" si="24"/>
        <v>0.39019564505737303</v>
      </c>
      <c r="T71" s="13">
        <f t="shared" si="25"/>
        <v>-4.8175501731704359E-2</v>
      </c>
      <c r="U71" s="13">
        <f t="shared" si="26"/>
        <v>0.91924333354253773</v>
      </c>
      <c r="V71" s="6">
        <f t="shared" si="27"/>
        <v>352.96159642642976</v>
      </c>
      <c r="W71" s="6">
        <f t="shared" si="28"/>
        <v>66.843708814537692</v>
      </c>
      <c r="X71" s="34">
        <f t="shared" si="29"/>
        <v>172.96159642642976</v>
      </c>
      <c r="Y71" s="35">
        <f t="shared" si="30"/>
        <v>82.961596426429765</v>
      </c>
      <c r="Z71" s="36">
        <f t="shared" si="31"/>
        <v>23.156291185462308</v>
      </c>
      <c r="AA71" s="15"/>
      <c r="AB71" s="22"/>
      <c r="AC71" s="25"/>
      <c r="AD71" s="25"/>
      <c r="AE71" s="25"/>
      <c r="AF71" s="40"/>
      <c r="AG71" s="41"/>
      <c r="AH71" s="55"/>
      <c r="AI71" s="11">
        <v>8</v>
      </c>
      <c r="AJ71" s="29">
        <v>35</v>
      </c>
      <c r="AK71" s="108">
        <v>31.62</v>
      </c>
      <c r="AL71" s="108">
        <v>293.48</v>
      </c>
      <c r="AM71" s="53">
        <f t="shared" si="32"/>
        <v>141.34159642642976</v>
      </c>
      <c r="AN71" s="50">
        <f t="shared" si="33"/>
        <v>51.34159642642976</v>
      </c>
      <c r="AO71" s="67">
        <f t="shared" si="34"/>
        <v>23.156291185462308</v>
      </c>
      <c r="AP71" s="59"/>
      <c r="AQ71" s="52"/>
      <c r="AR71" s="52"/>
    </row>
    <row r="72" spans="1:46" x14ac:dyDescent="0.2">
      <c r="A72" s="2" t="s">
        <v>253</v>
      </c>
      <c r="B72" s="1" t="s">
        <v>186</v>
      </c>
      <c r="C72" s="1" t="s">
        <v>269</v>
      </c>
      <c r="D72" s="28">
        <v>6</v>
      </c>
      <c r="E72" s="11" t="s">
        <v>205</v>
      </c>
      <c r="F72" s="4">
        <v>70</v>
      </c>
      <c r="G72" s="5">
        <v>72</v>
      </c>
      <c r="H72" s="4">
        <f t="shared" si="35"/>
        <v>71</v>
      </c>
      <c r="I72" s="1">
        <v>139.245</v>
      </c>
      <c r="J72" s="79">
        <f t="shared" si="36"/>
        <v>139.95500000000001</v>
      </c>
      <c r="K72" s="92">
        <v>1</v>
      </c>
      <c r="L72" s="11">
        <v>270</v>
      </c>
      <c r="M72" s="74">
        <v>15</v>
      </c>
      <c r="N72" s="74">
        <v>180</v>
      </c>
      <c r="O72" s="74">
        <v>23</v>
      </c>
      <c r="P72" s="74"/>
      <c r="Q72" s="74"/>
      <c r="R72" s="75"/>
      <c r="S72" s="13">
        <f t="shared" si="24"/>
        <v>-0.37741728814286191</v>
      </c>
      <c r="T72" s="13">
        <f t="shared" si="25"/>
        <v>-0.23824418718279636</v>
      </c>
      <c r="U72" s="13">
        <f t="shared" si="26"/>
        <v>-0.88913941117414619</v>
      </c>
      <c r="V72" s="6">
        <f t="shared" si="27"/>
        <v>212.26211762904001</v>
      </c>
      <c r="W72" s="6">
        <f t="shared" si="28"/>
        <v>-63.344641690932391</v>
      </c>
      <c r="X72" s="34">
        <f t="shared" si="29"/>
        <v>212.26211762904001</v>
      </c>
      <c r="Y72" s="35">
        <f t="shared" si="30"/>
        <v>122.26211762904001</v>
      </c>
      <c r="Z72" s="36">
        <f t="shared" si="31"/>
        <v>26.655358309067609</v>
      </c>
      <c r="AA72" s="15"/>
      <c r="AB72" s="22"/>
      <c r="AC72" s="25"/>
      <c r="AD72" s="25"/>
      <c r="AE72" s="25"/>
      <c r="AF72" s="40"/>
      <c r="AG72" s="41"/>
      <c r="AH72" s="55"/>
      <c r="AI72" s="11">
        <v>66</v>
      </c>
      <c r="AJ72" s="29">
        <v>87.5</v>
      </c>
      <c r="AK72" s="108">
        <v>69.14</v>
      </c>
      <c r="AL72" s="108">
        <v>309.81</v>
      </c>
      <c r="AM72" s="53">
        <f t="shared" si="32"/>
        <v>143.12211762904002</v>
      </c>
      <c r="AN72" s="50">
        <f t="shared" si="33"/>
        <v>53.122117629040019</v>
      </c>
      <c r="AO72" s="67">
        <f t="shared" si="34"/>
        <v>26.655358309067609</v>
      </c>
      <c r="AP72" s="59"/>
      <c r="AQ72" s="52"/>
      <c r="AR72" s="52"/>
    </row>
    <row r="73" spans="1:46" x14ac:dyDescent="0.2">
      <c r="A73" s="2" t="s">
        <v>253</v>
      </c>
      <c r="B73" s="1" t="s">
        <v>186</v>
      </c>
      <c r="C73" s="1" t="s">
        <v>269</v>
      </c>
      <c r="D73" s="28">
        <v>7</v>
      </c>
      <c r="E73" s="11" t="s">
        <v>205</v>
      </c>
      <c r="F73" s="4">
        <v>25</v>
      </c>
      <c r="G73" s="5">
        <v>26</v>
      </c>
      <c r="H73" s="4">
        <f t="shared" si="35"/>
        <v>25.5</v>
      </c>
      <c r="I73" s="1">
        <v>140.345</v>
      </c>
      <c r="J73" s="79">
        <f t="shared" si="36"/>
        <v>140.6</v>
      </c>
      <c r="K73" s="92">
        <v>1</v>
      </c>
      <c r="L73" s="11">
        <v>270</v>
      </c>
      <c r="M73" s="74">
        <v>2</v>
      </c>
      <c r="N73" s="74">
        <v>180</v>
      </c>
      <c r="O73" s="74">
        <v>2</v>
      </c>
      <c r="P73" s="74"/>
      <c r="Q73" s="74"/>
      <c r="R73" s="75"/>
      <c r="S73" s="13">
        <f t="shared" si="24"/>
        <v>-3.4878236872062658E-2</v>
      </c>
      <c r="T73" s="13">
        <f t="shared" si="25"/>
        <v>-3.4878236872062644E-2</v>
      </c>
      <c r="U73" s="13">
        <f t="shared" si="26"/>
        <v>-0.99878202512991221</v>
      </c>
      <c r="V73" s="6">
        <f t="shared" si="27"/>
        <v>225</v>
      </c>
      <c r="W73" s="6">
        <f t="shared" si="28"/>
        <v>-87.172720540926477</v>
      </c>
      <c r="X73" s="34">
        <f t="shared" si="29"/>
        <v>225</v>
      </c>
      <c r="Y73" s="35">
        <f t="shared" si="30"/>
        <v>135</v>
      </c>
      <c r="Z73" s="36">
        <f t="shared" si="31"/>
        <v>2.8272794590735231</v>
      </c>
      <c r="AA73" s="15"/>
      <c r="AB73" s="22"/>
      <c r="AC73" s="25"/>
      <c r="AD73" s="25"/>
      <c r="AE73" s="25"/>
      <c r="AF73" s="40"/>
      <c r="AG73" s="41"/>
      <c r="AH73" s="55"/>
      <c r="AI73" s="11">
        <v>11</v>
      </c>
      <c r="AJ73" s="29">
        <v>28</v>
      </c>
      <c r="AK73" s="108">
        <v>61.87</v>
      </c>
      <c r="AL73" s="108">
        <v>356.75</v>
      </c>
      <c r="AM73" s="53">
        <f t="shared" si="32"/>
        <v>163.13</v>
      </c>
      <c r="AN73" s="50">
        <f t="shared" si="33"/>
        <v>73.13</v>
      </c>
      <c r="AO73" s="67">
        <f t="shared" si="34"/>
        <v>2.8272794590735231</v>
      </c>
      <c r="AP73" s="59"/>
      <c r="AQ73" s="52"/>
      <c r="AR73" s="52"/>
    </row>
    <row r="74" spans="1:46" x14ac:dyDescent="0.2">
      <c r="A74" s="2" t="s">
        <v>253</v>
      </c>
      <c r="B74" s="1" t="s">
        <v>186</v>
      </c>
      <c r="C74" s="1" t="s">
        <v>269</v>
      </c>
      <c r="D74" s="28">
        <v>7</v>
      </c>
      <c r="E74" s="11" t="s">
        <v>205</v>
      </c>
      <c r="F74" s="4">
        <v>46</v>
      </c>
      <c r="G74" s="5">
        <v>50</v>
      </c>
      <c r="H74" s="4">
        <f t="shared" si="35"/>
        <v>48</v>
      </c>
      <c r="I74" s="1">
        <v>140.345</v>
      </c>
      <c r="J74" s="79">
        <f t="shared" si="36"/>
        <v>140.82499999999999</v>
      </c>
      <c r="K74" s="92">
        <v>1</v>
      </c>
      <c r="L74" s="11">
        <v>270</v>
      </c>
      <c r="M74" s="74">
        <v>30</v>
      </c>
      <c r="N74" s="74">
        <v>180</v>
      </c>
      <c r="O74" s="74">
        <v>33</v>
      </c>
      <c r="P74" s="74"/>
      <c r="Q74" s="74"/>
      <c r="R74" s="75"/>
      <c r="S74" s="13">
        <f t="shared" si="24"/>
        <v>-0.47167124021565593</v>
      </c>
      <c r="T74" s="13">
        <f t="shared" si="25"/>
        <v>-0.41933528397271186</v>
      </c>
      <c r="U74" s="13">
        <f t="shared" si="26"/>
        <v>-0.72631001724706035</v>
      </c>
      <c r="V74" s="6">
        <f t="shared" si="27"/>
        <v>221.63842197431006</v>
      </c>
      <c r="W74" s="6">
        <f t="shared" si="28"/>
        <v>-49.011189363086615</v>
      </c>
      <c r="X74" s="34">
        <f t="shared" si="29"/>
        <v>221.63842197431006</v>
      </c>
      <c r="Y74" s="35">
        <f t="shared" si="30"/>
        <v>131.63842197431006</v>
      </c>
      <c r="Z74" s="36">
        <f t="shared" si="31"/>
        <v>40.988810636913385</v>
      </c>
      <c r="AA74" s="15"/>
      <c r="AB74" s="22"/>
      <c r="AC74" s="25"/>
      <c r="AD74" s="25"/>
      <c r="AE74" s="25"/>
      <c r="AF74" s="40"/>
      <c r="AG74" s="41"/>
      <c r="AH74" s="55"/>
      <c r="AI74" s="11">
        <v>45</v>
      </c>
      <c r="AJ74" s="29">
        <v>51</v>
      </c>
      <c r="AK74" s="108">
        <v>65.599999999999994</v>
      </c>
      <c r="AL74" s="108">
        <v>333.67</v>
      </c>
      <c r="AM74" s="53">
        <f t="shared" si="32"/>
        <v>156.03842197431007</v>
      </c>
      <c r="AN74" s="50">
        <f t="shared" si="33"/>
        <v>66.038421974310069</v>
      </c>
      <c r="AO74" s="67">
        <f t="shared" si="34"/>
        <v>40.988810636913385</v>
      </c>
      <c r="AP74" s="59"/>
      <c r="AQ74" s="52"/>
      <c r="AR74" s="52"/>
    </row>
    <row r="75" spans="1:46" x14ac:dyDescent="0.2">
      <c r="A75" s="2" t="s">
        <v>253</v>
      </c>
      <c r="B75" s="1" t="s">
        <v>186</v>
      </c>
      <c r="C75" s="1" t="s">
        <v>269</v>
      </c>
      <c r="D75" s="28">
        <v>8</v>
      </c>
      <c r="E75" s="11" t="s">
        <v>205</v>
      </c>
      <c r="F75" s="4">
        <v>65</v>
      </c>
      <c r="G75" s="5">
        <v>70</v>
      </c>
      <c r="H75" s="4">
        <f t="shared" si="35"/>
        <v>67.5</v>
      </c>
      <c r="I75" s="1">
        <v>141.375</v>
      </c>
      <c r="J75" s="79">
        <f t="shared" si="36"/>
        <v>142.05000000000001</v>
      </c>
      <c r="K75" s="92">
        <v>2</v>
      </c>
      <c r="L75" s="2">
        <v>90</v>
      </c>
      <c r="M75" s="74">
        <v>20</v>
      </c>
      <c r="N75" s="74">
        <v>180</v>
      </c>
      <c r="O75" s="74">
        <v>35</v>
      </c>
      <c r="P75" s="74"/>
      <c r="Q75" s="74"/>
      <c r="R75" s="75"/>
      <c r="S75" s="13">
        <f t="shared" si="24"/>
        <v>0.53898554469575621</v>
      </c>
      <c r="T75" s="13">
        <f t="shared" si="25"/>
        <v>-0.28016649959323553</v>
      </c>
      <c r="U75" s="13">
        <f t="shared" si="26"/>
        <v>0.76975113132005724</v>
      </c>
      <c r="V75" s="6">
        <f t="shared" si="27"/>
        <v>332.53443745936852</v>
      </c>
      <c r="W75" s="6">
        <f t="shared" si="28"/>
        <v>51.721102350181425</v>
      </c>
      <c r="X75" s="34">
        <f t="shared" si="29"/>
        <v>152.53443745936852</v>
      </c>
      <c r="Y75" s="35">
        <f t="shared" si="30"/>
        <v>62.534437459368519</v>
      </c>
      <c r="Z75" s="36">
        <f t="shared" si="31"/>
        <v>38.278897649818575</v>
      </c>
      <c r="AA75" s="15"/>
      <c r="AB75" s="22"/>
      <c r="AC75" s="25"/>
      <c r="AD75" s="25"/>
      <c r="AE75" s="25"/>
      <c r="AF75" s="40"/>
      <c r="AG75" s="41"/>
      <c r="AH75" s="55"/>
      <c r="AI75" s="11">
        <v>60.5</v>
      </c>
      <c r="AJ75" s="29">
        <v>72</v>
      </c>
      <c r="AK75" s="108">
        <v>82.59</v>
      </c>
      <c r="AL75" s="108">
        <v>322.66000000000003</v>
      </c>
      <c r="AM75" s="53">
        <f t="shared" si="32"/>
        <v>69.944437459368515</v>
      </c>
      <c r="AN75" s="50">
        <f t="shared" si="33"/>
        <v>339.94443745936849</v>
      </c>
      <c r="AO75" s="67">
        <f t="shared" si="34"/>
        <v>38.278897649818575</v>
      </c>
      <c r="AP75" s="59"/>
      <c r="AQ75" s="52"/>
      <c r="AR75" s="52"/>
    </row>
    <row r="76" spans="1:46" x14ac:dyDescent="0.2">
      <c r="A76" s="2" t="s">
        <v>253</v>
      </c>
      <c r="B76" s="1" t="s">
        <v>186</v>
      </c>
      <c r="C76" s="1" t="s">
        <v>270</v>
      </c>
      <c r="D76" s="28">
        <v>2</v>
      </c>
      <c r="E76" s="11" t="s">
        <v>205</v>
      </c>
      <c r="F76" s="4">
        <v>30</v>
      </c>
      <c r="G76" s="5">
        <v>34</v>
      </c>
      <c r="H76" s="4">
        <f t="shared" si="35"/>
        <v>32</v>
      </c>
      <c r="I76" s="1">
        <v>143.5</v>
      </c>
      <c r="J76" s="79">
        <f t="shared" si="36"/>
        <v>143.82</v>
      </c>
      <c r="K76" s="92"/>
      <c r="L76" s="11">
        <v>90</v>
      </c>
      <c r="M76" s="74">
        <v>1</v>
      </c>
      <c r="N76" s="74">
        <v>0</v>
      </c>
      <c r="O76" s="74">
        <v>35</v>
      </c>
      <c r="P76" s="74"/>
      <c r="Q76" s="74"/>
      <c r="R76" s="75"/>
      <c r="S76" s="13">
        <f t="shared" si="24"/>
        <v>0.57348907788160997</v>
      </c>
      <c r="T76" s="13">
        <f t="shared" si="25"/>
        <v>1.4296174410863114E-2</v>
      </c>
      <c r="U76" s="13">
        <f t="shared" si="26"/>
        <v>-0.81902728346499454</v>
      </c>
      <c r="V76" s="6">
        <f t="shared" si="27"/>
        <v>1.4279972881531975</v>
      </c>
      <c r="W76" s="6">
        <f t="shared" si="28"/>
        <v>-54.991637695300213</v>
      </c>
      <c r="X76" s="34">
        <f t="shared" si="29"/>
        <v>1.4279972881531975</v>
      </c>
      <c r="Y76" s="35">
        <f t="shared" si="30"/>
        <v>271.42799728815322</v>
      </c>
      <c r="Z76" s="36">
        <f t="shared" si="31"/>
        <v>35.008362304699787</v>
      </c>
      <c r="AA76" s="15"/>
      <c r="AB76" s="22"/>
      <c r="AC76" s="25"/>
      <c r="AD76" s="25"/>
      <c r="AE76" s="25"/>
      <c r="AF76" s="40"/>
      <c r="AG76" s="41"/>
      <c r="AH76" s="55"/>
      <c r="AI76" s="11">
        <v>30</v>
      </c>
      <c r="AJ76" s="29">
        <v>34</v>
      </c>
      <c r="AK76" s="108">
        <v>65.349999999999994</v>
      </c>
      <c r="AL76" s="108">
        <v>181.16</v>
      </c>
      <c r="AM76" s="53">
        <f t="shared" si="32"/>
        <v>296.0779972881532</v>
      </c>
      <c r="AN76" s="50">
        <f t="shared" si="33"/>
        <v>206.0779972881532</v>
      </c>
      <c r="AO76" s="67">
        <f t="shared" si="34"/>
        <v>35.008362304699787</v>
      </c>
      <c r="AP76" s="59"/>
      <c r="AQ76" s="52"/>
      <c r="AR76" s="52"/>
      <c r="AT76" s="73" t="s">
        <v>206</v>
      </c>
    </row>
    <row r="77" spans="1:46" x14ac:dyDescent="0.2">
      <c r="A77" s="2" t="s">
        <v>253</v>
      </c>
      <c r="B77" s="1" t="s">
        <v>186</v>
      </c>
      <c r="C77" s="3" t="s">
        <v>270</v>
      </c>
      <c r="D77" s="28">
        <v>3</v>
      </c>
      <c r="E77" s="11" t="s">
        <v>205</v>
      </c>
      <c r="F77" s="4">
        <v>59.5</v>
      </c>
      <c r="G77" s="4">
        <v>59.5</v>
      </c>
      <c r="H77" s="4">
        <f t="shared" si="35"/>
        <v>59.5</v>
      </c>
      <c r="I77" s="1">
        <v>144.79</v>
      </c>
      <c r="J77" s="79">
        <f t="shared" si="36"/>
        <v>145.38499999999999</v>
      </c>
      <c r="K77" s="92"/>
      <c r="L77" s="11">
        <v>270</v>
      </c>
      <c r="M77" s="74">
        <v>2</v>
      </c>
      <c r="N77" s="74">
        <v>0</v>
      </c>
      <c r="O77" s="74">
        <v>5</v>
      </c>
      <c r="P77" s="74"/>
      <c r="Q77" s="74"/>
      <c r="R77" s="75"/>
      <c r="S77" s="13">
        <f t="shared" si="24"/>
        <v>-8.7102649824045655E-2</v>
      </c>
      <c r="T77" s="13">
        <f t="shared" si="25"/>
        <v>3.4766693581101835E-2</v>
      </c>
      <c r="U77" s="13">
        <f t="shared" si="26"/>
        <v>0.99558784319794802</v>
      </c>
      <c r="V77" s="6">
        <f t="shared" si="27"/>
        <v>158.24077352044239</v>
      </c>
      <c r="W77" s="6">
        <f t="shared" si="28"/>
        <v>84.618591521009023</v>
      </c>
      <c r="X77" s="34">
        <f t="shared" si="29"/>
        <v>338.24077352044242</v>
      </c>
      <c r="Y77" s="35">
        <f t="shared" si="30"/>
        <v>248.24077352044242</v>
      </c>
      <c r="Z77" s="36">
        <f t="shared" si="31"/>
        <v>5.3814084789909771</v>
      </c>
      <c r="AA77" s="15"/>
      <c r="AB77" s="22"/>
      <c r="AC77" s="25"/>
      <c r="AD77" s="25"/>
      <c r="AE77" s="25"/>
      <c r="AF77" s="40"/>
      <c r="AG77" s="41"/>
      <c r="AH77" s="55"/>
      <c r="AI77" s="11">
        <v>58</v>
      </c>
      <c r="AJ77" s="29">
        <v>61</v>
      </c>
      <c r="AK77" s="108">
        <v>65.099999999999994</v>
      </c>
      <c r="AL77" s="108">
        <v>163.9</v>
      </c>
      <c r="AM77" s="53">
        <f t="shared" si="32"/>
        <v>273.14077352044239</v>
      </c>
      <c r="AN77" s="50">
        <f t="shared" si="33"/>
        <v>183.14077352044239</v>
      </c>
      <c r="AO77" s="67">
        <f t="shared" si="34"/>
        <v>5.3814084789909771</v>
      </c>
      <c r="AP77" s="59"/>
      <c r="AQ77" s="52"/>
      <c r="AR77" s="52"/>
    </row>
    <row r="78" spans="1:46" x14ac:dyDescent="0.2">
      <c r="A78" s="2" t="s">
        <v>253</v>
      </c>
      <c r="B78" s="1" t="s">
        <v>186</v>
      </c>
      <c r="C78" s="1" t="s">
        <v>271</v>
      </c>
      <c r="D78" s="28">
        <v>1</v>
      </c>
      <c r="E78" s="11" t="s">
        <v>205</v>
      </c>
      <c r="F78" s="4">
        <v>24</v>
      </c>
      <c r="G78" s="5">
        <v>24</v>
      </c>
      <c r="H78" s="4">
        <f t="shared" si="35"/>
        <v>24</v>
      </c>
      <c r="I78" s="1">
        <v>152.5</v>
      </c>
      <c r="J78" s="79">
        <f t="shared" si="36"/>
        <v>152.74</v>
      </c>
      <c r="K78" s="92"/>
      <c r="L78" s="11">
        <v>90</v>
      </c>
      <c r="M78" s="74">
        <v>1</v>
      </c>
      <c r="N78" s="74" t="s">
        <v>295</v>
      </c>
      <c r="O78" s="74" t="s">
        <v>295</v>
      </c>
      <c r="P78" s="74"/>
      <c r="Q78" s="74"/>
      <c r="R78" s="75"/>
      <c r="S78" s="13"/>
      <c r="T78" s="13"/>
      <c r="U78" s="13"/>
      <c r="V78" s="6"/>
      <c r="W78" s="6"/>
      <c r="X78" s="34"/>
      <c r="Y78" s="35"/>
      <c r="Z78" s="36"/>
      <c r="AA78" s="15"/>
      <c r="AB78" s="22"/>
      <c r="AC78" s="25"/>
      <c r="AD78" s="25"/>
      <c r="AE78" s="25"/>
      <c r="AF78" s="40"/>
      <c r="AG78" s="41"/>
      <c r="AH78" s="55"/>
      <c r="AI78" s="11">
        <v>19.5</v>
      </c>
      <c r="AJ78" s="29">
        <v>27</v>
      </c>
      <c r="AK78" s="108">
        <v>-64.53</v>
      </c>
      <c r="AL78" s="108">
        <v>333.71</v>
      </c>
      <c r="AM78" s="53">
        <f t="shared" si="32"/>
        <v>64.53</v>
      </c>
      <c r="AN78" s="50">
        <f t="shared" si="33"/>
        <v>334.53</v>
      </c>
      <c r="AO78" s="67">
        <f t="shared" si="34"/>
        <v>0</v>
      </c>
      <c r="AP78" s="59"/>
      <c r="AQ78" s="52"/>
      <c r="AR78" s="52"/>
    </row>
    <row r="79" spans="1:46" x14ac:dyDescent="0.2">
      <c r="A79" s="2" t="s">
        <v>253</v>
      </c>
      <c r="B79" s="1" t="s">
        <v>186</v>
      </c>
      <c r="C79" s="3" t="s">
        <v>271</v>
      </c>
      <c r="D79" s="28">
        <v>4</v>
      </c>
      <c r="E79" s="11" t="s">
        <v>205</v>
      </c>
      <c r="F79" s="4">
        <v>24</v>
      </c>
      <c r="G79" s="5">
        <v>24</v>
      </c>
      <c r="H79" s="4">
        <f t="shared" si="35"/>
        <v>24</v>
      </c>
      <c r="I79" s="1">
        <v>154.07</v>
      </c>
      <c r="J79" s="79">
        <f t="shared" si="36"/>
        <v>154.31</v>
      </c>
      <c r="K79" s="92"/>
      <c r="L79" s="11">
        <v>90</v>
      </c>
      <c r="M79" s="74">
        <v>8</v>
      </c>
      <c r="N79" s="74">
        <v>180</v>
      </c>
      <c r="O79" s="74">
        <v>11</v>
      </c>
      <c r="P79" s="74"/>
      <c r="Q79" s="74"/>
      <c r="R79" s="75"/>
      <c r="S79" s="13">
        <f t="shared" ref="S79:S110" si="37">COS(M79*PI()/180)*SIN(L79*PI()/180)*(SIN(O79*PI()/180))-(COS(O79*PI()/180)*SIN(N79*PI()/180))*(SIN(M79*PI()/180))</f>
        <v>0.18895205535005022</v>
      </c>
      <c r="T79" s="13">
        <f t="shared" ref="T79:T110" si="38">(SIN(M79*PI()/180))*(COS(O79*PI()/180)*COS(N79*PI()/180))-(SIN(O79*PI()/180))*(COS(M79*PI()/180)*COS(L79*PI()/180))</f>
        <v>-0.13661609910710643</v>
      </c>
      <c r="U79" s="13">
        <f t="shared" ref="U79:U110" si="39">(COS(M79*PI()/180)*COS(L79*PI()/180))*(COS(O79*PI()/180)*SIN(N79*PI()/180))-(COS(M79*PI()/180)*SIN(L79*PI()/180))*(COS(O79*PI()/180)*COS(N79*PI()/180))</f>
        <v>0.97207405517694545</v>
      </c>
      <c r="V79" s="6">
        <f t="shared" ref="V79:V110" si="40">IF(S79=0,IF(T79&gt;=0,90,270),IF(S79&gt;0,IF(T79&gt;=0,ATAN(T79/S79)*180/PI(),ATAN(T79/S79)*180/PI()+360),ATAN(T79/S79)*180/PI()+180))</f>
        <v>324.13232140696505</v>
      </c>
      <c r="W79" s="6">
        <f t="shared" ref="W79:W110" si="41">ASIN(U79/SQRT(S79^2+T79^2+U79^2))*180/PI()</f>
        <v>76.511556599273788</v>
      </c>
      <c r="X79" s="34">
        <f t="shared" ref="X79:X110" si="42">IF(U79&lt;0,V79,IF(V79+180&gt;=360,V79-180,V79+180))</f>
        <v>144.13232140696505</v>
      </c>
      <c r="Y79" s="35">
        <f t="shared" ref="Y79:Y110" si="43">IF(X79-90&lt;0,X79+270,X79-90)</f>
        <v>54.132321406965048</v>
      </c>
      <c r="Z79" s="36">
        <f t="shared" ref="Z79:Z110" si="44">IF(U79&lt;0,90+W79,90-W79)</f>
        <v>13.488443400726212</v>
      </c>
      <c r="AA79" s="15"/>
      <c r="AB79" s="22"/>
      <c r="AC79" s="25"/>
      <c r="AD79" s="25"/>
      <c r="AE79" s="25"/>
      <c r="AF79" s="40"/>
      <c r="AG79" s="41"/>
      <c r="AH79" s="55"/>
      <c r="AI79" s="11">
        <v>23</v>
      </c>
      <c r="AJ79" s="29">
        <v>27</v>
      </c>
      <c r="AK79" s="108">
        <v>67.16</v>
      </c>
      <c r="AL79" s="108">
        <v>65.680000000000007</v>
      </c>
      <c r="AM79" s="53">
        <f t="shared" si="32"/>
        <v>76.972321406965051</v>
      </c>
      <c r="AN79" s="50">
        <f t="shared" si="33"/>
        <v>346.97232140696508</v>
      </c>
      <c r="AO79" s="67">
        <f t="shared" si="34"/>
        <v>13.488443400726212</v>
      </c>
      <c r="AP79" s="59"/>
      <c r="AQ79" s="52"/>
      <c r="AR79" s="52"/>
      <c r="AT79" s="73" t="s">
        <v>207</v>
      </c>
    </row>
    <row r="80" spans="1:46" x14ac:dyDescent="0.2">
      <c r="A80" s="2" t="s">
        <v>253</v>
      </c>
      <c r="B80" s="1" t="s">
        <v>186</v>
      </c>
      <c r="C80" s="1" t="s">
        <v>176</v>
      </c>
      <c r="D80" s="28">
        <v>1</v>
      </c>
      <c r="E80" s="11" t="s">
        <v>205</v>
      </c>
      <c r="F80" s="4">
        <v>30</v>
      </c>
      <c r="G80" s="5">
        <v>30</v>
      </c>
      <c r="H80" s="4">
        <f t="shared" si="35"/>
        <v>30</v>
      </c>
      <c r="I80" s="1">
        <v>190.5</v>
      </c>
      <c r="J80" s="79">
        <f t="shared" si="36"/>
        <v>190.8</v>
      </c>
      <c r="K80" s="92"/>
      <c r="L80" s="11">
        <v>270</v>
      </c>
      <c r="M80" s="74">
        <v>3</v>
      </c>
      <c r="N80" s="74">
        <v>180</v>
      </c>
      <c r="O80" s="74">
        <v>1</v>
      </c>
      <c r="P80" s="74"/>
      <c r="Q80" s="74"/>
      <c r="R80" s="75"/>
      <c r="S80" s="13">
        <f t="shared" si="37"/>
        <v>-1.742848852081217E-2</v>
      </c>
      <c r="T80" s="13">
        <f t="shared" si="38"/>
        <v>-5.2327985223313132E-2</v>
      </c>
      <c r="U80" s="13">
        <f t="shared" si="39"/>
        <v>-0.99847743863945992</v>
      </c>
      <c r="V80" s="6">
        <f t="shared" si="40"/>
        <v>251.57901920027496</v>
      </c>
      <c r="W80" s="6">
        <f t="shared" si="41"/>
        <v>-86.838299513294743</v>
      </c>
      <c r="X80" s="34">
        <f t="shared" si="42"/>
        <v>251.57901920027496</v>
      </c>
      <c r="Y80" s="35">
        <f t="shared" si="43"/>
        <v>161.57901920027496</v>
      </c>
      <c r="Z80" s="36">
        <f t="shared" si="44"/>
        <v>3.1617004867052572</v>
      </c>
      <c r="AA80" s="15"/>
      <c r="AB80" s="22"/>
      <c r="AC80" s="25"/>
      <c r="AD80" s="25"/>
      <c r="AE80" s="25"/>
      <c r="AF80" s="40"/>
      <c r="AG80" s="41"/>
      <c r="AH80" s="55"/>
      <c r="AI80" s="11">
        <v>27</v>
      </c>
      <c r="AJ80" s="29">
        <v>30</v>
      </c>
      <c r="AK80" s="108">
        <v>-15.72</v>
      </c>
      <c r="AL80" s="108">
        <v>11.72</v>
      </c>
      <c r="AM80" s="53">
        <f t="shared" si="32"/>
        <v>267.29901920027498</v>
      </c>
      <c r="AN80" s="50">
        <f t="shared" si="33"/>
        <v>177.29901920027498</v>
      </c>
      <c r="AO80" s="67">
        <f t="shared" si="34"/>
        <v>3.1617004867052572</v>
      </c>
      <c r="AP80" s="59"/>
      <c r="AQ80" s="52"/>
      <c r="AR80" s="52"/>
    </row>
    <row r="81" spans="1:44" x14ac:dyDescent="0.2">
      <c r="A81" s="2" t="s">
        <v>253</v>
      </c>
      <c r="B81" s="1" t="s">
        <v>186</v>
      </c>
      <c r="C81" s="1" t="s">
        <v>176</v>
      </c>
      <c r="D81" s="28">
        <v>2</v>
      </c>
      <c r="E81" s="2" t="s">
        <v>144</v>
      </c>
      <c r="F81" s="4">
        <v>11</v>
      </c>
      <c r="G81" s="5">
        <v>11</v>
      </c>
      <c r="H81" s="4">
        <f t="shared" si="35"/>
        <v>11</v>
      </c>
      <c r="I81" s="1">
        <v>191.245</v>
      </c>
      <c r="J81" s="79">
        <f t="shared" si="36"/>
        <v>191.35500000000002</v>
      </c>
      <c r="K81" s="92"/>
      <c r="L81" s="11">
        <v>90</v>
      </c>
      <c r="M81" s="74">
        <v>0</v>
      </c>
      <c r="N81" s="74">
        <v>0</v>
      </c>
      <c r="O81" s="74">
        <v>2</v>
      </c>
      <c r="P81" s="74"/>
      <c r="Q81" s="74"/>
      <c r="R81" s="75"/>
      <c r="S81" s="13">
        <f t="shared" si="37"/>
        <v>3.4899496702500969E-2</v>
      </c>
      <c r="T81" s="13">
        <f t="shared" si="38"/>
        <v>-2.1378532231078771E-18</v>
      </c>
      <c r="U81" s="13">
        <f t="shared" si="39"/>
        <v>-0.99939082701909576</v>
      </c>
      <c r="V81" s="6">
        <f t="shared" si="40"/>
        <v>360</v>
      </c>
      <c r="W81" s="6">
        <f t="shared" si="41"/>
        <v>-88.000000000000242</v>
      </c>
      <c r="X81" s="34">
        <f t="shared" si="42"/>
        <v>360</v>
      </c>
      <c r="Y81" s="35">
        <f t="shared" si="43"/>
        <v>270</v>
      </c>
      <c r="Z81" s="36">
        <f t="shared" si="44"/>
        <v>1.9999999999997584</v>
      </c>
      <c r="AA81" s="15"/>
      <c r="AB81" s="22"/>
      <c r="AC81" s="25"/>
      <c r="AD81" s="25"/>
      <c r="AE81" s="25"/>
      <c r="AF81" s="40"/>
      <c r="AG81" s="41"/>
      <c r="AH81" s="55"/>
      <c r="AI81" s="11">
        <v>8</v>
      </c>
      <c r="AJ81" s="29">
        <v>11</v>
      </c>
      <c r="AK81" s="108">
        <v>28.05</v>
      </c>
      <c r="AL81" s="108">
        <v>359.35</v>
      </c>
      <c r="AM81" s="53">
        <f t="shared" si="32"/>
        <v>331.95</v>
      </c>
      <c r="AN81" s="50">
        <f t="shared" si="33"/>
        <v>241.95</v>
      </c>
      <c r="AO81" s="67">
        <f t="shared" si="34"/>
        <v>1.9999999999997584</v>
      </c>
      <c r="AP81" s="59"/>
      <c r="AQ81" s="52"/>
      <c r="AR81" s="52"/>
    </row>
    <row r="82" spans="1:44" x14ac:dyDescent="0.2">
      <c r="A82" s="2" t="s">
        <v>253</v>
      </c>
      <c r="B82" s="1" t="s">
        <v>186</v>
      </c>
      <c r="C82" s="1" t="s">
        <v>176</v>
      </c>
      <c r="D82" s="28">
        <v>3</v>
      </c>
      <c r="E82" s="2" t="s">
        <v>144</v>
      </c>
      <c r="F82" s="4">
        <v>66</v>
      </c>
      <c r="G82" s="5">
        <v>66</v>
      </c>
      <c r="H82" s="4">
        <f t="shared" si="35"/>
        <v>66</v>
      </c>
      <c r="I82" s="1">
        <v>192.29499999999999</v>
      </c>
      <c r="J82" s="79">
        <f t="shared" si="36"/>
        <v>192.95499999999998</v>
      </c>
      <c r="K82" s="92"/>
      <c r="L82" s="11">
        <v>270</v>
      </c>
      <c r="M82" s="74">
        <v>2</v>
      </c>
      <c r="N82" s="74">
        <v>0</v>
      </c>
      <c r="O82" s="74">
        <v>0</v>
      </c>
      <c r="P82" s="74"/>
      <c r="Q82" s="74"/>
      <c r="R82" s="75"/>
      <c r="S82" s="13">
        <f t="shared" si="37"/>
        <v>0</v>
      </c>
      <c r="T82" s="13">
        <f t="shared" si="38"/>
        <v>3.4899496702500969E-2</v>
      </c>
      <c r="U82" s="13">
        <f t="shared" si="39"/>
        <v>0.99939082701909576</v>
      </c>
      <c r="V82" s="6">
        <f t="shared" si="40"/>
        <v>90</v>
      </c>
      <c r="W82" s="6">
        <f t="shared" si="41"/>
        <v>88.000000000000057</v>
      </c>
      <c r="X82" s="34">
        <f t="shared" si="42"/>
        <v>270</v>
      </c>
      <c r="Y82" s="35">
        <f t="shared" si="43"/>
        <v>180</v>
      </c>
      <c r="Z82" s="36">
        <f t="shared" si="44"/>
        <v>1.9999999999999432</v>
      </c>
      <c r="AA82" s="15"/>
      <c r="AB82" s="22"/>
      <c r="AC82" s="25"/>
      <c r="AD82" s="25"/>
      <c r="AE82" s="25"/>
      <c r="AF82" s="40"/>
      <c r="AG82" s="41"/>
      <c r="AH82" s="55"/>
      <c r="AI82" s="11">
        <v>62</v>
      </c>
      <c r="AJ82" s="29">
        <v>67</v>
      </c>
      <c r="AK82" s="108">
        <v>56.5</v>
      </c>
      <c r="AL82" s="108">
        <v>24.23</v>
      </c>
      <c r="AM82" s="53">
        <f t="shared" si="32"/>
        <v>213.5</v>
      </c>
      <c r="AN82" s="50">
        <f t="shared" si="33"/>
        <v>123.5</v>
      </c>
      <c r="AO82" s="67">
        <f t="shared" si="34"/>
        <v>1.9999999999999432</v>
      </c>
      <c r="AP82" s="59"/>
      <c r="AQ82" s="52"/>
      <c r="AR82" s="52"/>
    </row>
    <row r="83" spans="1:44" x14ac:dyDescent="0.2">
      <c r="A83" s="2" t="s">
        <v>253</v>
      </c>
      <c r="B83" s="1" t="s">
        <v>186</v>
      </c>
      <c r="C83" s="1" t="s">
        <v>176</v>
      </c>
      <c r="D83" s="28">
        <v>3</v>
      </c>
      <c r="E83" s="2" t="s">
        <v>144</v>
      </c>
      <c r="F83" s="4">
        <v>93</v>
      </c>
      <c r="G83" s="5">
        <v>93</v>
      </c>
      <c r="H83" s="4">
        <f t="shared" si="35"/>
        <v>93</v>
      </c>
      <c r="I83" s="1">
        <v>192.29499999999999</v>
      </c>
      <c r="J83" s="79">
        <f t="shared" si="36"/>
        <v>193.22499999999999</v>
      </c>
      <c r="K83" s="92"/>
      <c r="L83" s="11">
        <v>270</v>
      </c>
      <c r="M83" s="74">
        <v>2</v>
      </c>
      <c r="N83" s="74">
        <v>180</v>
      </c>
      <c r="O83" s="74">
        <v>7</v>
      </c>
      <c r="P83" s="74"/>
      <c r="Q83" s="74"/>
      <c r="R83" s="75"/>
      <c r="S83" s="13">
        <f t="shared" si="37"/>
        <v>-0.12179510389394452</v>
      </c>
      <c r="T83" s="13">
        <f t="shared" si="38"/>
        <v>-3.4639361146286324E-2</v>
      </c>
      <c r="U83" s="13">
        <f t="shared" si="39"/>
        <v>-0.99194151934344166</v>
      </c>
      <c r="V83" s="6">
        <f t="shared" si="40"/>
        <v>195.87611478209257</v>
      </c>
      <c r="W83" s="6">
        <f t="shared" si="41"/>
        <v>-82.725317082150838</v>
      </c>
      <c r="X83" s="34">
        <f t="shared" si="42"/>
        <v>195.87611478209257</v>
      </c>
      <c r="Y83" s="35">
        <f t="shared" si="43"/>
        <v>105.87611478209257</v>
      </c>
      <c r="Z83" s="36">
        <f t="shared" si="44"/>
        <v>7.2746829178491623</v>
      </c>
      <c r="AA83" s="15"/>
      <c r="AB83" s="22"/>
      <c r="AC83" s="25"/>
      <c r="AD83" s="25"/>
      <c r="AE83" s="25"/>
      <c r="AF83" s="40"/>
      <c r="AG83" s="41"/>
      <c r="AH83" s="55"/>
      <c r="AI83" s="11">
        <v>92</v>
      </c>
      <c r="AJ83" s="29">
        <v>97</v>
      </c>
      <c r="AK83" s="108">
        <v>52.52</v>
      </c>
      <c r="AL83" s="108">
        <v>353.61</v>
      </c>
      <c r="AM83" s="53">
        <f t="shared" si="32"/>
        <v>143.35611478209256</v>
      </c>
      <c r="AN83" s="50">
        <f t="shared" si="33"/>
        <v>53.356114782092561</v>
      </c>
      <c r="AO83" s="67">
        <f t="shared" si="34"/>
        <v>7.2746829178491623</v>
      </c>
      <c r="AP83" s="59"/>
      <c r="AQ83" s="52"/>
      <c r="AR83" s="52"/>
    </row>
    <row r="84" spans="1:44" x14ac:dyDescent="0.2">
      <c r="A84" s="2" t="s">
        <v>253</v>
      </c>
      <c r="B84" s="1" t="s">
        <v>186</v>
      </c>
      <c r="C84" s="1" t="s">
        <v>176</v>
      </c>
      <c r="D84" s="28">
        <v>6</v>
      </c>
      <c r="E84" s="2" t="s">
        <v>144</v>
      </c>
      <c r="F84" s="4">
        <v>107</v>
      </c>
      <c r="G84" s="5">
        <v>107</v>
      </c>
      <c r="H84" s="4">
        <f t="shared" si="35"/>
        <v>107</v>
      </c>
      <c r="I84" s="1">
        <v>194.47499999999999</v>
      </c>
      <c r="J84" s="79">
        <f t="shared" si="36"/>
        <v>195.54499999999999</v>
      </c>
      <c r="K84" s="92"/>
      <c r="L84" s="11">
        <v>90</v>
      </c>
      <c r="M84" s="74">
        <v>4</v>
      </c>
      <c r="N84" s="74">
        <v>0</v>
      </c>
      <c r="O84" s="74">
        <v>0</v>
      </c>
      <c r="P84" s="74"/>
      <c r="Q84" s="74"/>
      <c r="R84" s="75"/>
      <c r="S84" s="13">
        <f t="shared" si="37"/>
        <v>0</v>
      </c>
      <c r="T84" s="13">
        <f t="shared" si="38"/>
        <v>6.9756473744125302E-2</v>
      </c>
      <c r="U84" s="13">
        <f t="shared" si="39"/>
        <v>-0.9975640502598242</v>
      </c>
      <c r="V84" s="6">
        <f t="shared" si="40"/>
        <v>90</v>
      </c>
      <c r="W84" s="6">
        <f t="shared" si="41"/>
        <v>-85.999999999999957</v>
      </c>
      <c r="X84" s="34">
        <f t="shared" si="42"/>
        <v>90</v>
      </c>
      <c r="Y84" s="35">
        <f t="shared" si="43"/>
        <v>0</v>
      </c>
      <c r="Z84" s="36">
        <f t="shared" si="44"/>
        <v>4.0000000000000426</v>
      </c>
      <c r="AA84" s="15"/>
      <c r="AB84" s="22"/>
      <c r="AC84" s="25"/>
      <c r="AD84" s="25"/>
      <c r="AE84" s="25"/>
      <c r="AF84" s="40"/>
      <c r="AG84" s="41"/>
      <c r="AH84" s="55"/>
      <c r="AI84" s="11">
        <v>105</v>
      </c>
      <c r="AJ84" s="29">
        <v>107</v>
      </c>
      <c r="AK84" s="108">
        <v>15.07</v>
      </c>
      <c r="AL84" s="108">
        <v>28.74</v>
      </c>
      <c r="AM84" s="53">
        <f t="shared" si="32"/>
        <v>74.930000000000007</v>
      </c>
      <c r="AN84" s="50">
        <f t="shared" si="33"/>
        <v>344.93</v>
      </c>
      <c r="AO84" s="67">
        <f t="shared" si="34"/>
        <v>4.0000000000000426</v>
      </c>
      <c r="AP84" s="59"/>
      <c r="AQ84" s="52"/>
      <c r="AR84" s="52"/>
    </row>
    <row r="85" spans="1:44" x14ac:dyDescent="0.2">
      <c r="A85" s="2" t="s">
        <v>253</v>
      </c>
      <c r="B85" s="1" t="s">
        <v>186</v>
      </c>
      <c r="C85" s="1" t="s">
        <v>176</v>
      </c>
      <c r="D85" s="28">
        <v>7</v>
      </c>
      <c r="E85" s="2" t="s">
        <v>144</v>
      </c>
      <c r="F85" s="4">
        <v>13</v>
      </c>
      <c r="G85" s="5">
        <v>13</v>
      </c>
      <c r="H85" s="4">
        <f t="shared" si="35"/>
        <v>13</v>
      </c>
      <c r="I85" s="1">
        <v>195.59</v>
      </c>
      <c r="J85" s="79">
        <f t="shared" si="36"/>
        <v>195.72</v>
      </c>
      <c r="K85" s="92"/>
      <c r="L85" s="11">
        <v>90</v>
      </c>
      <c r="M85" s="74">
        <v>0</v>
      </c>
      <c r="N85" s="74">
        <v>180</v>
      </c>
      <c r="O85" s="74">
        <v>3</v>
      </c>
      <c r="P85" s="74"/>
      <c r="Q85" s="74"/>
      <c r="R85" s="75"/>
      <c r="S85" s="13">
        <f t="shared" si="37"/>
        <v>5.2335956242943828E-2</v>
      </c>
      <c r="T85" s="13">
        <f t="shared" si="38"/>
        <v>-3.2059657963603889E-18</v>
      </c>
      <c r="U85" s="13">
        <f t="shared" si="39"/>
        <v>0.99862953475457383</v>
      </c>
      <c r="V85" s="6">
        <f t="shared" si="40"/>
        <v>360</v>
      </c>
      <c r="W85" s="6">
        <f t="shared" si="41"/>
        <v>86.999999999999957</v>
      </c>
      <c r="X85" s="34">
        <f t="shared" si="42"/>
        <v>180</v>
      </c>
      <c r="Y85" s="35">
        <f t="shared" si="43"/>
        <v>90</v>
      </c>
      <c r="Z85" s="36">
        <f t="shared" si="44"/>
        <v>3.0000000000000426</v>
      </c>
      <c r="AA85" s="15"/>
      <c r="AB85" s="22"/>
      <c r="AC85" s="25"/>
      <c r="AD85" s="25"/>
      <c r="AE85" s="25"/>
      <c r="AF85" s="40"/>
      <c r="AG85" s="41"/>
      <c r="AH85" s="55"/>
      <c r="AI85" s="11">
        <v>12</v>
      </c>
      <c r="AJ85" s="29">
        <v>15</v>
      </c>
      <c r="AK85" s="108">
        <v>1.63</v>
      </c>
      <c r="AL85" s="108">
        <v>53.61</v>
      </c>
      <c r="AM85" s="53">
        <f t="shared" si="32"/>
        <v>178.37</v>
      </c>
      <c r="AN85" s="50">
        <f t="shared" si="33"/>
        <v>88.37</v>
      </c>
      <c r="AO85" s="67">
        <f t="shared" si="34"/>
        <v>3.0000000000000426</v>
      </c>
      <c r="AP85" s="59"/>
      <c r="AQ85" s="52"/>
      <c r="AR85" s="52"/>
    </row>
    <row r="86" spans="1:44" x14ac:dyDescent="0.2">
      <c r="A86" s="2" t="s">
        <v>253</v>
      </c>
      <c r="B86" s="1" t="s">
        <v>186</v>
      </c>
      <c r="C86" s="1" t="s">
        <v>176</v>
      </c>
      <c r="D86" s="28">
        <v>7</v>
      </c>
      <c r="E86" s="2" t="s">
        <v>144</v>
      </c>
      <c r="F86" s="4">
        <v>120</v>
      </c>
      <c r="G86" s="5">
        <v>120</v>
      </c>
      <c r="H86" s="4">
        <f t="shared" si="35"/>
        <v>120</v>
      </c>
      <c r="I86" s="1">
        <v>195.59</v>
      </c>
      <c r="J86" s="79">
        <f t="shared" si="36"/>
        <v>196.79</v>
      </c>
      <c r="K86" s="92"/>
      <c r="L86" s="11">
        <v>90</v>
      </c>
      <c r="M86" s="74">
        <v>0</v>
      </c>
      <c r="N86" s="74">
        <v>180</v>
      </c>
      <c r="O86" s="74">
        <v>7</v>
      </c>
      <c r="P86" s="74"/>
      <c r="Q86" s="74"/>
      <c r="R86" s="75"/>
      <c r="S86" s="13">
        <f t="shared" si="37"/>
        <v>0.12186934340514748</v>
      </c>
      <c r="T86" s="13">
        <f t="shared" si="38"/>
        <v>-7.4654018886772226E-18</v>
      </c>
      <c r="U86" s="13">
        <f t="shared" si="39"/>
        <v>0.99254615164132198</v>
      </c>
      <c r="V86" s="6">
        <f t="shared" si="40"/>
        <v>360</v>
      </c>
      <c r="W86" s="6">
        <f t="shared" si="41"/>
        <v>82.999999999999972</v>
      </c>
      <c r="X86" s="34">
        <f t="shared" si="42"/>
        <v>180</v>
      </c>
      <c r="Y86" s="35">
        <f t="shared" si="43"/>
        <v>90</v>
      </c>
      <c r="Z86" s="36">
        <f t="shared" si="44"/>
        <v>7.0000000000000284</v>
      </c>
      <c r="AA86" s="15"/>
      <c r="AB86" s="22"/>
      <c r="AC86" s="25"/>
      <c r="AD86" s="25"/>
      <c r="AE86" s="25"/>
      <c r="AF86" s="40"/>
      <c r="AG86" s="41"/>
      <c r="AH86" s="55"/>
      <c r="AI86" s="11">
        <v>116</v>
      </c>
      <c r="AJ86" s="29">
        <v>120.5</v>
      </c>
      <c r="AK86" s="108">
        <v>58.38</v>
      </c>
      <c r="AL86" s="108">
        <v>10.199999999999999</v>
      </c>
      <c r="AM86" s="53">
        <f t="shared" si="32"/>
        <v>121.62</v>
      </c>
      <c r="AN86" s="50">
        <f t="shared" si="33"/>
        <v>31.620000000000005</v>
      </c>
      <c r="AO86" s="67">
        <f t="shared" si="34"/>
        <v>7.0000000000000284</v>
      </c>
      <c r="AP86" s="59"/>
      <c r="AQ86" s="52"/>
      <c r="AR86" s="52"/>
    </row>
    <row r="87" spans="1:44" x14ac:dyDescent="0.2">
      <c r="A87" s="2" t="s">
        <v>253</v>
      </c>
      <c r="B87" s="1" t="s">
        <v>186</v>
      </c>
      <c r="C87" s="1" t="s">
        <v>176</v>
      </c>
      <c r="D87" s="28">
        <v>9</v>
      </c>
      <c r="E87" s="2" t="s">
        <v>144</v>
      </c>
      <c r="F87" s="4">
        <v>121</v>
      </c>
      <c r="G87" s="5">
        <v>121</v>
      </c>
      <c r="H87" s="4">
        <f t="shared" si="35"/>
        <v>121</v>
      </c>
      <c r="I87" s="1">
        <v>197.57</v>
      </c>
      <c r="J87" s="79">
        <f t="shared" si="36"/>
        <v>198.78</v>
      </c>
      <c r="K87" s="92"/>
      <c r="L87" s="11">
        <v>90</v>
      </c>
      <c r="M87" s="74">
        <v>2</v>
      </c>
      <c r="N87" s="74">
        <v>0</v>
      </c>
      <c r="O87" s="74">
        <v>2</v>
      </c>
      <c r="P87" s="74"/>
      <c r="Q87" s="74"/>
      <c r="R87" s="75"/>
      <c r="S87" s="13">
        <f t="shared" si="37"/>
        <v>3.4878236872062651E-2</v>
      </c>
      <c r="T87" s="13">
        <f t="shared" si="38"/>
        <v>3.4878236872062651E-2</v>
      </c>
      <c r="U87" s="13">
        <f t="shared" si="39"/>
        <v>-0.99878202512991221</v>
      </c>
      <c r="V87" s="6">
        <f t="shared" si="40"/>
        <v>45</v>
      </c>
      <c r="W87" s="6">
        <f t="shared" si="41"/>
        <v>-87.172720540926477</v>
      </c>
      <c r="X87" s="34">
        <f t="shared" si="42"/>
        <v>45</v>
      </c>
      <c r="Y87" s="35">
        <f t="shared" si="43"/>
        <v>315</v>
      </c>
      <c r="Z87" s="36">
        <f t="shared" si="44"/>
        <v>2.8272794590735231</v>
      </c>
      <c r="AA87" s="15"/>
      <c r="AB87" s="22"/>
      <c r="AC87" s="25"/>
      <c r="AD87" s="25"/>
      <c r="AE87" s="25"/>
      <c r="AF87" s="40"/>
      <c r="AG87" s="41"/>
      <c r="AH87" s="55"/>
      <c r="AI87" s="11">
        <v>118</v>
      </c>
      <c r="AJ87" s="29">
        <v>121.5</v>
      </c>
      <c r="AK87" s="108">
        <v>-29.37</v>
      </c>
      <c r="AL87" s="108">
        <v>258.01</v>
      </c>
      <c r="AM87" s="53">
        <f t="shared" si="32"/>
        <v>74.37</v>
      </c>
      <c r="AN87" s="50">
        <f t="shared" si="33"/>
        <v>344.37</v>
      </c>
      <c r="AO87" s="67">
        <f t="shared" si="34"/>
        <v>2.8272794590735231</v>
      </c>
      <c r="AP87" s="59"/>
      <c r="AQ87" s="52"/>
      <c r="AR87" s="52"/>
    </row>
    <row r="88" spans="1:44" x14ac:dyDescent="0.2">
      <c r="A88" s="2" t="s">
        <v>253</v>
      </c>
      <c r="B88" s="1" t="s">
        <v>186</v>
      </c>
      <c r="C88" s="1" t="s">
        <v>176</v>
      </c>
      <c r="D88" s="28" t="s">
        <v>208</v>
      </c>
      <c r="E88" s="2" t="s">
        <v>144</v>
      </c>
      <c r="F88" s="4">
        <v>55</v>
      </c>
      <c r="G88" s="5">
        <v>55</v>
      </c>
      <c r="H88" s="4">
        <f t="shared" si="35"/>
        <v>55</v>
      </c>
      <c r="I88" s="1">
        <v>199.46</v>
      </c>
      <c r="J88" s="79">
        <f t="shared" si="36"/>
        <v>200.01000000000002</v>
      </c>
      <c r="K88" s="92"/>
      <c r="L88" s="11">
        <v>90</v>
      </c>
      <c r="M88" s="74">
        <v>2</v>
      </c>
      <c r="N88" s="74">
        <v>0</v>
      </c>
      <c r="O88" s="74">
        <v>7</v>
      </c>
      <c r="P88" s="74"/>
      <c r="Q88" s="74"/>
      <c r="R88" s="75"/>
      <c r="S88" s="13">
        <f t="shared" si="37"/>
        <v>0.12179510389394452</v>
      </c>
      <c r="T88" s="13">
        <f t="shared" si="38"/>
        <v>3.4639361146286338E-2</v>
      </c>
      <c r="U88" s="13">
        <f t="shared" si="39"/>
        <v>-0.99194151934344166</v>
      </c>
      <c r="V88" s="6">
        <f t="shared" si="40"/>
        <v>15.876114782092577</v>
      </c>
      <c r="W88" s="6">
        <f t="shared" si="41"/>
        <v>-82.725317082150838</v>
      </c>
      <c r="X88" s="34">
        <f t="shared" si="42"/>
        <v>15.876114782092577</v>
      </c>
      <c r="Y88" s="35">
        <f t="shared" si="43"/>
        <v>285.8761147820926</v>
      </c>
      <c r="Z88" s="36">
        <f t="shared" si="44"/>
        <v>7.2746829178491623</v>
      </c>
      <c r="AA88" s="15"/>
      <c r="AB88" s="22"/>
      <c r="AC88" s="25"/>
      <c r="AD88" s="25"/>
      <c r="AE88" s="25"/>
      <c r="AF88" s="40"/>
      <c r="AG88" s="41"/>
      <c r="AH88" s="55"/>
      <c r="AI88" s="11">
        <v>51</v>
      </c>
      <c r="AJ88" s="29">
        <v>55</v>
      </c>
      <c r="AK88" s="109"/>
      <c r="AL88" s="109"/>
      <c r="AM88" s="53">
        <f t="shared" ref="AM88:AM119" si="45">IF(AL88&gt;=0,IF(X88&gt;=AK88,X88-AK88,X88-AK88+360),IF((X88-AK88-180)&lt;0,IF(X88-AK88+180&lt;0,X88-AK88+540,X88-AK88+180),X88-AK88-180))</f>
        <v>15.876114782092577</v>
      </c>
      <c r="AN88" s="50">
        <f t="shared" ref="AN88:AN119" si="46">IF(AM88-90&lt;0,AM88+270,AM88-90)</f>
        <v>285.8761147820926</v>
      </c>
      <c r="AO88" s="67">
        <f t="shared" si="34"/>
        <v>7.2746829178491623</v>
      </c>
      <c r="AP88" s="59"/>
      <c r="AQ88" s="52"/>
      <c r="AR88" s="52"/>
    </row>
    <row r="89" spans="1:44" x14ac:dyDescent="0.2">
      <c r="A89" s="2" t="s">
        <v>253</v>
      </c>
      <c r="B89" s="1" t="s">
        <v>186</v>
      </c>
      <c r="C89" s="1" t="s">
        <v>272</v>
      </c>
      <c r="D89" s="28">
        <v>2</v>
      </c>
      <c r="E89" s="2" t="s">
        <v>144</v>
      </c>
      <c r="F89" s="4">
        <v>32</v>
      </c>
      <c r="G89" s="5">
        <v>32</v>
      </c>
      <c r="H89" s="4">
        <f t="shared" si="35"/>
        <v>32</v>
      </c>
      <c r="I89" s="1">
        <v>200.23500000000001</v>
      </c>
      <c r="J89" s="79">
        <f t="shared" si="36"/>
        <v>200.55500000000001</v>
      </c>
      <c r="K89" s="92"/>
      <c r="L89" s="11">
        <v>270</v>
      </c>
      <c r="M89" s="74">
        <v>5</v>
      </c>
      <c r="N89" s="74">
        <v>0</v>
      </c>
      <c r="O89" s="74">
        <v>4</v>
      </c>
      <c r="P89" s="74"/>
      <c r="Q89" s="74"/>
      <c r="R89" s="75"/>
      <c r="S89" s="13">
        <f t="shared" si="37"/>
        <v>-6.9491029301473675E-2</v>
      </c>
      <c r="T89" s="13">
        <f t="shared" si="38"/>
        <v>8.6943435738757194E-2</v>
      </c>
      <c r="U89" s="13">
        <f t="shared" si="39"/>
        <v>0.99376801787576441</v>
      </c>
      <c r="V89" s="6">
        <f t="shared" si="40"/>
        <v>128.63419479866783</v>
      </c>
      <c r="W89" s="6">
        <f t="shared" si="41"/>
        <v>83.609498300707472</v>
      </c>
      <c r="X89" s="34">
        <f t="shared" si="42"/>
        <v>308.63419479866786</v>
      </c>
      <c r="Y89" s="35">
        <f t="shared" si="43"/>
        <v>218.63419479866786</v>
      </c>
      <c r="Z89" s="36">
        <f t="shared" si="44"/>
        <v>6.3905016992925283</v>
      </c>
      <c r="AA89" s="15"/>
      <c r="AB89" s="22"/>
      <c r="AC89" s="25"/>
      <c r="AD89" s="25"/>
      <c r="AE89" s="25"/>
      <c r="AF89" s="40"/>
      <c r="AG89" s="41"/>
      <c r="AH89" s="55"/>
      <c r="AI89" s="11">
        <v>31</v>
      </c>
      <c r="AJ89" s="29">
        <v>33</v>
      </c>
      <c r="AK89" s="108">
        <v>8.01</v>
      </c>
      <c r="AL89" s="108">
        <v>348.22</v>
      </c>
      <c r="AM89" s="53">
        <f t="shared" si="45"/>
        <v>300.62419479866787</v>
      </c>
      <c r="AN89" s="50">
        <f t="shared" si="46"/>
        <v>210.62419479866787</v>
      </c>
      <c r="AO89" s="67">
        <f t="shared" si="34"/>
        <v>6.3905016992925283</v>
      </c>
      <c r="AP89" s="59"/>
      <c r="AQ89" s="52"/>
      <c r="AR89" s="52"/>
    </row>
    <row r="90" spans="1:44" x14ac:dyDescent="0.2">
      <c r="A90" s="2" t="s">
        <v>253</v>
      </c>
      <c r="B90" s="1" t="s">
        <v>186</v>
      </c>
      <c r="C90" s="1" t="s">
        <v>272</v>
      </c>
      <c r="D90" s="28">
        <v>2</v>
      </c>
      <c r="E90" s="2" t="s">
        <v>144</v>
      </c>
      <c r="F90" s="4">
        <v>71</v>
      </c>
      <c r="G90" s="5">
        <v>71</v>
      </c>
      <c r="H90" s="4">
        <f t="shared" si="35"/>
        <v>71</v>
      </c>
      <c r="I90" s="1">
        <v>200.23500000000001</v>
      </c>
      <c r="J90" s="79">
        <f t="shared" si="36"/>
        <v>200.94500000000002</v>
      </c>
      <c r="K90" s="92"/>
      <c r="L90" s="11">
        <v>90</v>
      </c>
      <c r="M90" s="74">
        <v>2</v>
      </c>
      <c r="N90" s="74">
        <v>180</v>
      </c>
      <c r="O90" s="74">
        <v>3</v>
      </c>
      <c r="P90" s="74"/>
      <c r="Q90" s="74"/>
      <c r="R90" s="75"/>
      <c r="S90" s="13">
        <f t="shared" si="37"/>
        <v>5.2304074592470835E-2</v>
      </c>
      <c r="T90" s="13">
        <f t="shared" si="38"/>
        <v>-3.4851668155187324E-2</v>
      </c>
      <c r="U90" s="13">
        <f t="shared" si="39"/>
        <v>0.99802119662406841</v>
      </c>
      <c r="V90" s="6">
        <f t="shared" si="40"/>
        <v>326.32336918625151</v>
      </c>
      <c r="W90" s="6">
        <f t="shared" si="41"/>
        <v>86.39647307521291</v>
      </c>
      <c r="X90" s="34">
        <f t="shared" si="42"/>
        <v>146.32336918625151</v>
      </c>
      <c r="Y90" s="35">
        <f t="shared" si="43"/>
        <v>56.323369186251512</v>
      </c>
      <c r="Z90" s="36">
        <f t="shared" si="44"/>
        <v>3.60352692478709</v>
      </c>
      <c r="AA90" s="15"/>
      <c r="AB90" s="22"/>
      <c r="AC90" s="25"/>
      <c r="AD90" s="25"/>
      <c r="AE90" s="25"/>
      <c r="AF90" s="40"/>
      <c r="AG90" s="41"/>
      <c r="AH90" s="55"/>
      <c r="AI90" s="11">
        <v>69</v>
      </c>
      <c r="AJ90" s="29">
        <v>73</v>
      </c>
      <c r="AK90" s="108">
        <v>-12.79</v>
      </c>
      <c r="AL90" s="108">
        <v>8.3800000000000008</v>
      </c>
      <c r="AM90" s="53">
        <f t="shared" si="45"/>
        <v>159.1133691862515</v>
      </c>
      <c r="AN90" s="50">
        <f t="shared" si="46"/>
        <v>69.113369186251504</v>
      </c>
      <c r="AO90" s="67">
        <f t="shared" si="34"/>
        <v>3.60352692478709</v>
      </c>
      <c r="AP90" s="59"/>
      <c r="AQ90" s="52"/>
      <c r="AR90" s="52"/>
    </row>
    <row r="91" spans="1:44" x14ac:dyDescent="0.2">
      <c r="A91" s="2" t="s">
        <v>253</v>
      </c>
      <c r="B91" s="1" t="s">
        <v>186</v>
      </c>
      <c r="C91" s="1" t="s">
        <v>272</v>
      </c>
      <c r="D91" s="28">
        <v>8</v>
      </c>
      <c r="E91" s="2" t="s">
        <v>144</v>
      </c>
      <c r="F91" s="4">
        <v>68</v>
      </c>
      <c r="G91" s="5">
        <v>68</v>
      </c>
      <c r="H91" s="4">
        <f t="shared" si="35"/>
        <v>68</v>
      </c>
      <c r="I91" s="1">
        <v>205.905</v>
      </c>
      <c r="J91" s="79">
        <f t="shared" si="36"/>
        <v>206.58500000000001</v>
      </c>
      <c r="K91" s="92"/>
      <c r="L91" s="11">
        <v>90</v>
      </c>
      <c r="M91" s="74">
        <v>10</v>
      </c>
      <c r="N91" s="74">
        <v>180</v>
      </c>
      <c r="O91" s="74">
        <v>9</v>
      </c>
      <c r="P91" s="74"/>
      <c r="Q91" s="74"/>
      <c r="R91" s="75"/>
      <c r="S91" s="13">
        <f t="shared" si="37"/>
        <v>0.15405787400993654</v>
      </c>
      <c r="T91" s="13">
        <f t="shared" si="38"/>
        <v>-0.17151028044722008</v>
      </c>
      <c r="U91" s="13">
        <f t="shared" si="39"/>
        <v>0.972683135377854</v>
      </c>
      <c r="V91" s="6">
        <f t="shared" si="40"/>
        <v>311.93153938286099</v>
      </c>
      <c r="W91" s="6">
        <f t="shared" si="41"/>
        <v>76.666006174649482</v>
      </c>
      <c r="X91" s="34">
        <f t="shared" si="42"/>
        <v>131.93153938286099</v>
      </c>
      <c r="Y91" s="35">
        <f t="shared" si="43"/>
        <v>41.93153938286099</v>
      </c>
      <c r="Z91" s="36">
        <f t="shared" si="44"/>
        <v>13.333993825350518</v>
      </c>
      <c r="AA91" s="15"/>
      <c r="AB91" s="22"/>
      <c r="AC91" s="25"/>
      <c r="AD91" s="25"/>
      <c r="AE91" s="25"/>
      <c r="AF91" s="40"/>
      <c r="AG91" s="41"/>
      <c r="AH91" s="55"/>
      <c r="AI91" s="11">
        <v>65</v>
      </c>
      <c r="AJ91" s="29">
        <v>68</v>
      </c>
      <c r="AK91" s="108">
        <v>45.09</v>
      </c>
      <c r="AL91" s="108">
        <v>359.28</v>
      </c>
      <c r="AM91" s="53">
        <f t="shared" si="45"/>
        <v>86.841539382860987</v>
      </c>
      <c r="AN91" s="50">
        <f t="shared" si="46"/>
        <v>356.84153938286101</v>
      </c>
      <c r="AO91" s="67">
        <f t="shared" si="34"/>
        <v>13.333993825350518</v>
      </c>
      <c r="AP91" s="59"/>
      <c r="AQ91" s="52"/>
      <c r="AR91" s="52"/>
    </row>
    <row r="92" spans="1:44" x14ac:dyDescent="0.2">
      <c r="A92" s="2" t="s">
        <v>253</v>
      </c>
      <c r="B92" s="1" t="s">
        <v>186</v>
      </c>
      <c r="C92" s="1" t="s">
        <v>272</v>
      </c>
      <c r="D92" s="28">
        <v>8</v>
      </c>
      <c r="E92" s="2" t="s">
        <v>144</v>
      </c>
      <c r="F92" s="4">
        <v>90</v>
      </c>
      <c r="G92" s="5">
        <v>90</v>
      </c>
      <c r="H92" s="4">
        <f t="shared" si="35"/>
        <v>90</v>
      </c>
      <c r="I92" s="1">
        <v>205.905</v>
      </c>
      <c r="J92" s="79">
        <f t="shared" si="36"/>
        <v>206.80500000000001</v>
      </c>
      <c r="K92" s="92"/>
      <c r="L92" s="11">
        <v>90</v>
      </c>
      <c r="M92" s="74">
        <v>2</v>
      </c>
      <c r="N92" s="74">
        <v>180</v>
      </c>
      <c r="O92" s="74">
        <v>6</v>
      </c>
      <c r="P92" s="74"/>
      <c r="Q92" s="74"/>
      <c r="R92" s="75"/>
      <c r="S92" s="13">
        <f t="shared" si="37"/>
        <v>0.10446478735209536</v>
      </c>
      <c r="T92" s="13">
        <f t="shared" si="38"/>
        <v>-3.4708313607970075E-2</v>
      </c>
      <c r="U92" s="13">
        <f t="shared" si="39"/>
        <v>0.99391605950069728</v>
      </c>
      <c r="V92" s="6">
        <f t="shared" si="40"/>
        <v>341.62098802250347</v>
      </c>
      <c r="W92" s="6">
        <f t="shared" si="41"/>
        <v>83.68004299396074</v>
      </c>
      <c r="X92" s="34">
        <f t="shared" si="42"/>
        <v>161.62098802250347</v>
      </c>
      <c r="Y92" s="35">
        <f t="shared" si="43"/>
        <v>71.620988022503468</v>
      </c>
      <c r="Z92" s="36">
        <f t="shared" si="44"/>
        <v>6.3199570060392602</v>
      </c>
      <c r="AA92" s="15"/>
      <c r="AB92" s="22"/>
      <c r="AC92" s="25"/>
      <c r="AD92" s="25"/>
      <c r="AE92" s="25"/>
      <c r="AF92" s="40"/>
      <c r="AG92" s="41"/>
      <c r="AH92" s="55"/>
      <c r="AI92" s="11">
        <v>88</v>
      </c>
      <c r="AJ92" s="29">
        <v>91.5</v>
      </c>
      <c r="AK92" s="108">
        <v>29.06</v>
      </c>
      <c r="AL92" s="108">
        <v>102</v>
      </c>
      <c r="AM92" s="53">
        <f t="shared" si="45"/>
        <v>132.56098802250347</v>
      </c>
      <c r="AN92" s="50">
        <f t="shared" si="46"/>
        <v>42.560988022503466</v>
      </c>
      <c r="AO92" s="67">
        <f t="shared" si="34"/>
        <v>6.3199570060392602</v>
      </c>
      <c r="AP92" s="59"/>
      <c r="AQ92" s="52"/>
      <c r="AR92" s="52"/>
    </row>
    <row r="93" spans="1:44" x14ac:dyDescent="0.2">
      <c r="A93" s="2" t="s">
        <v>253</v>
      </c>
      <c r="B93" s="1" t="s">
        <v>186</v>
      </c>
      <c r="C93" s="1" t="s">
        <v>272</v>
      </c>
      <c r="D93" s="28">
        <v>10</v>
      </c>
      <c r="E93" s="11" t="s">
        <v>209</v>
      </c>
      <c r="F93" s="4">
        <v>28.5</v>
      </c>
      <c r="G93" s="4">
        <v>28.5</v>
      </c>
      <c r="H93" s="4">
        <f t="shared" si="35"/>
        <v>28.5</v>
      </c>
      <c r="I93" s="1">
        <v>207.84</v>
      </c>
      <c r="J93" s="79">
        <f t="shared" si="36"/>
        <v>208.125</v>
      </c>
      <c r="K93" s="92"/>
      <c r="L93" s="11">
        <v>90</v>
      </c>
      <c r="M93" s="74">
        <v>0</v>
      </c>
      <c r="N93" s="74">
        <v>180</v>
      </c>
      <c r="O93" s="74">
        <v>5</v>
      </c>
      <c r="P93" s="74"/>
      <c r="Q93" s="74"/>
      <c r="R93" s="75"/>
      <c r="S93" s="13">
        <f t="shared" si="37"/>
        <v>8.7155742747658166E-2</v>
      </c>
      <c r="T93" s="13">
        <f t="shared" si="38"/>
        <v>-5.3389361781853285E-18</v>
      </c>
      <c r="U93" s="13">
        <f t="shared" si="39"/>
        <v>0.99619469809174555</v>
      </c>
      <c r="V93" s="6">
        <f t="shared" si="40"/>
        <v>360</v>
      </c>
      <c r="W93" s="6">
        <f t="shared" si="41"/>
        <v>85</v>
      </c>
      <c r="X93" s="34">
        <f t="shared" si="42"/>
        <v>180</v>
      </c>
      <c r="Y93" s="35">
        <f t="shared" si="43"/>
        <v>90</v>
      </c>
      <c r="Z93" s="36">
        <f t="shared" si="44"/>
        <v>5</v>
      </c>
      <c r="AA93" s="15"/>
      <c r="AB93" s="22"/>
      <c r="AC93" s="25"/>
      <c r="AD93" s="25"/>
      <c r="AE93" s="25"/>
      <c r="AF93" s="40"/>
      <c r="AG93" s="41"/>
      <c r="AH93" s="55"/>
      <c r="AI93" s="11">
        <v>19</v>
      </c>
      <c r="AJ93" s="29">
        <v>44</v>
      </c>
      <c r="AK93" s="108">
        <v>42.78</v>
      </c>
      <c r="AL93" s="108">
        <v>87.68</v>
      </c>
      <c r="AM93" s="53">
        <f t="shared" si="45"/>
        <v>137.22</v>
      </c>
      <c r="AN93" s="50">
        <f t="shared" si="46"/>
        <v>47.22</v>
      </c>
      <c r="AO93" s="67">
        <f t="shared" si="34"/>
        <v>5</v>
      </c>
      <c r="AP93" s="59"/>
      <c r="AQ93" s="52"/>
      <c r="AR93" s="52"/>
    </row>
    <row r="94" spans="1:44" x14ac:dyDescent="0.2">
      <c r="A94" s="2" t="s">
        <v>253</v>
      </c>
      <c r="B94" s="1" t="s">
        <v>186</v>
      </c>
      <c r="C94" s="1" t="s">
        <v>272</v>
      </c>
      <c r="D94" s="28">
        <v>10</v>
      </c>
      <c r="E94" s="11" t="s">
        <v>209</v>
      </c>
      <c r="F94" s="4">
        <v>34</v>
      </c>
      <c r="G94" s="5">
        <v>35</v>
      </c>
      <c r="H94" s="4">
        <f t="shared" si="35"/>
        <v>34.5</v>
      </c>
      <c r="I94" s="1">
        <v>207.84</v>
      </c>
      <c r="J94" s="79">
        <f t="shared" si="36"/>
        <v>208.185</v>
      </c>
      <c r="K94" s="92"/>
      <c r="L94" s="11">
        <v>90</v>
      </c>
      <c r="M94" s="74">
        <v>13</v>
      </c>
      <c r="N94" s="74">
        <v>0</v>
      </c>
      <c r="O94" s="74">
        <v>0</v>
      </c>
      <c r="P94" s="74"/>
      <c r="Q94" s="74"/>
      <c r="R94" s="75"/>
      <c r="S94" s="13">
        <f t="shared" si="37"/>
        <v>0</v>
      </c>
      <c r="T94" s="13">
        <f t="shared" si="38"/>
        <v>0.224951054343865</v>
      </c>
      <c r="U94" s="13">
        <f t="shared" si="39"/>
        <v>-0.97437006478523525</v>
      </c>
      <c r="V94" s="6">
        <f t="shared" si="40"/>
        <v>90</v>
      </c>
      <c r="W94" s="6">
        <f t="shared" si="41"/>
        <v>-77.000000000000028</v>
      </c>
      <c r="X94" s="34">
        <f t="shared" si="42"/>
        <v>90</v>
      </c>
      <c r="Y94" s="35">
        <f t="shared" si="43"/>
        <v>0</v>
      </c>
      <c r="Z94" s="36">
        <f t="shared" si="44"/>
        <v>12.999999999999972</v>
      </c>
      <c r="AA94" s="15"/>
      <c r="AB94" s="22"/>
      <c r="AC94" s="25"/>
      <c r="AD94" s="25"/>
      <c r="AE94" s="25"/>
      <c r="AF94" s="40"/>
      <c r="AG94" s="41"/>
      <c r="AH94" s="55"/>
      <c r="AI94" s="11"/>
      <c r="AJ94" s="29"/>
      <c r="AK94" s="108">
        <v>44.86</v>
      </c>
      <c r="AL94" s="108">
        <v>19.600000000000001</v>
      </c>
      <c r="AM94" s="53">
        <f t="shared" si="45"/>
        <v>45.14</v>
      </c>
      <c r="AN94" s="50">
        <f t="shared" si="46"/>
        <v>315.14</v>
      </c>
      <c r="AO94" s="67">
        <f t="shared" si="34"/>
        <v>12.999999999999972</v>
      </c>
      <c r="AP94" s="59"/>
      <c r="AQ94" s="52"/>
      <c r="AR94" s="52"/>
    </row>
    <row r="95" spans="1:44" x14ac:dyDescent="0.2">
      <c r="A95" s="2" t="s">
        <v>253</v>
      </c>
      <c r="B95" s="1" t="s">
        <v>186</v>
      </c>
      <c r="C95" s="1" t="s">
        <v>273</v>
      </c>
      <c r="D95" s="28">
        <v>1</v>
      </c>
      <c r="E95" s="11" t="s">
        <v>205</v>
      </c>
      <c r="F95" s="4">
        <v>69.5</v>
      </c>
      <c r="G95" s="4">
        <v>69.5</v>
      </c>
      <c r="H95" s="4">
        <f t="shared" si="35"/>
        <v>69.5</v>
      </c>
      <c r="I95" s="89">
        <v>209.5</v>
      </c>
      <c r="J95" s="79">
        <f t="shared" si="36"/>
        <v>210.19499999999999</v>
      </c>
      <c r="K95" s="92"/>
      <c r="L95" s="11">
        <v>270</v>
      </c>
      <c r="M95" s="74">
        <v>2</v>
      </c>
      <c r="N95" s="74">
        <v>0</v>
      </c>
      <c r="O95" s="74">
        <v>0</v>
      </c>
      <c r="P95" s="74"/>
      <c r="Q95" s="74"/>
      <c r="R95" s="75"/>
      <c r="S95" s="13">
        <f t="shared" si="37"/>
        <v>0</v>
      </c>
      <c r="T95" s="13">
        <f t="shared" si="38"/>
        <v>3.4899496702500969E-2</v>
      </c>
      <c r="U95" s="13">
        <f t="shared" si="39"/>
        <v>0.99939082701909576</v>
      </c>
      <c r="V95" s="6">
        <f t="shared" si="40"/>
        <v>90</v>
      </c>
      <c r="W95" s="6">
        <f t="shared" si="41"/>
        <v>88.000000000000057</v>
      </c>
      <c r="X95" s="34">
        <f t="shared" si="42"/>
        <v>270</v>
      </c>
      <c r="Y95" s="35">
        <f t="shared" si="43"/>
        <v>180</v>
      </c>
      <c r="Z95" s="36">
        <f t="shared" si="44"/>
        <v>1.9999999999999432</v>
      </c>
      <c r="AA95" s="15"/>
      <c r="AB95" s="22"/>
      <c r="AC95" s="25"/>
      <c r="AD95" s="25"/>
      <c r="AE95" s="25"/>
      <c r="AF95" s="40"/>
      <c r="AG95" s="41"/>
      <c r="AH95" s="55"/>
      <c r="AI95" s="11">
        <v>58</v>
      </c>
      <c r="AJ95" s="29">
        <v>84.5</v>
      </c>
      <c r="AK95" s="108">
        <v>-54.5</v>
      </c>
      <c r="AL95" s="108">
        <v>342.6</v>
      </c>
      <c r="AM95" s="53">
        <f t="shared" si="45"/>
        <v>324.5</v>
      </c>
      <c r="AN95" s="50">
        <f t="shared" si="46"/>
        <v>234.5</v>
      </c>
      <c r="AO95" s="67">
        <f t="shared" si="34"/>
        <v>1.9999999999999432</v>
      </c>
      <c r="AP95" s="59"/>
      <c r="AQ95" s="52"/>
      <c r="AR95" s="52"/>
    </row>
    <row r="96" spans="1:44" x14ac:dyDescent="0.2">
      <c r="A96" s="2" t="s">
        <v>253</v>
      </c>
      <c r="B96" s="1" t="s">
        <v>186</v>
      </c>
      <c r="C96" s="1" t="s">
        <v>273</v>
      </c>
      <c r="D96" s="28">
        <v>1</v>
      </c>
      <c r="E96" s="11" t="s">
        <v>205</v>
      </c>
      <c r="F96" s="4">
        <v>88.5</v>
      </c>
      <c r="G96" s="5">
        <v>88.5</v>
      </c>
      <c r="H96" s="4">
        <f t="shared" si="35"/>
        <v>88.5</v>
      </c>
      <c r="I96" s="89">
        <v>209.5</v>
      </c>
      <c r="J96" s="79">
        <f t="shared" si="36"/>
        <v>210.38499999999999</v>
      </c>
      <c r="K96" s="92"/>
      <c r="L96" s="11">
        <v>90</v>
      </c>
      <c r="M96" s="74">
        <v>0</v>
      </c>
      <c r="N96" s="74">
        <v>0</v>
      </c>
      <c r="O96" s="74">
        <v>3</v>
      </c>
      <c r="P96" s="74"/>
      <c r="Q96" s="74"/>
      <c r="R96" s="75"/>
      <c r="S96" s="13">
        <f t="shared" si="37"/>
        <v>5.2335956242943828E-2</v>
      </c>
      <c r="T96" s="13">
        <f t="shared" si="38"/>
        <v>-3.2059657963603889E-18</v>
      </c>
      <c r="U96" s="13">
        <f t="shared" si="39"/>
        <v>-0.99862953475457383</v>
      </c>
      <c r="V96" s="6">
        <f t="shared" si="40"/>
        <v>360</v>
      </c>
      <c r="W96" s="6">
        <f t="shared" si="41"/>
        <v>-86.999999999999844</v>
      </c>
      <c r="X96" s="34">
        <f t="shared" si="42"/>
        <v>360</v>
      </c>
      <c r="Y96" s="35">
        <f t="shared" si="43"/>
        <v>270</v>
      </c>
      <c r="Z96" s="36">
        <f t="shared" si="44"/>
        <v>3.0000000000001563</v>
      </c>
      <c r="AA96" s="15"/>
      <c r="AB96" s="22"/>
      <c r="AC96" s="25"/>
      <c r="AD96" s="25"/>
      <c r="AE96" s="25"/>
      <c r="AF96" s="40"/>
      <c r="AG96" s="41"/>
      <c r="AH96" s="55"/>
      <c r="AI96" s="11">
        <v>84.5</v>
      </c>
      <c r="AJ96" s="29">
        <v>91</v>
      </c>
      <c r="AK96" s="108">
        <v>-6.54</v>
      </c>
      <c r="AL96" s="108">
        <v>50.36</v>
      </c>
      <c r="AM96" s="53">
        <f t="shared" si="45"/>
        <v>366.54</v>
      </c>
      <c r="AN96" s="50">
        <f t="shared" si="46"/>
        <v>276.54000000000002</v>
      </c>
      <c r="AO96" s="67">
        <f t="shared" si="34"/>
        <v>3.0000000000001563</v>
      </c>
      <c r="AP96" s="59"/>
      <c r="AQ96" s="52"/>
      <c r="AR96" s="52"/>
    </row>
    <row r="97" spans="1:44" x14ac:dyDescent="0.2">
      <c r="A97" s="2" t="s">
        <v>253</v>
      </c>
      <c r="B97" s="1" t="s">
        <v>186</v>
      </c>
      <c r="C97" s="1" t="s">
        <v>273</v>
      </c>
      <c r="D97" s="28">
        <v>1</v>
      </c>
      <c r="E97" s="11" t="s">
        <v>205</v>
      </c>
      <c r="F97" s="4">
        <v>128.5</v>
      </c>
      <c r="G97" s="4">
        <v>128.5</v>
      </c>
      <c r="H97" s="4">
        <f t="shared" si="35"/>
        <v>128.5</v>
      </c>
      <c r="I97" s="89">
        <v>209.5</v>
      </c>
      <c r="J97" s="79">
        <f t="shared" si="36"/>
        <v>210.785</v>
      </c>
      <c r="K97" s="92"/>
      <c r="L97" s="11">
        <v>270</v>
      </c>
      <c r="M97" s="74">
        <v>4</v>
      </c>
      <c r="N97" s="74">
        <v>180</v>
      </c>
      <c r="O97" s="74">
        <v>1</v>
      </c>
      <c r="P97" s="74"/>
      <c r="Q97" s="74"/>
      <c r="R97" s="75"/>
      <c r="S97" s="13">
        <f t="shared" si="37"/>
        <v>-1.7409893252357176E-2</v>
      </c>
      <c r="T97" s="13">
        <f t="shared" si="38"/>
        <v>-6.9745849495301007E-2</v>
      </c>
      <c r="U97" s="13">
        <f t="shared" si="39"/>
        <v>-0.99741211642315963</v>
      </c>
      <c r="V97" s="6">
        <f t="shared" si="40"/>
        <v>255.98430083594647</v>
      </c>
      <c r="W97" s="6">
        <f t="shared" si="41"/>
        <v>-85.877680539184936</v>
      </c>
      <c r="X97" s="34">
        <f t="shared" si="42"/>
        <v>255.98430083594647</v>
      </c>
      <c r="Y97" s="35">
        <f t="shared" si="43"/>
        <v>165.98430083594647</v>
      </c>
      <c r="Z97" s="36">
        <f t="shared" si="44"/>
        <v>4.1223194608150635</v>
      </c>
      <c r="AA97" s="15"/>
      <c r="AB97" s="22"/>
      <c r="AC97" s="25"/>
      <c r="AD97" s="25"/>
      <c r="AE97" s="25"/>
      <c r="AF97" s="40"/>
      <c r="AG97" s="41"/>
      <c r="AH97" s="55"/>
      <c r="AI97" s="11">
        <v>118</v>
      </c>
      <c r="AJ97" s="29">
        <v>131</v>
      </c>
      <c r="AK97" s="108">
        <v>50.48</v>
      </c>
      <c r="AL97" s="108">
        <v>63.8</v>
      </c>
      <c r="AM97" s="53">
        <f t="shared" si="45"/>
        <v>205.50430083594648</v>
      </c>
      <c r="AN97" s="50">
        <f t="shared" si="46"/>
        <v>115.50430083594648</v>
      </c>
      <c r="AO97" s="67">
        <f t="shared" si="34"/>
        <v>4.1223194608150635</v>
      </c>
      <c r="AP97" s="59"/>
      <c r="AQ97" s="52"/>
      <c r="AR97" s="52"/>
    </row>
    <row r="98" spans="1:44" x14ac:dyDescent="0.2">
      <c r="A98" s="2" t="s">
        <v>253</v>
      </c>
      <c r="B98" s="1" t="s">
        <v>186</v>
      </c>
      <c r="C98" s="1" t="s">
        <v>273</v>
      </c>
      <c r="D98" s="28" t="s">
        <v>210</v>
      </c>
      <c r="E98" s="11" t="s">
        <v>205</v>
      </c>
      <c r="F98" s="4">
        <v>27.5</v>
      </c>
      <c r="G98" s="4">
        <v>27.5</v>
      </c>
      <c r="H98" s="4">
        <f t="shared" si="35"/>
        <v>27.5</v>
      </c>
      <c r="I98" s="89">
        <v>210.84</v>
      </c>
      <c r="J98" s="79">
        <f t="shared" si="36"/>
        <v>211.11500000000001</v>
      </c>
      <c r="K98" s="92"/>
      <c r="L98" s="11">
        <v>90</v>
      </c>
      <c r="M98" s="74">
        <v>2</v>
      </c>
      <c r="N98" s="74">
        <v>0</v>
      </c>
      <c r="O98" s="74">
        <v>2</v>
      </c>
      <c r="P98" s="74"/>
      <c r="Q98" s="74"/>
      <c r="R98" s="75"/>
      <c r="S98" s="13">
        <f t="shared" si="37"/>
        <v>3.4878236872062651E-2</v>
      </c>
      <c r="T98" s="13">
        <f t="shared" si="38"/>
        <v>3.4878236872062651E-2</v>
      </c>
      <c r="U98" s="13">
        <f t="shared" si="39"/>
        <v>-0.99878202512991221</v>
      </c>
      <c r="V98" s="6">
        <f t="shared" si="40"/>
        <v>45</v>
      </c>
      <c r="W98" s="6">
        <f t="shared" si="41"/>
        <v>-87.172720540926477</v>
      </c>
      <c r="X98" s="34">
        <f t="shared" si="42"/>
        <v>45</v>
      </c>
      <c r="Y98" s="35">
        <f t="shared" si="43"/>
        <v>315</v>
      </c>
      <c r="Z98" s="36">
        <f t="shared" si="44"/>
        <v>2.8272794590735231</v>
      </c>
      <c r="AA98" s="15"/>
      <c r="AB98" s="22"/>
      <c r="AC98" s="25"/>
      <c r="AD98" s="25"/>
      <c r="AE98" s="25"/>
      <c r="AF98" s="40"/>
      <c r="AG98" s="41"/>
      <c r="AH98" s="55"/>
      <c r="AI98" s="11"/>
      <c r="AJ98" s="29"/>
      <c r="AK98" s="109"/>
      <c r="AL98" s="109"/>
      <c r="AM98" s="53">
        <f t="shared" si="45"/>
        <v>45</v>
      </c>
      <c r="AN98" s="50">
        <f t="shared" si="46"/>
        <v>315</v>
      </c>
      <c r="AO98" s="67">
        <f t="shared" si="34"/>
        <v>2.8272794590735231</v>
      </c>
      <c r="AP98" s="59"/>
      <c r="AQ98" s="52"/>
      <c r="AR98" s="52"/>
    </row>
    <row r="99" spans="1:44" x14ac:dyDescent="0.2">
      <c r="A99" s="2" t="s">
        <v>253</v>
      </c>
      <c r="B99" s="1" t="s">
        <v>186</v>
      </c>
      <c r="C99" s="1" t="s">
        <v>274</v>
      </c>
      <c r="D99" s="28">
        <v>5</v>
      </c>
      <c r="E99" s="11" t="s">
        <v>204</v>
      </c>
      <c r="F99" s="4">
        <v>52</v>
      </c>
      <c r="G99" s="4">
        <v>52</v>
      </c>
      <c r="H99" s="4">
        <f t="shared" si="35"/>
        <v>52</v>
      </c>
      <c r="I99" s="1">
        <v>221.60499999999999</v>
      </c>
      <c r="J99" s="79">
        <f t="shared" si="36"/>
        <v>222.125</v>
      </c>
      <c r="K99" s="92">
        <v>0.1</v>
      </c>
      <c r="L99" s="11">
        <v>90</v>
      </c>
      <c r="M99" s="74">
        <v>6</v>
      </c>
      <c r="N99" s="74">
        <v>180</v>
      </c>
      <c r="O99" s="74">
        <v>6</v>
      </c>
      <c r="P99" s="74"/>
      <c r="Q99" s="74"/>
      <c r="R99" s="75"/>
      <c r="S99" s="13">
        <f t="shared" si="37"/>
        <v>0.10395584540887963</v>
      </c>
      <c r="T99" s="13">
        <f t="shared" si="38"/>
        <v>-0.10395584540887964</v>
      </c>
      <c r="U99" s="13">
        <f t="shared" si="39"/>
        <v>0.98907380036690273</v>
      </c>
      <c r="V99" s="6">
        <f t="shared" si="40"/>
        <v>315</v>
      </c>
      <c r="W99" s="6">
        <f t="shared" si="41"/>
        <v>81.545466392566169</v>
      </c>
      <c r="X99" s="34">
        <f t="shared" si="42"/>
        <v>135</v>
      </c>
      <c r="Y99" s="35">
        <f t="shared" si="43"/>
        <v>45</v>
      </c>
      <c r="Z99" s="36">
        <f t="shared" si="44"/>
        <v>8.4545336074338309</v>
      </c>
      <c r="AA99" s="15"/>
      <c r="AB99" s="22"/>
      <c r="AC99" s="25"/>
      <c r="AD99" s="25"/>
      <c r="AE99" s="25"/>
      <c r="AF99" s="40"/>
      <c r="AG99" s="41"/>
      <c r="AH99" s="55"/>
      <c r="AI99" s="11">
        <v>47</v>
      </c>
      <c r="AJ99" s="29">
        <v>50</v>
      </c>
      <c r="AK99" s="108">
        <v>19.149999999999999</v>
      </c>
      <c r="AL99" s="108">
        <v>251.76</v>
      </c>
      <c r="AM99" s="53">
        <f t="shared" si="45"/>
        <v>115.85</v>
      </c>
      <c r="AN99" s="50">
        <f t="shared" si="46"/>
        <v>25.849999999999994</v>
      </c>
      <c r="AO99" s="67">
        <f t="shared" si="34"/>
        <v>8.4545336074338309</v>
      </c>
      <c r="AP99" s="59"/>
      <c r="AQ99" s="52"/>
      <c r="AR99" s="52"/>
    </row>
    <row r="100" spans="1:44" x14ac:dyDescent="0.2">
      <c r="A100" s="2" t="s">
        <v>253</v>
      </c>
      <c r="B100" s="1" t="s">
        <v>186</v>
      </c>
      <c r="C100" s="1" t="s">
        <v>274</v>
      </c>
      <c r="D100" s="28">
        <v>6</v>
      </c>
      <c r="E100" s="11" t="s">
        <v>205</v>
      </c>
      <c r="F100" s="4">
        <v>116</v>
      </c>
      <c r="G100" s="4">
        <v>116</v>
      </c>
      <c r="H100" s="4">
        <f t="shared" si="35"/>
        <v>116</v>
      </c>
      <c r="I100" s="1">
        <v>223.005</v>
      </c>
      <c r="J100" s="79">
        <f t="shared" si="36"/>
        <v>224.16499999999999</v>
      </c>
      <c r="K100" s="92"/>
      <c r="L100" s="11">
        <v>270</v>
      </c>
      <c r="M100" s="74">
        <v>2</v>
      </c>
      <c r="N100" s="74">
        <v>0</v>
      </c>
      <c r="O100" s="74">
        <v>1</v>
      </c>
      <c r="P100" s="74"/>
      <c r="Q100" s="74"/>
      <c r="R100" s="75"/>
      <c r="S100" s="13">
        <f t="shared" si="37"/>
        <v>-1.7441774902830158E-2</v>
      </c>
      <c r="T100" s="13">
        <f t="shared" si="38"/>
        <v>3.489418134011367E-2</v>
      </c>
      <c r="U100" s="13">
        <f t="shared" si="39"/>
        <v>0.99923861495548261</v>
      </c>
      <c r="V100" s="6">
        <f t="shared" si="40"/>
        <v>116.5580680165811</v>
      </c>
      <c r="W100" s="6">
        <f t="shared" si="41"/>
        <v>87.764295062177368</v>
      </c>
      <c r="X100" s="34">
        <f t="shared" si="42"/>
        <v>296.5580680165811</v>
      </c>
      <c r="Y100" s="35">
        <f t="shared" si="43"/>
        <v>206.5580680165811</v>
      </c>
      <c r="Z100" s="36">
        <f t="shared" si="44"/>
        <v>2.2357049378226321</v>
      </c>
      <c r="AA100" s="15"/>
      <c r="AB100" s="22"/>
      <c r="AC100" s="25"/>
      <c r="AD100" s="25"/>
      <c r="AE100" s="25"/>
      <c r="AF100" s="40"/>
      <c r="AG100" s="41"/>
      <c r="AH100" s="55"/>
      <c r="AI100" s="11">
        <v>112</v>
      </c>
      <c r="AJ100" s="29">
        <v>117</v>
      </c>
      <c r="AK100" s="108">
        <v>41.58</v>
      </c>
      <c r="AL100" s="108">
        <v>50.2</v>
      </c>
      <c r="AM100" s="53">
        <f t="shared" si="45"/>
        <v>254.97806801658112</v>
      </c>
      <c r="AN100" s="50">
        <f t="shared" si="46"/>
        <v>164.97806801658112</v>
      </c>
      <c r="AO100" s="67">
        <f t="shared" si="34"/>
        <v>2.2357049378226321</v>
      </c>
      <c r="AP100" s="59"/>
      <c r="AQ100" s="52"/>
      <c r="AR100" s="52"/>
    </row>
    <row r="101" spans="1:44" x14ac:dyDescent="0.2">
      <c r="A101" s="2" t="s">
        <v>253</v>
      </c>
      <c r="B101" s="1" t="s">
        <v>186</v>
      </c>
      <c r="C101" s="1" t="s">
        <v>274</v>
      </c>
      <c r="D101" s="28">
        <v>7</v>
      </c>
      <c r="E101" s="11" t="s">
        <v>205</v>
      </c>
      <c r="F101" s="4">
        <v>105</v>
      </c>
      <c r="G101" s="4">
        <v>105</v>
      </c>
      <c r="H101" s="4">
        <f t="shared" si="35"/>
        <v>105</v>
      </c>
      <c r="I101" s="1">
        <v>224.36500000000001</v>
      </c>
      <c r="J101" s="79">
        <f t="shared" si="36"/>
        <v>225.41500000000002</v>
      </c>
      <c r="K101" s="92"/>
      <c r="L101" s="11">
        <v>90</v>
      </c>
      <c r="M101" s="74">
        <v>2</v>
      </c>
      <c r="N101" s="74">
        <v>180</v>
      </c>
      <c r="O101" s="74">
        <v>12</v>
      </c>
      <c r="P101" s="74"/>
      <c r="Q101" s="74"/>
      <c r="R101" s="75"/>
      <c r="S101" s="13">
        <f t="shared" si="37"/>
        <v>0.20778503663329903</v>
      </c>
      <c r="T101" s="13">
        <f t="shared" si="38"/>
        <v>-3.4136858966368699E-2</v>
      </c>
      <c r="U101" s="13">
        <f t="shared" si="39"/>
        <v>0.97755173964410236</v>
      </c>
      <c r="V101" s="6">
        <f t="shared" si="40"/>
        <v>350.67026010967271</v>
      </c>
      <c r="W101" s="6">
        <f t="shared" si="41"/>
        <v>77.843886462714551</v>
      </c>
      <c r="X101" s="34">
        <f t="shared" si="42"/>
        <v>170.67026010967271</v>
      </c>
      <c r="Y101" s="35">
        <f t="shared" si="43"/>
        <v>80.670260109672711</v>
      </c>
      <c r="Z101" s="36">
        <f t="shared" si="44"/>
        <v>12.156113537285449</v>
      </c>
      <c r="AA101" s="15"/>
      <c r="AB101" s="22"/>
      <c r="AC101" s="25"/>
      <c r="AD101" s="25"/>
      <c r="AE101" s="25"/>
      <c r="AF101" s="40"/>
      <c r="AG101" s="41"/>
      <c r="AH101" s="55"/>
      <c r="AI101" s="11">
        <v>104</v>
      </c>
      <c r="AJ101" s="29">
        <v>107</v>
      </c>
      <c r="AK101" s="108">
        <v>67.430000000000007</v>
      </c>
      <c r="AL101" s="108">
        <v>122.38</v>
      </c>
      <c r="AM101" s="53">
        <f t="shared" si="45"/>
        <v>103.2402601096727</v>
      </c>
      <c r="AN101" s="50">
        <f t="shared" si="46"/>
        <v>13.240260109672704</v>
      </c>
      <c r="AO101" s="67">
        <f t="shared" si="34"/>
        <v>12.156113537285449</v>
      </c>
      <c r="AP101" s="59"/>
      <c r="AQ101" s="52"/>
      <c r="AR101" s="52"/>
    </row>
    <row r="102" spans="1:44" x14ac:dyDescent="0.2">
      <c r="A102" s="2" t="s">
        <v>253</v>
      </c>
      <c r="B102" s="1" t="s">
        <v>186</v>
      </c>
      <c r="C102" s="1" t="s">
        <v>275</v>
      </c>
      <c r="D102" s="28">
        <v>1</v>
      </c>
      <c r="E102" s="11" t="s">
        <v>205</v>
      </c>
      <c r="F102" s="4">
        <v>21</v>
      </c>
      <c r="G102" s="5">
        <v>21</v>
      </c>
      <c r="H102" s="4">
        <f t="shared" si="35"/>
        <v>21</v>
      </c>
      <c r="I102" s="1">
        <v>266.5</v>
      </c>
      <c r="J102" s="79">
        <f t="shared" si="36"/>
        <v>266.70999999999998</v>
      </c>
      <c r="K102" s="92"/>
      <c r="L102" s="11">
        <v>90</v>
      </c>
      <c r="M102" s="74">
        <v>2</v>
      </c>
      <c r="N102" s="74">
        <v>180</v>
      </c>
      <c r="O102" s="74">
        <v>6</v>
      </c>
      <c r="P102" s="74"/>
      <c r="Q102" s="74"/>
      <c r="R102" s="75"/>
      <c r="S102" s="13">
        <f t="shared" si="37"/>
        <v>0.10446478735209536</v>
      </c>
      <c r="T102" s="13">
        <f t="shared" si="38"/>
        <v>-3.4708313607970075E-2</v>
      </c>
      <c r="U102" s="13">
        <f t="shared" si="39"/>
        <v>0.99391605950069728</v>
      </c>
      <c r="V102" s="6">
        <f t="shared" si="40"/>
        <v>341.62098802250347</v>
      </c>
      <c r="W102" s="6">
        <f t="shared" si="41"/>
        <v>83.68004299396074</v>
      </c>
      <c r="X102" s="34">
        <f t="shared" si="42"/>
        <v>161.62098802250347</v>
      </c>
      <c r="Y102" s="35">
        <f t="shared" si="43"/>
        <v>71.620988022503468</v>
      </c>
      <c r="Z102" s="36">
        <f t="shared" si="44"/>
        <v>6.3199570060392602</v>
      </c>
      <c r="AA102" s="15"/>
      <c r="AB102" s="22"/>
      <c r="AC102" s="25"/>
      <c r="AD102" s="25"/>
      <c r="AE102" s="25"/>
      <c r="AF102" s="40"/>
      <c r="AG102" s="41"/>
      <c r="AH102" s="55"/>
      <c r="AI102" s="11">
        <v>21</v>
      </c>
      <c r="AJ102" s="29">
        <v>26</v>
      </c>
      <c r="AK102" s="108">
        <v>30.47</v>
      </c>
      <c r="AL102" s="108">
        <v>140.66999999999999</v>
      </c>
      <c r="AM102" s="53">
        <f t="shared" si="45"/>
        <v>131.15098802250347</v>
      </c>
      <c r="AN102" s="50">
        <f t="shared" si="46"/>
        <v>41.150988022503469</v>
      </c>
      <c r="AO102" s="67">
        <f t="shared" si="34"/>
        <v>6.3199570060392602</v>
      </c>
      <c r="AP102" s="59"/>
      <c r="AQ102" s="52"/>
      <c r="AR102" s="52"/>
    </row>
    <row r="103" spans="1:44" x14ac:dyDescent="0.2">
      <c r="A103" s="2" t="s">
        <v>253</v>
      </c>
      <c r="B103" s="1" t="s">
        <v>186</v>
      </c>
      <c r="C103" s="1" t="s">
        <v>275</v>
      </c>
      <c r="D103" s="28">
        <v>1</v>
      </c>
      <c r="E103" s="11" t="s">
        <v>205</v>
      </c>
      <c r="F103" s="4">
        <v>72</v>
      </c>
      <c r="G103" s="5">
        <v>72</v>
      </c>
      <c r="H103" s="4">
        <f t="shared" si="35"/>
        <v>72</v>
      </c>
      <c r="I103" s="1">
        <v>266.5</v>
      </c>
      <c r="J103" s="79">
        <f t="shared" si="36"/>
        <v>267.22000000000003</v>
      </c>
      <c r="K103" s="92"/>
      <c r="L103" s="11">
        <v>270</v>
      </c>
      <c r="M103" s="74">
        <v>2</v>
      </c>
      <c r="N103" s="74">
        <v>180</v>
      </c>
      <c r="O103" s="74">
        <v>3</v>
      </c>
      <c r="P103" s="74"/>
      <c r="Q103" s="74"/>
      <c r="R103" s="75"/>
      <c r="S103" s="13">
        <f t="shared" si="37"/>
        <v>-5.2304074592470849E-2</v>
      </c>
      <c r="T103" s="13">
        <f t="shared" si="38"/>
        <v>-3.4851668155187317E-2</v>
      </c>
      <c r="U103" s="13">
        <f t="shared" si="39"/>
        <v>-0.99802119662406841</v>
      </c>
      <c r="V103" s="6">
        <f t="shared" si="40"/>
        <v>213.67663081374843</v>
      </c>
      <c r="W103" s="6">
        <f t="shared" si="41"/>
        <v>-86.39647307521291</v>
      </c>
      <c r="X103" s="34">
        <f t="shared" si="42"/>
        <v>213.67663081374843</v>
      </c>
      <c r="Y103" s="35">
        <f t="shared" si="43"/>
        <v>123.67663081374843</v>
      </c>
      <c r="Z103" s="36">
        <f t="shared" si="44"/>
        <v>3.60352692478709</v>
      </c>
      <c r="AA103" s="15"/>
      <c r="AB103" s="22"/>
      <c r="AC103" s="25"/>
      <c r="AD103" s="25"/>
      <c r="AE103" s="25"/>
      <c r="AF103" s="40"/>
      <c r="AG103" s="41"/>
      <c r="AH103" s="55"/>
      <c r="AI103" s="11">
        <v>72</v>
      </c>
      <c r="AJ103" s="29">
        <v>80</v>
      </c>
      <c r="AK103" s="108">
        <v>-3.22</v>
      </c>
      <c r="AL103" s="108">
        <v>198.01</v>
      </c>
      <c r="AM103" s="53">
        <f t="shared" si="45"/>
        <v>216.89663081374843</v>
      </c>
      <c r="AN103" s="50">
        <f t="shared" si="46"/>
        <v>126.89663081374843</v>
      </c>
      <c r="AO103" s="67">
        <f t="shared" si="34"/>
        <v>3.60352692478709</v>
      </c>
      <c r="AP103" s="59"/>
      <c r="AQ103" s="52"/>
      <c r="AR103" s="52"/>
    </row>
    <row r="104" spans="1:44" x14ac:dyDescent="0.2">
      <c r="A104" s="2" t="s">
        <v>253</v>
      </c>
      <c r="B104" s="1" t="s">
        <v>186</v>
      </c>
      <c r="C104" s="1" t="s">
        <v>275</v>
      </c>
      <c r="D104" s="28">
        <v>2</v>
      </c>
      <c r="E104" s="11" t="s">
        <v>205</v>
      </c>
      <c r="F104" s="4">
        <v>21</v>
      </c>
      <c r="G104" s="5">
        <v>21</v>
      </c>
      <c r="H104" s="4">
        <f t="shared" si="35"/>
        <v>21</v>
      </c>
      <c r="I104" s="1">
        <v>267.88</v>
      </c>
      <c r="J104" s="79">
        <f t="shared" si="36"/>
        <v>268.08999999999997</v>
      </c>
      <c r="K104" s="92"/>
      <c r="L104" s="11">
        <v>90</v>
      </c>
      <c r="M104" s="74">
        <v>0</v>
      </c>
      <c r="N104" s="74">
        <v>0</v>
      </c>
      <c r="O104" s="74">
        <v>6</v>
      </c>
      <c r="P104" s="74"/>
      <c r="Q104" s="74"/>
      <c r="R104" s="75"/>
      <c r="S104" s="13">
        <f t="shared" si="37"/>
        <v>0.10452846326765346</v>
      </c>
      <c r="T104" s="13">
        <f t="shared" si="38"/>
        <v>-6.403144263316904E-18</v>
      </c>
      <c r="U104" s="13">
        <f t="shared" si="39"/>
        <v>-0.99452189536827329</v>
      </c>
      <c r="V104" s="6">
        <f t="shared" si="40"/>
        <v>360</v>
      </c>
      <c r="W104" s="6">
        <f t="shared" si="41"/>
        <v>-83.999999999999986</v>
      </c>
      <c r="X104" s="34">
        <f t="shared" si="42"/>
        <v>360</v>
      </c>
      <c r="Y104" s="35">
        <f t="shared" si="43"/>
        <v>270</v>
      </c>
      <c r="Z104" s="36">
        <f t="shared" si="44"/>
        <v>6.0000000000000142</v>
      </c>
      <c r="AA104" s="15"/>
      <c r="AB104" s="22"/>
      <c r="AC104" s="25"/>
      <c r="AD104" s="25"/>
      <c r="AE104" s="25"/>
      <c r="AF104" s="40"/>
      <c r="AG104" s="41"/>
      <c r="AH104" s="55"/>
      <c r="AI104" s="11">
        <v>21</v>
      </c>
      <c r="AJ104" s="29">
        <v>26</v>
      </c>
      <c r="AK104" s="108">
        <v>12.82</v>
      </c>
      <c r="AL104" s="108">
        <v>17.940000000000001</v>
      </c>
      <c r="AM104" s="53">
        <f t="shared" si="45"/>
        <v>347.18</v>
      </c>
      <c r="AN104" s="50">
        <f t="shared" si="46"/>
        <v>257.18</v>
      </c>
      <c r="AO104" s="67">
        <f t="shared" si="34"/>
        <v>6.0000000000000142</v>
      </c>
      <c r="AP104" s="59"/>
      <c r="AQ104" s="52"/>
      <c r="AR104" s="52"/>
    </row>
    <row r="105" spans="1:44" x14ac:dyDescent="0.2">
      <c r="A105" s="2" t="s">
        <v>253</v>
      </c>
      <c r="B105" s="1" t="s">
        <v>186</v>
      </c>
      <c r="C105" s="1" t="s">
        <v>275</v>
      </c>
      <c r="D105" s="28">
        <v>2</v>
      </c>
      <c r="E105" s="11" t="s">
        <v>205</v>
      </c>
      <c r="F105" s="4">
        <v>36</v>
      </c>
      <c r="G105" s="5">
        <v>36</v>
      </c>
      <c r="H105" s="4">
        <f t="shared" si="35"/>
        <v>36</v>
      </c>
      <c r="I105" s="1">
        <v>267.88</v>
      </c>
      <c r="J105" s="79">
        <f t="shared" si="36"/>
        <v>268.24</v>
      </c>
      <c r="K105" s="92"/>
      <c r="L105" s="11">
        <v>90</v>
      </c>
      <c r="M105" s="74">
        <v>1</v>
      </c>
      <c r="N105" s="74">
        <v>0</v>
      </c>
      <c r="O105" s="74">
        <v>5</v>
      </c>
      <c r="P105" s="74"/>
      <c r="Q105" s="74"/>
      <c r="R105" s="75"/>
      <c r="S105" s="13">
        <f t="shared" si="37"/>
        <v>8.7142468505889387E-2</v>
      </c>
      <c r="T105" s="13">
        <f t="shared" si="38"/>
        <v>1.7385994761764077E-2</v>
      </c>
      <c r="U105" s="13">
        <f t="shared" si="39"/>
        <v>-0.99604297281404885</v>
      </c>
      <c r="V105" s="6">
        <f t="shared" si="40"/>
        <v>11.283061820529971</v>
      </c>
      <c r="W105" s="6">
        <f t="shared" si="41"/>
        <v>-84.901972452320138</v>
      </c>
      <c r="X105" s="34">
        <f t="shared" si="42"/>
        <v>11.283061820529971</v>
      </c>
      <c r="Y105" s="35">
        <f t="shared" si="43"/>
        <v>281.28306182052995</v>
      </c>
      <c r="Z105" s="36">
        <f t="shared" si="44"/>
        <v>5.0980275476798624</v>
      </c>
      <c r="AA105" s="15"/>
      <c r="AB105" s="22"/>
      <c r="AC105" s="25"/>
      <c r="AD105" s="25"/>
      <c r="AE105" s="25"/>
      <c r="AF105" s="40"/>
      <c r="AG105" s="41"/>
      <c r="AH105" s="55"/>
      <c r="AI105" s="11">
        <v>36</v>
      </c>
      <c r="AJ105" s="29">
        <v>40</v>
      </c>
      <c r="AK105" s="108">
        <v>25.22</v>
      </c>
      <c r="AL105" s="108">
        <v>102.93</v>
      </c>
      <c r="AM105" s="53">
        <f t="shared" si="45"/>
        <v>346.06306182052998</v>
      </c>
      <c r="AN105" s="50">
        <f t="shared" si="46"/>
        <v>256.06306182052998</v>
      </c>
      <c r="AO105" s="67">
        <f t="shared" si="34"/>
        <v>5.0980275476798624</v>
      </c>
      <c r="AP105" s="59"/>
      <c r="AQ105" s="52"/>
      <c r="AR105" s="52"/>
    </row>
    <row r="106" spans="1:44" x14ac:dyDescent="0.2">
      <c r="A106" s="2" t="s">
        <v>253</v>
      </c>
      <c r="B106" s="1" t="s">
        <v>186</v>
      </c>
      <c r="C106" s="1" t="s">
        <v>275</v>
      </c>
      <c r="D106" s="28">
        <v>4</v>
      </c>
      <c r="E106" s="11" t="s">
        <v>205</v>
      </c>
      <c r="F106" s="4">
        <v>27</v>
      </c>
      <c r="G106" s="5">
        <v>32</v>
      </c>
      <c r="H106" s="4">
        <f t="shared" si="35"/>
        <v>29.5</v>
      </c>
      <c r="I106" s="1">
        <v>269.10500000000002</v>
      </c>
      <c r="J106" s="79">
        <f t="shared" si="36"/>
        <v>269.40000000000003</v>
      </c>
      <c r="K106" s="92"/>
      <c r="L106" s="11">
        <v>270</v>
      </c>
      <c r="M106" s="74">
        <v>5</v>
      </c>
      <c r="N106" s="74">
        <v>180</v>
      </c>
      <c r="O106" s="74">
        <v>4</v>
      </c>
      <c r="P106" s="74"/>
      <c r="Q106" s="74"/>
      <c r="R106" s="75"/>
      <c r="S106" s="13">
        <f t="shared" si="37"/>
        <v>-6.9491029301473689E-2</v>
      </c>
      <c r="T106" s="13">
        <f t="shared" si="38"/>
        <v>-8.6943435738757166E-2</v>
      </c>
      <c r="U106" s="13">
        <f t="shared" si="39"/>
        <v>-0.99376801787576441</v>
      </c>
      <c r="V106" s="6">
        <f t="shared" si="40"/>
        <v>231.36580520133217</v>
      </c>
      <c r="W106" s="6">
        <f t="shared" si="41"/>
        <v>-83.609498300707514</v>
      </c>
      <c r="X106" s="34">
        <f t="shared" si="42"/>
        <v>231.36580520133217</v>
      </c>
      <c r="Y106" s="35">
        <f t="shared" si="43"/>
        <v>141.36580520133217</v>
      </c>
      <c r="Z106" s="36">
        <f t="shared" si="44"/>
        <v>6.3905016992924857</v>
      </c>
      <c r="AA106" s="15"/>
      <c r="AB106" s="22"/>
      <c r="AC106" s="25"/>
      <c r="AD106" s="25"/>
      <c r="AE106" s="25"/>
      <c r="AF106" s="40"/>
      <c r="AG106" s="41"/>
      <c r="AH106" s="55"/>
      <c r="AI106" s="11">
        <v>27</v>
      </c>
      <c r="AJ106" s="29">
        <v>32</v>
      </c>
      <c r="AK106" s="108">
        <v>20.38</v>
      </c>
      <c r="AL106" s="108">
        <v>353.56</v>
      </c>
      <c r="AM106" s="53">
        <f t="shared" si="45"/>
        <v>210.98580520133217</v>
      </c>
      <c r="AN106" s="50">
        <f t="shared" si="46"/>
        <v>120.98580520133217</v>
      </c>
      <c r="AO106" s="67">
        <f t="shared" si="34"/>
        <v>6.3905016992924857</v>
      </c>
      <c r="AP106" s="59"/>
      <c r="AQ106" s="52"/>
      <c r="AR106" s="52"/>
    </row>
    <row r="107" spans="1:44" x14ac:dyDescent="0.2">
      <c r="A107" s="2" t="s">
        <v>253</v>
      </c>
      <c r="B107" s="1" t="s">
        <v>186</v>
      </c>
      <c r="C107" s="1" t="s">
        <v>275</v>
      </c>
      <c r="D107" s="28">
        <v>4</v>
      </c>
      <c r="E107" s="11" t="s">
        <v>205</v>
      </c>
      <c r="F107" s="4">
        <v>53.5</v>
      </c>
      <c r="G107" s="4">
        <v>53.5</v>
      </c>
      <c r="H107" s="4">
        <f t="shared" si="35"/>
        <v>53.5</v>
      </c>
      <c r="I107" s="1">
        <v>269.10500000000002</v>
      </c>
      <c r="J107" s="79">
        <f t="shared" si="36"/>
        <v>269.64000000000004</v>
      </c>
      <c r="K107" s="92"/>
      <c r="L107" s="11">
        <v>270</v>
      </c>
      <c r="M107" s="74">
        <v>2</v>
      </c>
      <c r="N107" s="74">
        <v>0</v>
      </c>
      <c r="O107" s="74">
        <v>3</v>
      </c>
      <c r="P107" s="74"/>
      <c r="Q107" s="74"/>
      <c r="R107" s="75"/>
      <c r="S107" s="13">
        <f t="shared" si="37"/>
        <v>-5.2304074592470842E-2</v>
      </c>
      <c r="T107" s="13">
        <f t="shared" si="38"/>
        <v>3.4851668155187331E-2</v>
      </c>
      <c r="U107" s="13">
        <f t="shared" si="39"/>
        <v>0.99802119662406841</v>
      </c>
      <c r="V107" s="6">
        <f t="shared" si="40"/>
        <v>146.32336918625154</v>
      </c>
      <c r="W107" s="6">
        <f t="shared" si="41"/>
        <v>86.39647307521291</v>
      </c>
      <c r="X107" s="34">
        <f t="shared" si="42"/>
        <v>326.32336918625151</v>
      </c>
      <c r="Y107" s="35">
        <f t="shared" si="43"/>
        <v>236.32336918625151</v>
      </c>
      <c r="Z107" s="36">
        <f t="shared" si="44"/>
        <v>3.60352692478709</v>
      </c>
      <c r="AA107" s="15"/>
      <c r="AB107" s="22"/>
      <c r="AC107" s="25"/>
      <c r="AD107" s="25"/>
      <c r="AE107" s="25"/>
      <c r="AF107" s="40"/>
      <c r="AG107" s="41"/>
      <c r="AH107" s="55"/>
      <c r="AI107" s="11">
        <v>49</v>
      </c>
      <c r="AJ107" s="29">
        <v>54</v>
      </c>
      <c r="AK107" s="108">
        <v>75.989999999999995</v>
      </c>
      <c r="AL107" s="108">
        <v>68.87</v>
      </c>
      <c r="AM107" s="53">
        <f t="shared" si="45"/>
        <v>250.3333691862515</v>
      </c>
      <c r="AN107" s="50">
        <f t="shared" si="46"/>
        <v>160.3333691862515</v>
      </c>
      <c r="AO107" s="67">
        <f t="shared" si="34"/>
        <v>3.60352692478709</v>
      </c>
      <c r="AP107" s="59"/>
      <c r="AQ107" s="52"/>
      <c r="AR107" s="52"/>
    </row>
    <row r="108" spans="1:44" x14ac:dyDescent="0.2">
      <c r="A108" s="2" t="s">
        <v>253</v>
      </c>
      <c r="B108" s="1" t="s">
        <v>186</v>
      </c>
      <c r="C108" s="1" t="s">
        <v>275</v>
      </c>
      <c r="D108" s="28">
        <v>4</v>
      </c>
      <c r="E108" s="11" t="s">
        <v>205</v>
      </c>
      <c r="F108" s="4">
        <v>84</v>
      </c>
      <c r="G108" s="4">
        <v>84</v>
      </c>
      <c r="H108" s="4">
        <f t="shared" si="35"/>
        <v>84</v>
      </c>
      <c r="I108" s="1">
        <v>269.10500000000002</v>
      </c>
      <c r="J108" s="79">
        <f t="shared" si="36"/>
        <v>269.94499999999999</v>
      </c>
      <c r="K108" s="92"/>
      <c r="L108" s="11">
        <v>90</v>
      </c>
      <c r="M108" s="74">
        <v>2</v>
      </c>
      <c r="N108" s="74">
        <v>180</v>
      </c>
      <c r="O108" s="74">
        <v>3</v>
      </c>
      <c r="P108" s="74"/>
      <c r="Q108" s="74"/>
      <c r="R108" s="75"/>
      <c r="S108" s="13">
        <f t="shared" si="37"/>
        <v>5.2304074592470835E-2</v>
      </c>
      <c r="T108" s="13">
        <f t="shared" si="38"/>
        <v>-3.4851668155187324E-2</v>
      </c>
      <c r="U108" s="13">
        <f t="shared" si="39"/>
        <v>0.99802119662406841</v>
      </c>
      <c r="V108" s="6">
        <f t="shared" si="40"/>
        <v>326.32336918625151</v>
      </c>
      <c r="W108" s="6">
        <f t="shared" si="41"/>
        <v>86.39647307521291</v>
      </c>
      <c r="X108" s="34">
        <f t="shared" si="42"/>
        <v>146.32336918625151</v>
      </c>
      <c r="Y108" s="35">
        <f t="shared" si="43"/>
        <v>56.323369186251512</v>
      </c>
      <c r="Z108" s="36">
        <f t="shared" si="44"/>
        <v>3.60352692478709</v>
      </c>
      <c r="AA108" s="15"/>
      <c r="AB108" s="22"/>
      <c r="AC108" s="25"/>
      <c r="AD108" s="25"/>
      <c r="AE108" s="25"/>
      <c r="AF108" s="40"/>
      <c r="AG108" s="41"/>
      <c r="AH108" s="55"/>
      <c r="AI108" s="11">
        <v>80</v>
      </c>
      <c r="AJ108" s="29">
        <v>84</v>
      </c>
      <c r="AK108" s="108">
        <v>47.24</v>
      </c>
      <c r="AL108" s="108">
        <v>322.62</v>
      </c>
      <c r="AM108" s="53">
        <f t="shared" si="45"/>
        <v>99.083369186251502</v>
      </c>
      <c r="AN108" s="50">
        <f t="shared" si="46"/>
        <v>9.0833691862515025</v>
      </c>
      <c r="AO108" s="67">
        <f t="shared" si="34"/>
        <v>3.60352692478709</v>
      </c>
      <c r="AP108" s="59"/>
      <c r="AQ108" s="52"/>
      <c r="AR108" s="52"/>
    </row>
    <row r="109" spans="1:44" x14ac:dyDescent="0.2">
      <c r="A109" s="2" t="s">
        <v>253</v>
      </c>
      <c r="B109" s="1" t="s">
        <v>186</v>
      </c>
      <c r="C109" s="1" t="s">
        <v>275</v>
      </c>
      <c r="D109" s="28">
        <v>5</v>
      </c>
      <c r="E109" s="11" t="s">
        <v>205</v>
      </c>
      <c r="F109" s="4">
        <v>83.5</v>
      </c>
      <c r="G109" s="4">
        <v>83.5</v>
      </c>
      <c r="H109" s="4">
        <f t="shared" si="35"/>
        <v>83.5</v>
      </c>
      <c r="I109" s="1">
        <v>270.54500000000002</v>
      </c>
      <c r="J109" s="79">
        <f t="shared" si="36"/>
        <v>271.38</v>
      </c>
      <c r="K109" s="92"/>
      <c r="L109" s="11">
        <v>270</v>
      </c>
      <c r="M109" s="74">
        <v>2</v>
      </c>
      <c r="N109" s="74">
        <v>180</v>
      </c>
      <c r="O109" s="74">
        <v>1</v>
      </c>
      <c r="P109" s="74"/>
      <c r="Q109" s="74"/>
      <c r="R109" s="75"/>
      <c r="S109" s="13">
        <f t="shared" si="37"/>
        <v>-1.7441774902830161E-2</v>
      </c>
      <c r="T109" s="13">
        <f t="shared" si="38"/>
        <v>-3.489418134011367E-2</v>
      </c>
      <c r="U109" s="13">
        <f t="shared" si="39"/>
        <v>-0.99923861495548261</v>
      </c>
      <c r="V109" s="6">
        <f t="shared" si="40"/>
        <v>243.4419319834189</v>
      </c>
      <c r="W109" s="6">
        <f t="shared" si="41"/>
        <v>-87.764295062177368</v>
      </c>
      <c r="X109" s="34">
        <f t="shared" si="42"/>
        <v>243.4419319834189</v>
      </c>
      <c r="Y109" s="35">
        <f t="shared" si="43"/>
        <v>153.4419319834189</v>
      </c>
      <c r="Z109" s="36">
        <f t="shared" si="44"/>
        <v>2.2357049378226321</v>
      </c>
      <c r="AA109" s="15"/>
      <c r="AB109" s="22"/>
      <c r="AC109" s="25"/>
      <c r="AD109" s="25"/>
      <c r="AE109" s="25"/>
      <c r="AF109" s="40"/>
      <c r="AG109" s="41"/>
      <c r="AH109" s="55"/>
      <c r="AI109" s="11">
        <v>79</v>
      </c>
      <c r="AJ109" s="29">
        <v>85</v>
      </c>
      <c r="AK109" s="108">
        <v>12.07</v>
      </c>
      <c r="AL109" s="108">
        <v>9.32</v>
      </c>
      <c r="AM109" s="53">
        <f t="shared" si="45"/>
        <v>231.3719319834189</v>
      </c>
      <c r="AN109" s="50">
        <f t="shared" si="46"/>
        <v>141.3719319834189</v>
      </c>
      <c r="AO109" s="67">
        <f t="shared" si="34"/>
        <v>2.2357049378226321</v>
      </c>
      <c r="AP109" s="59"/>
      <c r="AQ109" s="52"/>
      <c r="AR109" s="52"/>
    </row>
    <row r="110" spans="1:44" x14ac:dyDescent="0.2">
      <c r="A110" s="2" t="s">
        <v>253</v>
      </c>
      <c r="B110" s="1" t="s">
        <v>186</v>
      </c>
      <c r="C110" s="1" t="s">
        <v>275</v>
      </c>
      <c r="D110" s="28">
        <v>6</v>
      </c>
      <c r="E110" s="11" t="s">
        <v>205</v>
      </c>
      <c r="F110" s="4">
        <v>7.5</v>
      </c>
      <c r="G110" s="5">
        <v>7.5</v>
      </c>
      <c r="H110" s="4">
        <f t="shared" si="35"/>
        <v>7.5</v>
      </c>
      <c r="I110" s="1">
        <v>271.89999999999998</v>
      </c>
      <c r="J110" s="79">
        <f t="shared" si="36"/>
        <v>271.97499999999997</v>
      </c>
      <c r="K110" s="92"/>
      <c r="L110" s="11">
        <v>90</v>
      </c>
      <c r="M110" s="74">
        <v>0</v>
      </c>
      <c r="N110" s="74">
        <v>180</v>
      </c>
      <c r="O110" s="74">
        <v>2</v>
      </c>
      <c r="P110" s="74"/>
      <c r="Q110" s="74"/>
      <c r="R110" s="75"/>
      <c r="S110" s="13">
        <f t="shared" si="37"/>
        <v>3.4899496702500969E-2</v>
      </c>
      <c r="T110" s="13">
        <f t="shared" si="38"/>
        <v>-2.1378532231078771E-18</v>
      </c>
      <c r="U110" s="13">
        <f t="shared" si="39"/>
        <v>0.99939082701909576</v>
      </c>
      <c r="V110" s="6">
        <f t="shared" si="40"/>
        <v>360</v>
      </c>
      <c r="W110" s="6">
        <f t="shared" si="41"/>
        <v>88.000000000000057</v>
      </c>
      <c r="X110" s="34">
        <f t="shared" si="42"/>
        <v>180</v>
      </c>
      <c r="Y110" s="35">
        <f t="shared" si="43"/>
        <v>90</v>
      </c>
      <c r="Z110" s="36">
        <f t="shared" si="44"/>
        <v>1.9999999999999432</v>
      </c>
      <c r="AA110" s="15"/>
      <c r="AB110" s="22"/>
      <c r="AC110" s="25"/>
      <c r="AD110" s="25"/>
      <c r="AE110" s="25"/>
      <c r="AF110" s="40"/>
      <c r="AG110" s="41"/>
      <c r="AH110" s="55"/>
      <c r="AI110" s="11">
        <v>7.5</v>
      </c>
      <c r="AJ110" s="29">
        <v>13</v>
      </c>
      <c r="AK110" s="108">
        <v>29.32</v>
      </c>
      <c r="AL110" s="108">
        <v>55.08</v>
      </c>
      <c r="AM110" s="53">
        <f t="shared" si="45"/>
        <v>150.68</v>
      </c>
      <c r="AN110" s="50">
        <f t="shared" si="46"/>
        <v>60.680000000000007</v>
      </c>
      <c r="AO110" s="67">
        <f t="shared" si="34"/>
        <v>1.9999999999999432</v>
      </c>
      <c r="AP110" s="59"/>
      <c r="AQ110" s="52"/>
      <c r="AR110" s="52"/>
    </row>
    <row r="111" spans="1:44" x14ac:dyDescent="0.2">
      <c r="A111" s="2" t="s">
        <v>253</v>
      </c>
      <c r="B111" s="1" t="s">
        <v>186</v>
      </c>
      <c r="C111" s="1" t="s">
        <v>275</v>
      </c>
      <c r="D111" s="28">
        <v>6</v>
      </c>
      <c r="E111" s="11" t="s">
        <v>205</v>
      </c>
      <c r="F111" s="4">
        <v>89</v>
      </c>
      <c r="G111" s="5">
        <v>90</v>
      </c>
      <c r="H111" s="4">
        <f t="shared" si="35"/>
        <v>89.5</v>
      </c>
      <c r="I111" s="1">
        <v>271.89999999999998</v>
      </c>
      <c r="J111" s="79">
        <f t="shared" si="36"/>
        <v>272.79499999999996</v>
      </c>
      <c r="K111" s="92"/>
      <c r="L111" s="11">
        <v>90</v>
      </c>
      <c r="M111" s="74">
        <v>5</v>
      </c>
      <c r="N111" s="74">
        <v>180</v>
      </c>
      <c r="O111" s="74">
        <v>1</v>
      </c>
      <c r="P111" s="74"/>
      <c r="Q111" s="74"/>
      <c r="R111" s="75"/>
      <c r="S111" s="13">
        <f t="shared" ref="S111:S142" si="47">COS(M111*PI()/180)*SIN(L111*PI()/180)*(SIN(O111*PI()/180))-(COS(O111*PI()/180)*SIN(N111*PI()/180))*(SIN(M111*PI()/180))</f>
        <v>1.7385994761764074E-2</v>
      </c>
      <c r="T111" s="13">
        <f t="shared" ref="T111:T142" si="48">(SIN(M111*PI()/180))*(COS(O111*PI()/180)*COS(N111*PI()/180))-(SIN(O111*PI()/180))*(COS(M111*PI()/180)*COS(L111*PI()/180))</f>
        <v>-8.7142468505889387E-2</v>
      </c>
      <c r="U111" s="13">
        <f t="shared" ref="U111:U142" si="49">(COS(M111*PI()/180)*COS(L111*PI()/180))*(COS(O111*PI()/180)*SIN(N111*PI()/180))-(COS(M111*PI()/180)*SIN(L111*PI()/180))*(COS(O111*PI()/180)*COS(N111*PI()/180))</f>
        <v>0.99604297281404885</v>
      </c>
      <c r="V111" s="6">
        <f t="shared" ref="V111:V142" si="50">IF(S111=0,IF(T111&gt;=0,90,270),IF(S111&gt;0,IF(T111&gt;=0,ATAN(T111/S111)*180/PI(),ATAN(T111/S111)*180/PI()+360),ATAN(T111/S111)*180/PI()+180))</f>
        <v>281.28306182052995</v>
      </c>
      <c r="W111" s="6">
        <f t="shared" ref="W111:W142" si="51">ASIN(U111/SQRT(S111^2+T111^2+U111^2))*180/PI()</f>
        <v>84.901972452320067</v>
      </c>
      <c r="X111" s="34">
        <f t="shared" ref="X111:X142" si="52">IF(U111&lt;0,V111,IF(V111+180&gt;=360,V111-180,V111+180))</f>
        <v>101.28306182052995</v>
      </c>
      <c r="Y111" s="35">
        <f t="shared" ref="Y111:Y142" si="53">IF(X111-90&lt;0,X111+270,X111-90)</f>
        <v>11.283061820529952</v>
      </c>
      <c r="Z111" s="36">
        <f t="shared" ref="Z111:Z142" si="54">IF(U111&lt;0,90+W111,90-W111)</f>
        <v>5.0980275476799335</v>
      </c>
      <c r="AA111" s="15"/>
      <c r="AB111" s="22"/>
      <c r="AC111" s="25"/>
      <c r="AD111" s="25"/>
      <c r="AE111" s="25"/>
      <c r="AF111" s="40"/>
      <c r="AG111" s="41"/>
      <c r="AH111" s="55"/>
      <c r="AI111" s="11">
        <v>83</v>
      </c>
      <c r="AJ111" s="29">
        <v>96</v>
      </c>
      <c r="AK111" s="108">
        <v>67.430000000000007</v>
      </c>
      <c r="AL111" s="108">
        <v>116.51</v>
      </c>
      <c r="AM111" s="53">
        <f t="shared" si="45"/>
        <v>33.853061820529945</v>
      </c>
      <c r="AN111" s="50">
        <f t="shared" si="46"/>
        <v>303.85306182052994</v>
      </c>
      <c r="AO111" s="67">
        <f t="shared" si="34"/>
        <v>5.0980275476799335</v>
      </c>
      <c r="AP111" s="59"/>
      <c r="AQ111" s="52"/>
      <c r="AR111" s="52"/>
    </row>
    <row r="112" spans="1:44" x14ac:dyDescent="0.2">
      <c r="A112" s="2" t="s">
        <v>253</v>
      </c>
      <c r="B112" s="1" t="s">
        <v>186</v>
      </c>
      <c r="C112" s="1" t="s">
        <v>275</v>
      </c>
      <c r="D112" s="28">
        <v>7</v>
      </c>
      <c r="E112" s="11" t="s">
        <v>205</v>
      </c>
      <c r="F112" s="4">
        <v>41</v>
      </c>
      <c r="G112" s="4">
        <v>41</v>
      </c>
      <c r="H112" s="4">
        <f t="shared" si="35"/>
        <v>41</v>
      </c>
      <c r="I112" s="1">
        <v>273.26</v>
      </c>
      <c r="J112" s="79">
        <f t="shared" si="36"/>
        <v>273.67</v>
      </c>
      <c r="K112" s="92"/>
      <c r="L112" s="11">
        <v>90</v>
      </c>
      <c r="M112" s="74">
        <v>1</v>
      </c>
      <c r="N112" s="74">
        <v>180</v>
      </c>
      <c r="O112" s="74">
        <v>5</v>
      </c>
      <c r="P112" s="74"/>
      <c r="Q112" s="74"/>
      <c r="R112" s="75"/>
      <c r="S112" s="13">
        <f t="shared" si="47"/>
        <v>8.7142468505889387E-2</v>
      </c>
      <c r="T112" s="13">
        <f t="shared" si="48"/>
        <v>-1.7385994761764091E-2</v>
      </c>
      <c r="U112" s="13">
        <f t="shared" si="49"/>
        <v>0.99604297281404885</v>
      </c>
      <c r="V112" s="6">
        <f t="shared" si="50"/>
        <v>348.71693817946999</v>
      </c>
      <c r="W112" s="6">
        <f t="shared" si="51"/>
        <v>84.901972452320067</v>
      </c>
      <c r="X112" s="34">
        <f t="shared" si="52"/>
        <v>168.71693817946999</v>
      </c>
      <c r="Y112" s="35">
        <f t="shared" si="53"/>
        <v>78.716938179469992</v>
      </c>
      <c r="Z112" s="36">
        <f t="shared" si="54"/>
        <v>5.0980275476799335</v>
      </c>
      <c r="AA112" s="15"/>
      <c r="AB112" s="22"/>
      <c r="AC112" s="25"/>
      <c r="AD112" s="25"/>
      <c r="AE112" s="25"/>
      <c r="AF112" s="40"/>
      <c r="AG112" s="41"/>
      <c r="AH112" s="55"/>
      <c r="AI112" s="11">
        <v>41</v>
      </c>
      <c r="AJ112" s="29">
        <v>45.5</v>
      </c>
      <c r="AK112" s="108">
        <v>3.86</v>
      </c>
      <c r="AL112" s="108">
        <v>135.88999999999999</v>
      </c>
      <c r="AM112" s="53">
        <f t="shared" si="45"/>
        <v>164.85693817946998</v>
      </c>
      <c r="AN112" s="50">
        <f t="shared" si="46"/>
        <v>74.856938179469978</v>
      </c>
      <c r="AO112" s="67">
        <f t="shared" si="34"/>
        <v>5.0980275476799335</v>
      </c>
      <c r="AP112" s="59"/>
      <c r="AQ112" s="52"/>
      <c r="AR112" s="52"/>
    </row>
    <row r="113" spans="1:46" x14ac:dyDescent="0.2">
      <c r="A113" s="2" t="s">
        <v>253</v>
      </c>
      <c r="B113" s="1" t="s">
        <v>186</v>
      </c>
      <c r="C113" s="1" t="s">
        <v>275</v>
      </c>
      <c r="D113" s="28">
        <v>7</v>
      </c>
      <c r="E113" s="11" t="s">
        <v>205</v>
      </c>
      <c r="F113" s="4">
        <v>66</v>
      </c>
      <c r="G113" s="5">
        <v>67</v>
      </c>
      <c r="H113" s="4">
        <f t="shared" si="35"/>
        <v>66.5</v>
      </c>
      <c r="I113" s="1">
        <v>273.26</v>
      </c>
      <c r="J113" s="79">
        <f t="shared" si="36"/>
        <v>273.92500000000001</v>
      </c>
      <c r="K113" s="92"/>
      <c r="L113" s="11">
        <v>90</v>
      </c>
      <c r="M113" s="74">
        <v>4</v>
      </c>
      <c r="N113" s="74">
        <v>180</v>
      </c>
      <c r="O113" s="74">
        <v>8</v>
      </c>
      <c r="P113" s="74"/>
      <c r="Q113" s="74"/>
      <c r="R113" s="75"/>
      <c r="S113" s="13">
        <f t="shared" si="47"/>
        <v>0.13883408228094229</v>
      </c>
      <c r="T113" s="13">
        <f t="shared" si="48"/>
        <v>-6.9077608536817034E-2</v>
      </c>
      <c r="U113" s="13">
        <f t="shared" si="49"/>
        <v>0.98785582549681494</v>
      </c>
      <c r="V113" s="6">
        <f t="shared" si="50"/>
        <v>333.54712340314143</v>
      </c>
      <c r="W113" s="6">
        <f t="shared" si="51"/>
        <v>81.078736277080409</v>
      </c>
      <c r="X113" s="34">
        <f t="shared" si="52"/>
        <v>153.54712340314143</v>
      </c>
      <c r="Y113" s="35">
        <f t="shared" si="53"/>
        <v>63.547123403141427</v>
      </c>
      <c r="Z113" s="36">
        <f t="shared" si="54"/>
        <v>8.9212637229195906</v>
      </c>
      <c r="AA113" s="15"/>
      <c r="AB113" s="22"/>
      <c r="AC113" s="25"/>
      <c r="AD113" s="25"/>
      <c r="AE113" s="25"/>
      <c r="AF113" s="40"/>
      <c r="AG113" s="41"/>
      <c r="AH113" s="55"/>
      <c r="AI113" s="11">
        <v>63</v>
      </c>
      <c r="AJ113" s="29">
        <v>69</v>
      </c>
      <c r="AK113" s="108">
        <v>48.33</v>
      </c>
      <c r="AL113" s="108">
        <v>341.44</v>
      </c>
      <c r="AM113" s="53">
        <f t="shared" si="45"/>
        <v>105.21712340314143</v>
      </c>
      <c r="AN113" s="50">
        <f t="shared" si="46"/>
        <v>15.217123403141429</v>
      </c>
      <c r="AO113" s="67">
        <f t="shared" si="34"/>
        <v>8.9212637229195906</v>
      </c>
      <c r="AP113" s="59"/>
      <c r="AQ113" s="52"/>
      <c r="AR113" s="52"/>
    </row>
    <row r="114" spans="1:46" x14ac:dyDescent="0.2">
      <c r="A114" s="2" t="s">
        <v>253</v>
      </c>
      <c r="B114" s="1" t="s">
        <v>186</v>
      </c>
      <c r="C114" s="1" t="s">
        <v>275</v>
      </c>
      <c r="D114" s="28">
        <v>7</v>
      </c>
      <c r="E114" s="11" t="s">
        <v>205</v>
      </c>
      <c r="F114" s="4">
        <v>134</v>
      </c>
      <c r="G114" s="4">
        <v>134</v>
      </c>
      <c r="H114" s="4">
        <f t="shared" si="35"/>
        <v>134</v>
      </c>
      <c r="I114" s="1">
        <v>273.26</v>
      </c>
      <c r="J114" s="79">
        <f t="shared" si="36"/>
        <v>274.59999999999997</v>
      </c>
      <c r="K114" s="92"/>
      <c r="L114" s="11">
        <v>270</v>
      </c>
      <c r="M114" s="74">
        <v>1</v>
      </c>
      <c r="N114" s="74">
        <v>180</v>
      </c>
      <c r="O114" s="74">
        <v>6</v>
      </c>
      <c r="P114" s="74"/>
      <c r="Q114" s="74"/>
      <c r="R114" s="75"/>
      <c r="S114" s="13">
        <f t="shared" si="47"/>
        <v>-0.10451254307640281</v>
      </c>
      <c r="T114" s="13">
        <f t="shared" si="48"/>
        <v>-1.7356800328744631E-2</v>
      </c>
      <c r="U114" s="13">
        <f t="shared" si="49"/>
        <v>-0.99437042486653382</v>
      </c>
      <c r="V114" s="6">
        <f t="shared" si="50"/>
        <v>189.42927109941905</v>
      </c>
      <c r="W114" s="6">
        <f t="shared" si="51"/>
        <v>-83.918432948729773</v>
      </c>
      <c r="X114" s="34">
        <f t="shared" si="52"/>
        <v>189.42927109941905</v>
      </c>
      <c r="Y114" s="35">
        <f t="shared" si="53"/>
        <v>99.429271099419054</v>
      </c>
      <c r="Z114" s="36">
        <f t="shared" si="54"/>
        <v>6.0815670512702269</v>
      </c>
      <c r="AA114" s="15"/>
      <c r="AB114" s="22"/>
      <c r="AC114" s="25"/>
      <c r="AD114" s="25"/>
      <c r="AE114" s="25"/>
      <c r="AF114" s="40"/>
      <c r="AG114" s="41"/>
      <c r="AH114" s="55"/>
      <c r="AI114" s="11">
        <v>134</v>
      </c>
      <c r="AJ114" s="29">
        <v>139</v>
      </c>
      <c r="AK114" s="108">
        <v>80.05</v>
      </c>
      <c r="AL114" s="108">
        <v>11.26</v>
      </c>
      <c r="AM114" s="53">
        <f t="shared" si="45"/>
        <v>109.37927109941906</v>
      </c>
      <c r="AN114" s="50">
        <f t="shared" si="46"/>
        <v>19.379271099419057</v>
      </c>
      <c r="AO114" s="67">
        <f t="shared" si="34"/>
        <v>6.0815670512702269</v>
      </c>
      <c r="AP114" s="59"/>
      <c r="AQ114" s="52"/>
      <c r="AR114" s="52"/>
    </row>
    <row r="115" spans="1:46" x14ac:dyDescent="0.2">
      <c r="A115" s="2" t="s">
        <v>253</v>
      </c>
      <c r="B115" s="1" t="s">
        <v>186</v>
      </c>
      <c r="C115" s="1" t="s">
        <v>275</v>
      </c>
      <c r="D115" s="28">
        <v>8</v>
      </c>
      <c r="E115" s="11" t="s">
        <v>205</v>
      </c>
      <c r="F115" s="4">
        <v>67.5</v>
      </c>
      <c r="G115" s="4">
        <v>67.5</v>
      </c>
      <c r="H115" s="4">
        <f t="shared" si="35"/>
        <v>67.5</v>
      </c>
      <c r="I115" s="1">
        <v>274.66000000000003</v>
      </c>
      <c r="J115" s="79">
        <f t="shared" si="36"/>
        <v>275.33500000000004</v>
      </c>
      <c r="K115" s="92"/>
      <c r="L115" s="11">
        <v>90</v>
      </c>
      <c r="M115" s="74">
        <v>3</v>
      </c>
      <c r="N115" s="74">
        <v>0</v>
      </c>
      <c r="O115" s="74">
        <v>0</v>
      </c>
      <c r="P115" s="74"/>
      <c r="Q115" s="74"/>
      <c r="R115" s="75"/>
      <c r="S115" s="13">
        <f t="shared" si="47"/>
        <v>0</v>
      </c>
      <c r="T115" s="13">
        <f t="shared" si="48"/>
        <v>5.2335956242943828E-2</v>
      </c>
      <c r="U115" s="13">
        <f t="shared" si="49"/>
        <v>-0.99862953475457383</v>
      </c>
      <c r="V115" s="6">
        <f t="shared" si="50"/>
        <v>90</v>
      </c>
      <c r="W115" s="6">
        <f t="shared" si="51"/>
        <v>-86.999999999999844</v>
      </c>
      <c r="X115" s="34">
        <f t="shared" si="52"/>
        <v>90</v>
      </c>
      <c r="Y115" s="35">
        <f t="shared" si="53"/>
        <v>0</v>
      </c>
      <c r="Z115" s="36">
        <f t="shared" si="54"/>
        <v>3.0000000000001563</v>
      </c>
      <c r="AA115" s="15"/>
      <c r="AB115" s="22"/>
      <c r="AC115" s="25"/>
      <c r="AD115" s="25"/>
      <c r="AE115" s="25"/>
      <c r="AF115" s="40"/>
      <c r="AG115" s="41"/>
      <c r="AH115" s="55"/>
      <c r="AI115" s="11">
        <v>67.5</v>
      </c>
      <c r="AJ115" s="29">
        <v>88</v>
      </c>
      <c r="AK115" s="108">
        <v>20.55</v>
      </c>
      <c r="AL115" s="108">
        <v>15.14</v>
      </c>
      <c r="AM115" s="53">
        <f t="shared" si="45"/>
        <v>69.45</v>
      </c>
      <c r="AN115" s="50">
        <f t="shared" si="46"/>
        <v>339.45</v>
      </c>
      <c r="AO115" s="67">
        <f t="shared" si="34"/>
        <v>3.0000000000001563</v>
      </c>
      <c r="AP115" s="59"/>
      <c r="AQ115" s="52"/>
      <c r="AR115" s="52"/>
    </row>
    <row r="116" spans="1:46" x14ac:dyDescent="0.2">
      <c r="A116" s="2" t="s">
        <v>253</v>
      </c>
      <c r="B116" s="1" t="s">
        <v>186</v>
      </c>
      <c r="C116" s="1" t="s">
        <v>275</v>
      </c>
      <c r="D116" s="28" t="s">
        <v>149</v>
      </c>
      <c r="E116" s="11" t="s">
        <v>204</v>
      </c>
      <c r="F116" s="4">
        <v>12</v>
      </c>
      <c r="G116" s="5">
        <v>14.5</v>
      </c>
      <c r="H116" s="4">
        <f t="shared" si="35"/>
        <v>13.25</v>
      </c>
      <c r="I116" s="1">
        <v>275.54000000000002</v>
      </c>
      <c r="J116" s="79">
        <f t="shared" si="36"/>
        <v>275.67250000000001</v>
      </c>
      <c r="K116" s="92"/>
      <c r="L116" s="11">
        <v>270</v>
      </c>
      <c r="M116" s="74">
        <v>32</v>
      </c>
      <c r="N116" s="74">
        <v>67</v>
      </c>
      <c r="O116" s="74">
        <v>0</v>
      </c>
      <c r="P116" s="74"/>
      <c r="Q116" s="74"/>
      <c r="R116" s="75"/>
      <c r="S116" s="13">
        <f t="shared" si="47"/>
        <v>-0.48779325466461126</v>
      </c>
      <c r="T116" s="13">
        <f t="shared" si="48"/>
        <v>0.20705595212204589</v>
      </c>
      <c r="U116" s="13">
        <f t="shared" si="49"/>
        <v>0.33135878962438042</v>
      </c>
      <c r="V116" s="6">
        <f t="shared" si="50"/>
        <v>157</v>
      </c>
      <c r="W116" s="6">
        <f t="shared" si="51"/>
        <v>32.01776325387214</v>
      </c>
      <c r="X116" s="34">
        <f t="shared" si="52"/>
        <v>337</v>
      </c>
      <c r="Y116" s="35">
        <f t="shared" si="53"/>
        <v>247</v>
      </c>
      <c r="Z116" s="36">
        <f t="shared" si="54"/>
        <v>57.98223674612786</v>
      </c>
      <c r="AA116" s="15"/>
      <c r="AB116" s="22"/>
      <c r="AC116" s="25"/>
      <c r="AD116" s="25"/>
      <c r="AE116" s="25"/>
      <c r="AF116" s="40"/>
      <c r="AG116" s="41"/>
      <c r="AH116" s="55"/>
      <c r="AI116" s="11"/>
      <c r="AJ116" s="29"/>
      <c r="AK116" s="109"/>
      <c r="AL116" s="109"/>
      <c r="AM116" s="53">
        <f t="shared" si="45"/>
        <v>337</v>
      </c>
      <c r="AN116" s="50">
        <f t="shared" si="46"/>
        <v>247</v>
      </c>
      <c r="AO116" s="67">
        <f t="shared" si="34"/>
        <v>57.98223674612786</v>
      </c>
      <c r="AP116" s="59"/>
      <c r="AQ116" s="52"/>
      <c r="AR116" s="52"/>
    </row>
    <row r="117" spans="1:46" x14ac:dyDescent="0.2">
      <c r="A117" s="2" t="s">
        <v>253</v>
      </c>
      <c r="B117" s="1" t="s">
        <v>186</v>
      </c>
      <c r="C117" s="1" t="s">
        <v>275</v>
      </c>
      <c r="D117" s="28" t="s">
        <v>208</v>
      </c>
      <c r="E117" s="11" t="s">
        <v>205</v>
      </c>
      <c r="F117" s="4">
        <v>18</v>
      </c>
      <c r="G117" s="4">
        <v>18</v>
      </c>
      <c r="H117" s="4">
        <f t="shared" si="35"/>
        <v>18</v>
      </c>
      <c r="I117" s="1">
        <v>275.54000000000002</v>
      </c>
      <c r="J117" s="79">
        <f t="shared" si="36"/>
        <v>275.72000000000003</v>
      </c>
      <c r="K117" s="92"/>
      <c r="L117" s="11">
        <v>270</v>
      </c>
      <c r="M117" s="74">
        <v>4</v>
      </c>
      <c r="N117" s="74">
        <v>180</v>
      </c>
      <c r="O117" s="74">
        <v>5</v>
      </c>
      <c r="P117" s="74"/>
      <c r="Q117" s="74"/>
      <c r="R117" s="75"/>
      <c r="S117" s="13">
        <f t="shared" si="47"/>
        <v>-8.6943435738757194E-2</v>
      </c>
      <c r="T117" s="13">
        <f t="shared" si="48"/>
        <v>-6.9491029301473661E-2</v>
      </c>
      <c r="U117" s="13">
        <f t="shared" si="49"/>
        <v>-0.99376801787576441</v>
      </c>
      <c r="V117" s="6">
        <f t="shared" si="50"/>
        <v>218.63419479866783</v>
      </c>
      <c r="W117" s="6">
        <f t="shared" si="51"/>
        <v>-83.609498300707514</v>
      </c>
      <c r="X117" s="34">
        <f t="shared" si="52"/>
        <v>218.63419479866783</v>
      </c>
      <c r="Y117" s="35">
        <f t="shared" si="53"/>
        <v>128.63419479866783</v>
      </c>
      <c r="Z117" s="36">
        <f t="shared" si="54"/>
        <v>6.3905016992924857</v>
      </c>
      <c r="AA117" s="15"/>
      <c r="AB117" s="22"/>
      <c r="AC117" s="25"/>
      <c r="AD117" s="25"/>
      <c r="AE117" s="25"/>
      <c r="AF117" s="40"/>
      <c r="AG117" s="41"/>
      <c r="AH117" s="55"/>
      <c r="AI117" s="11">
        <v>18</v>
      </c>
      <c r="AJ117" s="29">
        <v>24</v>
      </c>
      <c r="AK117" s="109"/>
      <c r="AL117" s="109"/>
      <c r="AM117" s="53">
        <f t="shared" si="45"/>
        <v>218.63419479866783</v>
      </c>
      <c r="AN117" s="50">
        <f t="shared" si="46"/>
        <v>128.63419479866783</v>
      </c>
      <c r="AO117" s="67">
        <f t="shared" si="34"/>
        <v>6.3905016992924857</v>
      </c>
      <c r="AP117" s="59"/>
      <c r="AQ117" s="52"/>
      <c r="AR117" s="52"/>
    </row>
    <row r="118" spans="1:46" x14ac:dyDescent="0.2">
      <c r="A118" s="2" t="s">
        <v>253</v>
      </c>
      <c r="B118" s="1" t="s">
        <v>186</v>
      </c>
      <c r="C118" s="1" t="s">
        <v>276</v>
      </c>
      <c r="D118" s="28">
        <v>1</v>
      </c>
      <c r="E118" s="11" t="s">
        <v>205</v>
      </c>
      <c r="F118" s="4">
        <v>10</v>
      </c>
      <c r="G118" s="5">
        <v>10</v>
      </c>
      <c r="H118" s="4">
        <f t="shared" si="35"/>
        <v>10</v>
      </c>
      <c r="I118" s="1">
        <v>276</v>
      </c>
      <c r="J118" s="79">
        <f t="shared" si="36"/>
        <v>276.10000000000002</v>
      </c>
      <c r="K118" s="92"/>
      <c r="L118" s="11">
        <v>90</v>
      </c>
      <c r="M118" s="74">
        <v>0</v>
      </c>
      <c r="N118" s="74">
        <v>0</v>
      </c>
      <c r="O118" s="74">
        <v>12</v>
      </c>
      <c r="P118" s="74"/>
      <c r="Q118" s="74"/>
      <c r="R118" s="75"/>
      <c r="S118" s="13">
        <f t="shared" si="47"/>
        <v>0.20791169081775931</v>
      </c>
      <c r="T118" s="13">
        <f t="shared" si="48"/>
        <v>-1.2736134338140827E-17</v>
      </c>
      <c r="U118" s="13">
        <f t="shared" si="49"/>
        <v>-0.97814760073380569</v>
      </c>
      <c r="V118" s="6">
        <f t="shared" si="50"/>
        <v>360</v>
      </c>
      <c r="W118" s="6">
        <f t="shared" si="51"/>
        <v>-78.000000000000028</v>
      </c>
      <c r="X118" s="34">
        <f t="shared" si="52"/>
        <v>360</v>
      </c>
      <c r="Y118" s="35">
        <f t="shared" si="53"/>
        <v>270</v>
      </c>
      <c r="Z118" s="36">
        <f t="shared" si="54"/>
        <v>11.999999999999972</v>
      </c>
      <c r="AA118" s="15"/>
      <c r="AB118" s="22"/>
      <c r="AC118" s="25"/>
      <c r="AD118" s="25"/>
      <c r="AE118" s="25"/>
      <c r="AF118" s="40"/>
      <c r="AG118" s="41"/>
      <c r="AH118" s="55"/>
      <c r="AI118" s="11">
        <v>10</v>
      </c>
      <c r="AJ118" s="29">
        <v>13.5</v>
      </c>
      <c r="AK118" s="108">
        <v>6.78</v>
      </c>
      <c r="AL118" s="108">
        <v>104.13</v>
      </c>
      <c r="AM118" s="53">
        <f t="shared" si="45"/>
        <v>353.22</v>
      </c>
      <c r="AN118" s="50">
        <f t="shared" si="46"/>
        <v>263.22000000000003</v>
      </c>
      <c r="AO118" s="67">
        <f t="shared" si="34"/>
        <v>11.999999999999972</v>
      </c>
      <c r="AP118" s="59"/>
      <c r="AQ118" s="52"/>
      <c r="AR118" s="52"/>
    </row>
    <row r="119" spans="1:46" x14ac:dyDescent="0.2">
      <c r="A119" s="2" t="s">
        <v>253</v>
      </c>
      <c r="B119" s="1" t="s">
        <v>186</v>
      </c>
      <c r="C119" s="1" t="s">
        <v>276</v>
      </c>
      <c r="D119" s="28">
        <v>1</v>
      </c>
      <c r="E119" s="11" t="s">
        <v>205</v>
      </c>
      <c r="F119" s="4">
        <v>53.5</v>
      </c>
      <c r="G119" s="4">
        <v>53.5</v>
      </c>
      <c r="H119" s="4">
        <f t="shared" si="35"/>
        <v>53.5</v>
      </c>
      <c r="I119" s="1">
        <v>276</v>
      </c>
      <c r="J119" s="79">
        <f t="shared" si="36"/>
        <v>276.53500000000003</v>
      </c>
      <c r="K119" s="92"/>
      <c r="L119" s="11">
        <v>90</v>
      </c>
      <c r="M119" s="74">
        <v>1</v>
      </c>
      <c r="N119" s="74">
        <v>0</v>
      </c>
      <c r="O119" s="74">
        <v>1</v>
      </c>
      <c r="P119" s="74"/>
      <c r="Q119" s="74"/>
      <c r="R119" s="75"/>
      <c r="S119" s="13">
        <f t="shared" si="47"/>
        <v>1.7449748351250485E-2</v>
      </c>
      <c r="T119" s="13">
        <f t="shared" si="48"/>
        <v>1.7449748351250485E-2</v>
      </c>
      <c r="U119" s="13">
        <f t="shared" si="49"/>
        <v>-0.99969541350954794</v>
      </c>
      <c r="V119" s="6">
        <f t="shared" si="50"/>
        <v>45</v>
      </c>
      <c r="W119" s="6">
        <f t="shared" si="51"/>
        <v>-88.585930000671468</v>
      </c>
      <c r="X119" s="34">
        <f t="shared" si="52"/>
        <v>45</v>
      </c>
      <c r="Y119" s="35">
        <f t="shared" si="53"/>
        <v>315</v>
      </c>
      <c r="Z119" s="36">
        <f t="shared" si="54"/>
        <v>1.4140699993285324</v>
      </c>
      <c r="AA119" s="15"/>
      <c r="AB119" s="22"/>
      <c r="AC119" s="25"/>
      <c r="AD119" s="25"/>
      <c r="AE119" s="25"/>
      <c r="AF119" s="40"/>
      <c r="AG119" s="41"/>
      <c r="AH119" s="55"/>
      <c r="AI119" s="11">
        <v>50</v>
      </c>
      <c r="AJ119" s="29">
        <v>54</v>
      </c>
      <c r="AK119" s="108">
        <v>27.71</v>
      </c>
      <c r="AL119" s="108">
        <v>7.08</v>
      </c>
      <c r="AM119" s="53">
        <f t="shared" si="45"/>
        <v>17.29</v>
      </c>
      <c r="AN119" s="50">
        <f t="shared" si="46"/>
        <v>287.29000000000002</v>
      </c>
      <c r="AO119" s="67">
        <f t="shared" si="34"/>
        <v>1.4140699993285324</v>
      </c>
      <c r="AP119" s="59"/>
      <c r="AQ119" s="52"/>
      <c r="AR119" s="52"/>
    </row>
    <row r="120" spans="1:46" x14ac:dyDescent="0.2">
      <c r="A120" s="2" t="s">
        <v>253</v>
      </c>
      <c r="B120" s="1" t="s">
        <v>186</v>
      </c>
      <c r="C120" s="1" t="s">
        <v>277</v>
      </c>
      <c r="D120" s="28">
        <v>1</v>
      </c>
      <c r="E120" s="11" t="s">
        <v>205</v>
      </c>
      <c r="F120" s="4">
        <v>135</v>
      </c>
      <c r="G120" s="4">
        <v>135</v>
      </c>
      <c r="H120" s="4">
        <f t="shared" si="35"/>
        <v>135</v>
      </c>
      <c r="I120" s="1">
        <v>285.5</v>
      </c>
      <c r="J120" s="79">
        <f t="shared" si="36"/>
        <v>286.85000000000002</v>
      </c>
      <c r="K120" s="92"/>
      <c r="L120" s="11">
        <v>90</v>
      </c>
      <c r="M120" s="74">
        <v>5</v>
      </c>
      <c r="N120" s="74">
        <v>0</v>
      </c>
      <c r="O120" s="74">
        <v>2</v>
      </c>
      <c r="P120" s="74"/>
      <c r="Q120" s="74"/>
      <c r="R120" s="75"/>
      <c r="S120" s="13">
        <f t="shared" si="47"/>
        <v>3.4766693581101821E-2</v>
      </c>
      <c r="T120" s="13">
        <f t="shared" si="48"/>
        <v>8.7102649824045655E-2</v>
      </c>
      <c r="U120" s="13">
        <f t="shared" si="49"/>
        <v>-0.99558784319794802</v>
      </c>
      <c r="V120" s="6">
        <f t="shared" si="50"/>
        <v>68.240773520442403</v>
      </c>
      <c r="W120" s="6">
        <f t="shared" si="51"/>
        <v>-84.618591521009023</v>
      </c>
      <c r="X120" s="34">
        <f t="shared" si="52"/>
        <v>68.240773520442403</v>
      </c>
      <c r="Y120" s="35">
        <f t="shared" si="53"/>
        <v>338.24077352044242</v>
      </c>
      <c r="Z120" s="36">
        <f t="shared" si="54"/>
        <v>5.3814084789909771</v>
      </c>
      <c r="AA120" s="15"/>
      <c r="AB120" s="22"/>
      <c r="AC120" s="25"/>
      <c r="AD120" s="25"/>
      <c r="AE120" s="25"/>
      <c r="AF120" s="40"/>
      <c r="AG120" s="41"/>
      <c r="AH120" s="55"/>
      <c r="AI120" s="11">
        <v>135</v>
      </c>
      <c r="AJ120" s="29">
        <v>137</v>
      </c>
      <c r="AK120" s="108">
        <v>-6.88</v>
      </c>
      <c r="AL120" s="108">
        <v>214.93</v>
      </c>
      <c r="AM120" s="53">
        <f t="shared" ref="AM120:AM151" si="55">IF(AL120&gt;=0,IF(X120&gt;=AK120,X120-AK120,X120-AK120+360),IF((X120-AK120-180)&lt;0,IF(X120-AK120+180&lt;0,X120-AK120+540,X120-AK120+180),X120-AK120-180))</f>
        <v>75.120773520442398</v>
      </c>
      <c r="AN120" s="50">
        <f t="shared" ref="AN120:AN151" si="56">IF(AM120-90&lt;0,AM120+270,AM120-90)</f>
        <v>345.12077352044241</v>
      </c>
      <c r="AO120" s="67">
        <f t="shared" ref="AO120:AO183" si="57">Z120</f>
        <v>5.3814084789909771</v>
      </c>
      <c r="AP120" s="59"/>
      <c r="AQ120" s="52"/>
      <c r="AR120" s="52"/>
    </row>
    <row r="121" spans="1:46" x14ac:dyDescent="0.2">
      <c r="A121" s="2" t="s">
        <v>253</v>
      </c>
      <c r="B121" s="1" t="s">
        <v>186</v>
      </c>
      <c r="C121" s="1" t="s">
        <v>277</v>
      </c>
      <c r="D121" s="28">
        <v>2</v>
      </c>
      <c r="E121" s="11" t="s">
        <v>204</v>
      </c>
      <c r="F121" s="4">
        <v>7</v>
      </c>
      <c r="G121" s="5">
        <v>10</v>
      </c>
      <c r="H121" s="4">
        <f t="shared" si="35"/>
        <v>8.5</v>
      </c>
      <c r="I121" s="1">
        <v>286.87</v>
      </c>
      <c r="J121" s="79">
        <f t="shared" si="36"/>
        <v>286.95499999999998</v>
      </c>
      <c r="K121" s="92"/>
      <c r="L121" s="11">
        <v>317</v>
      </c>
      <c r="M121" s="74">
        <v>0</v>
      </c>
      <c r="N121" s="74">
        <v>47</v>
      </c>
      <c r="O121" s="74">
        <v>76</v>
      </c>
      <c r="P121" s="74"/>
      <c r="Q121" s="74"/>
      <c r="R121" s="75"/>
      <c r="S121" s="13">
        <f t="shared" si="47"/>
        <v>-0.6617400940958803</v>
      </c>
      <c r="T121" s="13">
        <f t="shared" si="48"/>
        <v>-0.70962937107721158</v>
      </c>
      <c r="U121" s="13">
        <f t="shared" si="49"/>
        <v>0.24192189559966787</v>
      </c>
      <c r="V121" s="6">
        <f t="shared" si="50"/>
        <v>227</v>
      </c>
      <c r="W121" s="6">
        <f t="shared" si="51"/>
        <v>14.000000000000009</v>
      </c>
      <c r="X121" s="34">
        <f t="shared" si="52"/>
        <v>47</v>
      </c>
      <c r="Y121" s="35">
        <f t="shared" si="53"/>
        <v>317</v>
      </c>
      <c r="Z121" s="36">
        <f t="shared" si="54"/>
        <v>75.999999999999986</v>
      </c>
      <c r="AA121" s="15"/>
      <c r="AB121" s="22"/>
      <c r="AC121" s="25"/>
      <c r="AD121" s="25"/>
      <c r="AE121" s="25"/>
      <c r="AF121" s="40"/>
      <c r="AG121" s="41"/>
      <c r="AH121" s="55"/>
      <c r="AI121" s="11">
        <v>6</v>
      </c>
      <c r="AJ121" s="29">
        <v>10.5</v>
      </c>
      <c r="AK121" s="108">
        <v>37.479999999999997</v>
      </c>
      <c r="AL121" s="108">
        <v>188.19</v>
      </c>
      <c r="AM121" s="53">
        <f t="shared" si="55"/>
        <v>9.5200000000000031</v>
      </c>
      <c r="AN121" s="50">
        <f t="shared" si="56"/>
        <v>279.52</v>
      </c>
      <c r="AO121" s="67">
        <f t="shared" si="57"/>
        <v>75.999999999999986</v>
      </c>
      <c r="AP121" s="59"/>
      <c r="AQ121" s="52"/>
      <c r="AR121" s="52"/>
      <c r="AT121" s="73" t="s">
        <v>221</v>
      </c>
    </row>
    <row r="122" spans="1:46" x14ac:dyDescent="0.2">
      <c r="A122" s="2" t="s">
        <v>253</v>
      </c>
      <c r="B122" s="1" t="s">
        <v>186</v>
      </c>
      <c r="C122" s="1" t="s">
        <v>277</v>
      </c>
      <c r="D122" s="28">
        <v>2</v>
      </c>
      <c r="E122" s="11" t="s">
        <v>204</v>
      </c>
      <c r="F122" s="4">
        <v>21.5</v>
      </c>
      <c r="G122" s="5">
        <v>25.5</v>
      </c>
      <c r="H122" s="4">
        <f t="shared" si="35"/>
        <v>23.5</v>
      </c>
      <c r="I122" s="1">
        <v>286.87</v>
      </c>
      <c r="J122" s="79">
        <f t="shared" si="36"/>
        <v>287.10500000000002</v>
      </c>
      <c r="K122" s="92"/>
      <c r="L122" s="11">
        <v>70</v>
      </c>
      <c r="M122" s="74">
        <v>0</v>
      </c>
      <c r="N122" s="74">
        <v>340</v>
      </c>
      <c r="O122" s="74">
        <v>55</v>
      </c>
      <c r="P122" s="74"/>
      <c r="Q122" s="74"/>
      <c r="R122" s="75"/>
      <c r="S122" s="13">
        <f t="shared" si="47"/>
        <v>0.76975113132005712</v>
      </c>
      <c r="T122" s="13">
        <f t="shared" si="48"/>
        <v>-0.28016649959323559</v>
      </c>
      <c r="U122" s="13">
        <f t="shared" si="49"/>
        <v>-0.57357643635104605</v>
      </c>
      <c r="V122" s="6">
        <f t="shared" si="50"/>
        <v>340</v>
      </c>
      <c r="W122" s="6">
        <f t="shared" si="51"/>
        <v>-35</v>
      </c>
      <c r="X122" s="34">
        <f t="shared" si="52"/>
        <v>340</v>
      </c>
      <c r="Y122" s="35">
        <f t="shared" si="53"/>
        <v>250</v>
      </c>
      <c r="Z122" s="36">
        <f t="shared" si="54"/>
        <v>55</v>
      </c>
      <c r="AA122" s="15"/>
      <c r="AB122" s="22"/>
      <c r="AC122" s="25"/>
      <c r="AD122" s="25"/>
      <c r="AE122" s="25"/>
      <c r="AF122" s="40"/>
      <c r="AG122" s="41"/>
      <c r="AH122" s="55"/>
      <c r="AI122" s="11">
        <v>21</v>
      </c>
      <c r="AJ122" s="29">
        <v>25.5</v>
      </c>
      <c r="AK122" s="108">
        <v>8.75</v>
      </c>
      <c r="AL122" s="108">
        <v>245.14</v>
      </c>
      <c r="AM122" s="53">
        <f t="shared" si="55"/>
        <v>331.25</v>
      </c>
      <c r="AN122" s="50">
        <f t="shared" si="56"/>
        <v>241.25</v>
      </c>
      <c r="AO122" s="67">
        <f t="shared" si="57"/>
        <v>55</v>
      </c>
      <c r="AP122" s="59"/>
      <c r="AQ122" s="52"/>
      <c r="AR122" s="52"/>
      <c r="AT122" s="73" t="s">
        <v>221</v>
      </c>
    </row>
    <row r="123" spans="1:46" x14ac:dyDescent="0.2">
      <c r="A123" s="2" t="s">
        <v>253</v>
      </c>
      <c r="B123" s="1" t="s">
        <v>186</v>
      </c>
      <c r="C123" s="1" t="s">
        <v>277</v>
      </c>
      <c r="D123" s="28">
        <v>2</v>
      </c>
      <c r="E123" s="11" t="s">
        <v>204</v>
      </c>
      <c r="F123" s="4">
        <v>57</v>
      </c>
      <c r="G123" s="5">
        <v>61</v>
      </c>
      <c r="H123" s="4">
        <f t="shared" si="35"/>
        <v>59</v>
      </c>
      <c r="I123" s="1">
        <v>286.87</v>
      </c>
      <c r="J123" s="79">
        <f t="shared" si="36"/>
        <v>287.45999999999998</v>
      </c>
      <c r="K123" s="92"/>
      <c r="L123" s="11">
        <v>85</v>
      </c>
      <c r="M123" s="74">
        <v>0</v>
      </c>
      <c r="N123" s="74">
        <v>355</v>
      </c>
      <c r="O123" s="74">
        <v>53</v>
      </c>
      <c r="P123" s="74"/>
      <c r="Q123" s="74"/>
      <c r="R123" s="75"/>
      <c r="S123" s="13">
        <f t="shared" si="47"/>
        <v>0.79559646081691004</v>
      </c>
      <c r="T123" s="13">
        <f t="shared" si="48"/>
        <v>-6.9605671062826599E-2</v>
      </c>
      <c r="U123" s="13">
        <f t="shared" si="49"/>
        <v>-0.60181502315204838</v>
      </c>
      <c r="V123" s="6">
        <f t="shared" si="50"/>
        <v>355</v>
      </c>
      <c r="W123" s="6">
        <f t="shared" si="51"/>
        <v>-37.000000000000007</v>
      </c>
      <c r="X123" s="34">
        <f t="shared" si="52"/>
        <v>355</v>
      </c>
      <c r="Y123" s="35">
        <f t="shared" si="53"/>
        <v>265</v>
      </c>
      <c r="Z123" s="36">
        <f t="shared" si="54"/>
        <v>52.999999999999993</v>
      </c>
      <c r="AA123" s="15"/>
      <c r="AB123" s="22"/>
      <c r="AC123" s="25"/>
      <c r="AD123" s="25"/>
      <c r="AE123" s="25"/>
      <c r="AF123" s="40"/>
      <c r="AG123" s="41"/>
      <c r="AH123" s="55"/>
      <c r="AI123" s="11">
        <v>57</v>
      </c>
      <c r="AJ123" s="29">
        <v>61</v>
      </c>
      <c r="AK123" s="108">
        <v>-39.24</v>
      </c>
      <c r="AL123" s="108">
        <v>185.45</v>
      </c>
      <c r="AM123" s="53">
        <f t="shared" si="55"/>
        <v>394.24</v>
      </c>
      <c r="AN123" s="50">
        <f t="shared" si="56"/>
        <v>304.24</v>
      </c>
      <c r="AO123" s="67">
        <f t="shared" si="57"/>
        <v>52.999999999999993</v>
      </c>
      <c r="AP123" s="59"/>
      <c r="AQ123" s="52"/>
      <c r="AR123" s="52"/>
      <c r="AT123" s="73" t="s">
        <v>221</v>
      </c>
    </row>
    <row r="124" spans="1:46" x14ac:dyDescent="0.2">
      <c r="A124" s="2" t="s">
        <v>253</v>
      </c>
      <c r="B124" s="1" t="s">
        <v>186</v>
      </c>
      <c r="C124" s="1" t="s">
        <v>277</v>
      </c>
      <c r="D124" s="28">
        <v>2</v>
      </c>
      <c r="E124" s="11" t="s">
        <v>204</v>
      </c>
      <c r="F124" s="4">
        <v>82</v>
      </c>
      <c r="G124" s="5">
        <v>83.5</v>
      </c>
      <c r="H124" s="4">
        <f t="shared" si="35"/>
        <v>82.75</v>
      </c>
      <c r="I124" s="1">
        <v>286.87</v>
      </c>
      <c r="J124" s="79">
        <f t="shared" si="36"/>
        <v>287.69749999999999</v>
      </c>
      <c r="K124" s="92"/>
      <c r="L124" s="11">
        <v>78</v>
      </c>
      <c r="M124" s="74">
        <v>0</v>
      </c>
      <c r="N124" s="74">
        <v>168</v>
      </c>
      <c r="O124" s="74">
        <v>16</v>
      </c>
      <c r="P124" s="74"/>
      <c r="Q124" s="74"/>
      <c r="R124" s="75"/>
      <c r="S124" s="13">
        <f t="shared" si="47"/>
        <v>0.26961401826500803</v>
      </c>
      <c r="T124" s="13">
        <f t="shared" si="48"/>
        <v>-5.7308228700448681E-2</v>
      </c>
      <c r="U124" s="13">
        <f t="shared" si="49"/>
        <v>0.96126169593831889</v>
      </c>
      <c r="V124" s="6">
        <f t="shared" si="50"/>
        <v>348</v>
      </c>
      <c r="W124" s="6">
        <f t="shared" si="51"/>
        <v>74.000000000000014</v>
      </c>
      <c r="X124" s="34">
        <f t="shared" si="52"/>
        <v>168</v>
      </c>
      <c r="Y124" s="35">
        <f t="shared" si="53"/>
        <v>78</v>
      </c>
      <c r="Z124" s="36">
        <f t="shared" si="54"/>
        <v>15.999999999999986</v>
      </c>
      <c r="AA124" s="15"/>
      <c r="AB124" s="22"/>
      <c r="AC124" s="25"/>
      <c r="AD124" s="25"/>
      <c r="AE124" s="25"/>
      <c r="AF124" s="40"/>
      <c r="AG124" s="41"/>
      <c r="AH124" s="55"/>
      <c r="AI124" s="11">
        <v>80</v>
      </c>
      <c r="AJ124" s="29">
        <v>83.5</v>
      </c>
      <c r="AK124" s="108">
        <v>-4.68</v>
      </c>
      <c r="AL124" s="108">
        <v>1.19</v>
      </c>
      <c r="AM124" s="53">
        <f t="shared" si="55"/>
        <v>172.68</v>
      </c>
      <c r="AN124" s="50">
        <f t="shared" si="56"/>
        <v>82.68</v>
      </c>
      <c r="AO124" s="67">
        <f t="shared" si="57"/>
        <v>15.999999999999986</v>
      </c>
      <c r="AP124" s="59"/>
      <c r="AQ124" s="52"/>
      <c r="AR124" s="52"/>
      <c r="AT124" s="73" t="s">
        <v>221</v>
      </c>
    </row>
    <row r="125" spans="1:46" x14ac:dyDescent="0.2">
      <c r="A125" s="2" t="s">
        <v>253</v>
      </c>
      <c r="B125" s="1" t="s">
        <v>186</v>
      </c>
      <c r="C125" s="1" t="s">
        <v>277</v>
      </c>
      <c r="D125" s="28">
        <v>2</v>
      </c>
      <c r="E125" s="11" t="s">
        <v>205</v>
      </c>
      <c r="F125" s="4">
        <v>130</v>
      </c>
      <c r="G125" s="4">
        <v>130</v>
      </c>
      <c r="H125" s="4">
        <f t="shared" si="35"/>
        <v>130</v>
      </c>
      <c r="I125" s="1">
        <v>286.87</v>
      </c>
      <c r="J125" s="79">
        <f t="shared" si="36"/>
        <v>288.17</v>
      </c>
      <c r="K125" s="92"/>
      <c r="L125" s="11">
        <v>270</v>
      </c>
      <c r="M125" s="74">
        <v>6</v>
      </c>
      <c r="N125" s="74">
        <v>180</v>
      </c>
      <c r="O125" s="74">
        <v>8</v>
      </c>
      <c r="P125" s="74"/>
      <c r="Q125" s="74"/>
      <c r="R125" s="75"/>
      <c r="S125" s="13">
        <f t="shared" si="47"/>
        <v>-0.13841069615108434</v>
      </c>
      <c r="T125" s="13">
        <f t="shared" si="48"/>
        <v>-0.10351119944858334</v>
      </c>
      <c r="U125" s="13">
        <f t="shared" si="49"/>
        <v>-0.98484327664754612</v>
      </c>
      <c r="V125" s="6">
        <f t="shared" si="50"/>
        <v>216.79117910834262</v>
      </c>
      <c r="W125" s="6">
        <f t="shared" si="51"/>
        <v>-80.04621733697256</v>
      </c>
      <c r="X125" s="34">
        <f t="shared" si="52"/>
        <v>216.79117910834262</v>
      </c>
      <c r="Y125" s="35">
        <f t="shared" si="53"/>
        <v>126.79117910834262</v>
      </c>
      <c r="Z125" s="36">
        <f t="shared" si="54"/>
        <v>9.9537826630274395</v>
      </c>
      <c r="AA125" s="15"/>
      <c r="AB125" s="22"/>
      <c r="AC125" s="25"/>
      <c r="AD125" s="25"/>
      <c r="AE125" s="25"/>
      <c r="AF125" s="40"/>
      <c r="AG125" s="41"/>
      <c r="AH125" s="55"/>
      <c r="AI125" s="11">
        <v>126</v>
      </c>
      <c r="AJ125" s="29">
        <v>135</v>
      </c>
      <c r="AK125" s="108">
        <v>-27.59</v>
      </c>
      <c r="AL125" s="108">
        <v>306.88</v>
      </c>
      <c r="AM125" s="53">
        <f t="shared" si="55"/>
        <v>244.38117910834262</v>
      </c>
      <c r="AN125" s="50">
        <f t="shared" si="56"/>
        <v>154.38117910834262</v>
      </c>
      <c r="AO125" s="67">
        <f t="shared" si="57"/>
        <v>9.9537826630274395</v>
      </c>
      <c r="AP125" s="59"/>
      <c r="AQ125" s="52"/>
      <c r="AR125" s="52"/>
    </row>
    <row r="126" spans="1:46" x14ac:dyDescent="0.2">
      <c r="A126" s="2" t="s">
        <v>253</v>
      </c>
      <c r="B126" s="1" t="s">
        <v>186</v>
      </c>
      <c r="C126" s="1" t="s">
        <v>277</v>
      </c>
      <c r="D126" s="28">
        <v>3</v>
      </c>
      <c r="E126" s="11" t="s">
        <v>204</v>
      </c>
      <c r="F126" s="4">
        <v>30</v>
      </c>
      <c r="G126" s="5">
        <v>35</v>
      </c>
      <c r="H126" s="4">
        <f t="shared" si="35"/>
        <v>32.5</v>
      </c>
      <c r="I126" s="1">
        <v>288.27499999999998</v>
      </c>
      <c r="J126" s="79">
        <f t="shared" si="36"/>
        <v>288.59999999999997</v>
      </c>
      <c r="K126" s="92"/>
      <c r="L126" s="11">
        <v>66</v>
      </c>
      <c r="M126" s="74">
        <v>0</v>
      </c>
      <c r="N126" s="74">
        <v>156</v>
      </c>
      <c r="O126" s="74">
        <v>50</v>
      </c>
      <c r="P126" s="74"/>
      <c r="Q126" s="74"/>
      <c r="R126" s="75"/>
      <c r="S126" s="13">
        <f t="shared" si="47"/>
        <v>0.69981642136369815</v>
      </c>
      <c r="T126" s="13">
        <f t="shared" si="48"/>
        <v>-0.31157834524108391</v>
      </c>
      <c r="U126" s="13">
        <f t="shared" si="49"/>
        <v>0.64278760968653936</v>
      </c>
      <c r="V126" s="6">
        <f t="shared" si="50"/>
        <v>336</v>
      </c>
      <c r="W126" s="6">
        <f t="shared" si="51"/>
        <v>40.000000000000014</v>
      </c>
      <c r="X126" s="34">
        <f t="shared" si="52"/>
        <v>156</v>
      </c>
      <c r="Y126" s="35">
        <f t="shared" si="53"/>
        <v>66</v>
      </c>
      <c r="Z126" s="36">
        <f t="shared" si="54"/>
        <v>49.999999999999986</v>
      </c>
      <c r="AA126" s="15"/>
      <c r="AB126" s="22"/>
      <c r="AC126" s="25"/>
      <c r="AD126" s="25"/>
      <c r="AE126" s="25"/>
      <c r="AF126" s="40"/>
      <c r="AG126" s="41"/>
      <c r="AH126" s="55"/>
      <c r="AI126" s="11">
        <v>30</v>
      </c>
      <c r="AJ126" s="29">
        <v>35</v>
      </c>
      <c r="AK126" s="108">
        <v>-19.13</v>
      </c>
      <c r="AL126" s="108">
        <v>56.2</v>
      </c>
      <c r="AM126" s="53">
        <f t="shared" si="55"/>
        <v>175.13</v>
      </c>
      <c r="AN126" s="50">
        <f t="shared" si="56"/>
        <v>85.13</v>
      </c>
      <c r="AO126" s="67">
        <f t="shared" si="57"/>
        <v>49.999999999999986</v>
      </c>
      <c r="AP126" s="59"/>
      <c r="AQ126" s="52"/>
      <c r="AR126" s="52"/>
      <c r="AT126" s="73" t="s">
        <v>221</v>
      </c>
    </row>
    <row r="127" spans="1:46" x14ac:dyDescent="0.2">
      <c r="A127" s="2" t="s">
        <v>253</v>
      </c>
      <c r="B127" s="1" t="s">
        <v>186</v>
      </c>
      <c r="C127" s="1" t="s">
        <v>277</v>
      </c>
      <c r="D127" s="28">
        <v>3</v>
      </c>
      <c r="E127" s="11" t="s">
        <v>205</v>
      </c>
      <c r="F127" s="4">
        <v>58</v>
      </c>
      <c r="G127" s="4">
        <v>58</v>
      </c>
      <c r="H127" s="4">
        <f t="shared" si="35"/>
        <v>58</v>
      </c>
      <c r="I127" s="1">
        <v>288.27499999999998</v>
      </c>
      <c r="J127" s="79">
        <f t="shared" si="36"/>
        <v>288.85499999999996</v>
      </c>
      <c r="K127" s="92"/>
      <c r="L127" s="11">
        <v>90</v>
      </c>
      <c r="M127" s="74">
        <v>2</v>
      </c>
      <c r="N127" s="74">
        <v>180</v>
      </c>
      <c r="O127" s="74">
        <v>7</v>
      </c>
      <c r="P127" s="74"/>
      <c r="Q127" s="74"/>
      <c r="R127" s="75"/>
      <c r="S127" s="13">
        <f t="shared" si="47"/>
        <v>0.12179510389394452</v>
      </c>
      <c r="T127" s="13">
        <f t="shared" si="48"/>
        <v>-3.4639361146286352E-2</v>
      </c>
      <c r="U127" s="13">
        <f t="shared" si="49"/>
        <v>0.99194151934344166</v>
      </c>
      <c r="V127" s="6">
        <f t="shared" si="50"/>
        <v>344.1238852179074</v>
      </c>
      <c r="W127" s="6">
        <f t="shared" si="51"/>
        <v>82.725317082150838</v>
      </c>
      <c r="X127" s="34">
        <f t="shared" si="52"/>
        <v>164.1238852179074</v>
      </c>
      <c r="Y127" s="35">
        <f t="shared" si="53"/>
        <v>74.1238852179074</v>
      </c>
      <c r="Z127" s="36">
        <f t="shared" si="54"/>
        <v>7.2746829178491623</v>
      </c>
      <c r="AA127" s="15"/>
      <c r="AB127" s="22"/>
      <c r="AC127" s="25"/>
      <c r="AD127" s="25"/>
      <c r="AE127" s="25"/>
      <c r="AF127" s="40"/>
      <c r="AG127" s="41"/>
      <c r="AH127" s="55"/>
      <c r="AI127" s="11">
        <v>55</v>
      </c>
      <c r="AJ127" s="29">
        <v>61</v>
      </c>
      <c r="AK127" s="108">
        <v>-4.82</v>
      </c>
      <c r="AL127" s="108">
        <v>29.93</v>
      </c>
      <c r="AM127" s="53">
        <f t="shared" si="55"/>
        <v>168.94388521790739</v>
      </c>
      <c r="AN127" s="50">
        <f t="shared" si="56"/>
        <v>78.943885217907393</v>
      </c>
      <c r="AO127" s="67">
        <f t="shared" si="57"/>
        <v>7.2746829178491623</v>
      </c>
      <c r="AP127" s="59"/>
      <c r="AQ127" s="52"/>
      <c r="AR127" s="52"/>
    </row>
    <row r="128" spans="1:46" x14ac:dyDescent="0.2">
      <c r="A128" s="2" t="s">
        <v>253</v>
      </c>
      <c r="B128" s="1" t="s">
        <v>186</v>
      </c>
      <c r="C128" s="1" t="s">
        <v>277</v>
      </c>
      <c r="D128" s="28">
        <v>3</v>
      </c>
      <c r="E128" s="11" t="s">
        <v>204</v>
      </c>
      <c r="F128" s="4">
        <v>61</v>
      </c>
      <c r="G128" s="5">
        <v>65</v>
      </c>
      <c r="H128" s="4">
        <f t="shared" si="35"/>
        <v>63</v>
      </c>
      <c r="I128" s="1">
        <v>288.27499999999998</v>
      </c>
      <c r="J128" s="79">
        <f t="shared" si="36"/>
        <v>288.90499999999997</v>
      </c>
      <c r="K128" s="92"/>
      <c r="L128" s="11">
        <v>71</v>
      </c>
      <c r="M128" s="74">
        <v>0</v>
      </c>
      <c r="N128" s="74">
        <v>161</v>
      </c>
      <c r="O128" s="74">
        <v>62</v>
      </c>
      <c r="P128" s="74"/>
      <c r="Q128" s="74"/>
      <c r="R128" s="75"/>
      <c r="S128" s="13">
        <f t="shared" si="47"/>
        <v>0.83484335032881796</v>
      </c>
      <c r="T128" s="13">
        <f t="shared" si="48"/>
        <v>-0.28745961828946986</v>
      </c>
      <c r="U128" s="13">
        <f t="shared" si="49"/>
        <v>0.46947156278589086</v>
      </c>
      <c r="V128" s="6">
        <f t="shared" si="50"/>
        <v>341</v>
      </c>
      <c r="W128" s="6">
        <f t="shared" si="51"/>
        <v>28.000000000000011</v>
      </c>
      <c r="X128" s="34">
        <f t="shared" si="52"/>
        <v>161</v>
      </c>
      <c r="Y128" s="35">
        <f t="shared" si="53"/>
        <v>71</v>
      </c>
      <c r="Z128" s="36">
        <f t="shared" si="54"/>
        <v>61.999999999999986</v>
      </c>
      <c r="AA128" s="15"/>
      <c r="AB128" s="22"/>
      <c r="AC128" s="25"/>
      <c r="AD128" s="25"/>
      <c r="AE128" s="25"/>
      <c r="AF128" s="40"/>
      <c r="AG128" s="41"/>
      <c r="AH128" s="55"/>
      <c r="AI128" s="11">
        <v>61</v>
      </c>
      <c r="AJ128" s="29">
        <v>65</v>
      </c>
      <c r="AK128" s="108">
        <v>-6.79</v>
      </c>
      <c r="AL128" s="108">
        <v>235.75</v>
      </c>
      <c r="AM128" s="53">
        <f t="shared" si="55"/>
        <v>167.79</v>
      </c>
      <c r="AN128" s="50">
        <f t="shared" si="56"/>
        <v>77.789999999999992</v>
      </c>
      <c r="AO128" s="67">
        <f t="shared" si="57"/>
        <v>61.999999999999986</v>
      </c>
      <c r="AP128" s="59"/>
      <c r="AQ128" s="52"/>
      <c r="AR128" s="52"/>
      <c r="AT128" s="73" t="s">
        <v>221</v>
      </c>
    </row>
    <row r="129" spans="1:46" x14ac:dyDescent="0.2">
      <c r="A129" s="2" t="s">
        <v>253</v>
      </c>
      <c r="B129" s="1" t="s">
        <v>186</v>
      </c>
      <c r="C129" s="1" t="s">
        <v>277</v>
      </c>
      <c r="D129" s="28">
        <v>3</v>
      </c>
      <c r="E129" s="11" t="s">
        <v>204</v>
      </c>
      <c r="F129" s="4">
        <v>81</v>
      </c>
      <c r="G129" s="5">
        <v>85</v>
      </c>
      <c r="H129" s="4">
        <f t="shared" si="35"/>
        <v>83</v>
      </c>
      <c r="I129" s="1">
        <v>288.27499999999998</v>
      </c>
      <c r="J129" s="79">
        <f t="shared" si="36"/>
        <v>289.10499999999996</v>
      </c>
      <c r="K129" s="92"/>
      <c r="L129" s="11">
        <v>16</v>
      </c>
      <c r="M129" s="74">
        <v>0</v>
      </c>
      <c r="N129" s="74">
        <v>286</v>
      </c>
      <c r="O129" s="74">
        <v>45</v>
      </c>
      <c r="P129" s="74"/>
      <c r="Q129" s="74"/>
      <c r="R129" s="75"/>
      <c r="S129" s="13">
        <f t="shared" si="47"/>
        <v>0.19490504344652934</v>
      </c>
      <c r="T129" s="13">
        <f t="shared" si="48"/>
        <v>-0.67971466369286637</v>
      </c>
      <c r="U129" s="13">
        <f t="shared" si="49"/>
        <v>-0.70710678118654757</v>
      </c>
      <c r="V129" s="6">
        <f t="shared" si="50"/>
        <v>286</v>
      </c>
      <c r="W129" s="6">
        <f t="shared" si="51"/>
        <v>-45</v>
      </c>
      <c r="X129" s="34">
        <f t="shared" si="52"/>
        <v>286</v>
      </c>
      <c r="Y129" s="35">
        <f t="shared" si="53"/>
        <v>196</v>
      </c>
      <c r="Z129" s="36">
        <f t="shared" si="54"/>
        <v>45</v>
      </c>
      <c r="AA129" s="15"/>
      <c r="AB129" s="22"/>
      <c r="AC129" s="25"/>
      <c r="AD129" s="25"/>
      <c r="AE129" s="25"/>
      <c r="AF129" s="40"/>
      <c r="AG129" s="41"/>
      <c r="AH129" s="55"/>
      <c r="AI129" s="11">
        <v>81</v>
      </c>
      <c r="AJ129" s="29">
        <v>85</v>
      </c>
      <c r="AK129" s="108">
        <v>18.149999999999999</v>
      </c>
      <c r="AL129" s="108">
        <v>247.95</v>
      </c>
      <c r="AM129" s="53">
        <f t="shared" si="55"/>
        <v>267.85000000000002</v>
      </c>
      <c r="AN129" s="50">
        <f t="shared" si="56"/>
        <v>177.85000000000002</v>
      </c>
      <c r="AO129" s="67">
        <f t="shared" si="57"/>
        <v>45</v>
      </c>
      <c r="AP129" s="59"/>
      <c r="AQ129" s="52"/>
      <c r="AR129" s="52"/>
      <c r="AT129" s="73" t="s">
        <v>221</v>
      </c>
    </row>
    <row r="130" spans="1:46" x14ac:dyDescent="0.2">
      <c r="A130" s="2" t="s">
        <v>253</v>
      </c>
      <c r="B130" s="1" t="s">
        <v>186</v>
      </c>
      <c r="C130" s="1" t="s">
        <v>277</v>
      </c>
      <c r="D130" s="28">
        <v>3</v>
      </c>
      <c r="E130" s="11" t="s">
        <v>205</v>
      </c>
      <c r="F130" s="4">
        <v>94</v>
      </c>
      <c r="G130" s="4">
        <v>94</v>
      </c>
      <c r="H130" s="4">
        <f t="shared" si="35"/>
        <v>94</v>
      </c>
      <c r="I130" s="1">
        <v>288.27499999999998</v>
      </c>
      <c r="J130" s="79">
        <f t="shared" si="36"/>
        <v>289.21499999999997</v>
      </c>
      <c r="K130" s="92"/>
      <c r="L130" s="11">
        <v>270</v>
      </c>
      <c r="M130" s="74">
        <v>1</v>
      </c>
      <c r="N130" s="74">
        <v>180</v>
      </c>
      <c r="O130" s="74">
        <v>12</v>
      </c>
      <c r="P130" s="74"/>
      <c r="Q130" s="74"/>
      <c r="R130" s="75"/>
      <c r="S130" s="13">
        <f t="shared" si="47"/>
        <v>-0.20788002486020488</v>
      </c>
      <c r="T130" s="13">
        <f t="shared" si="48"/>
        <v>-1.7071029483660054E-2</v>
      </c>
      <c r="U130" s="13">
        <f t="shared" si="49"/>
        <v>-0.97799862411644967</v>
      </c>
      <c r="V130" s="6">
        <f t="shared" si="50"/>
        <v>184.69457395481598</v>
      </c>
      <c r="W130" s="6">
        <f t="shared" si="51"/>
        <v>-77.960782829840937</v>
      </c>
      <c r="X130" s="34">
        <f t="shared" si="52"/>
        <v>184.69457395481598</v>
      </c>
      <c r="Y130" s="35">
        <f t="shared" si="53"/>
        <v>94.694573954815979</v>
      </c>
      <c r="Z130" s="36">
        <f t="shared" si="54"/>
        <v>12.039217170159063</v>
      </c>
      <c r="AA130" s="15"/>
      <c r="AB130" s="22"/>
      <c r="AC130" s="25"/>
      <c r="AD130" s="25"/>
      <c r="AE130" s="25"/>
      <c r="AF130" s="40"/>
      <c r="AG130" s="41"/>
      <c r="AH130" s="55"/>
      <c r="AI130" s="11">
        <v>91</v>
      </c>
      <c r="AJ130" s="29">
        <v>99</v>
      </c>
      <c r="AK130" s="108">
        <v>-6.99</v>
      </c>
      <c r="AL130" s="108">
        <v>298.33999999999997</v>
      </c>
      <c r="AM130" s="53">
        <f t="shared" si="55"/>
        <v>191.68457395481599</v>
      </c>
      <c r="AN130" s="50">
        <f t="shared" si="56"/>
        <v>101.68457395481599</v>
      </c>
      <c r="AO130" s="67">
        <f t="shared" si="57"/>
        <v>12.039217170159063</v>
      </c>
      <c r="AP130" s="59"/>
      <c r="AQ130" s="52"/>
      <c r="AR130" s="52"/>
    </row>
    <row r="131" spans="1:46" x14ac:dyDescent="0.2">
      <c r="A131" s="2" t="s">
        <v>253</v>
      </c>
      <c r="B131" s="1" t="s">
        <v>186</v>
      </c>
      <c r="C131" s="1" t="s">
        <v>277</v>
      </c>
      <c r="D131" s="28">
        <v>4</v>
      </c>
      <c r="E131" s="11" t="s">
        <v>204</v>
      </c>
      <c r="F131" s="81">
        <v>18</v>
      </c>
      <c r="G131" s="91">
        <v>22</v>
      </c>
      <c r="H131" s="4">
        <f t="shared" ref="H131:H194" si="58">AVERAGE(F131:G131)</f>
        <v>20</v>
      </c>
      <c r="I131" s="1">
        <v>289.685</v>
      </c>
      <c r="J131" s="79">
        <f t="shared" ref="J131:J194" si="59">I131+(H131/100)</f>
        <v>289.88499999999999</v>
      </c>
      <c r="L131" s="11">
        <v>11</v>
      </c>
      <c r="M131" s="74">
        <v>0</v>
      </c>
      <c r="N131" s="74">
        <v>281</v>
      </c>
      <c r="O131" s="74">
        <v>73</v>
      </c>
      <c r="P131"/>
      <c r="Q131"/>
      <c r="R131" s="28"/>
      <c r="S131" s="13">
        <f t="shared" si="47"/>
        <v>0.18247154975911864</v>
      </c>
      <c r="T131" s="13">
        <f t="shared" si="48"/>
        <v>-0.93873474411360014</v>
      </c>
      <c r="U131" s="13">
        <f t="shared" si="49"/>
        <v>-0.29237170472273677</v>
      </c>
      <c r="V131" s="6">
        <f t="shared" si="50"/>
        <v>281</v>
      </c>
      <c r="W131" s="6">
        <f t="shared" si="51"/>
        <v>-17</v>
      </c>
      <c r="X131" s="34">
        <f t="shared" si="52"/>
        <v>281</v>
      </c>
      <c r="Y131" s="35">
        <f t="shared" si="53"/>
        <v>191</v>
      </c>
      <c r="Z131" s="36">
        <f t="shared" si="54"/>
        <v>73</v>
      </c>
      <c r="AA131" s="15"/>
      <c r="AB131" s="22"/>
      <c r="AC131" s="25"/>
      <c r="AD131" s="25"/>
      <c r="AE131" s="25"/>
      <c r="AF131" s="40"/>
      <c r="AG131" s="41"/>
      <c r="AH131" s="55"/>
      <c r="AI131" s="11">
        <v>18</v>
      </c>
      <c r="AJ131" s="29">
        <v>22</v>
      </c>
      <c r="AK131" s="108">
        <v>19.239999999999998</v>
      </c>
      <c r="AL131" s="108">
        <v>155.63</v>
      </c>
      <c r="AM131" s="53">
        <f t="shared" si="55"/>
        <v>261.76</v>
      </c>
      <c r="AN131" s="50">
        <f t="shared" si="56"/>
        <v>171.76</v>
      </c>
      <c r="AO131" s="67">
        <f t="shared" si="57"/>
        <v>73</v>
      </c>
      <c r="AP131" s="59"/>
      <c r="AQ131" s="52"/>
      <c r="AR131" s="52"/>
      <c r="AT131" s="73" t="s">
        <v>221</v>
      </c>
    </row>
    <row r="132" spans="1:46" x14ac:dyDescent="0.2">
      <c r="A132" s="2" t="s">
        <v>253</v>
      </c>
      <c r="B132" s="1" t="s">
        <v>186</v>
      </c>
      <c r="C132" s="1" t="s">
        <v>277</v>
      </c>
      <c r="D132" s="28">
        <v>4</v>
      </c>
      <c r="E132" s="11" t="s">
        <v>204</v>
      </c>
      <c r="F132" s="81">
        <v>46</v>
      </c>
      <c r="G132" s="91">
        <v>50</v>
      </c>
      <c r="H132" s="4">
        <f t="shared" si="58"/>
        <v>48</v>
      </c>
      <c r="I132" s="1">
        <v>289.685</v>
      </c>
      <c r="J132" s="79">
        <f t="shared" si="59"/>
        <v>290.16500000000002</v>
      </c>
      <c r="L132" s="11">
        <v>37</v>
      </c>
      <c r="M132" s="74">
        <v>0</v>
      </c>
      <c r="N132" s="74">
        <v>307</v>
      </c>
      <c r="O132" s="74">
        <v>55</v>
      </c>
      <c r="P132"/>
      <c r="Q132"/>
      <c r="R132" s="28"/>
      <c r="S132" s="13">
        <f t="shared" si="47"/>
        <v>0.49297800649882728</v>
      </c>
      <c r="T132" s="13">
        <f t="shared" si="48"/>
        <v>-0.65420391069702155</v>
      </c>
      <c r="U132" s="13">
        <f t="shared" si="49"/>
        <v>-0.57357643635104605</v>
      </c>
      <c r="V132" s="6">
        <f t="shared" si="50"/>
        <v>307</v>
      </c>
      <c r="W132" s="6">
        <f t="shared" si="51"/>
        <v>-35</v>
      </c>
      <c r="X132" s="34">
        <f t="shared" si="52"/>
        <v>307</v>
      </c>
      <c r="Y132" s="35">
        <f t="shared" si="53"/>
        <v>217</v>
      </c>
      <c r="Z132" s="36">
        <f t="shared" si="54"/>
        <v>55</v>
      </c>
      <c r="AA132" s="15"/>
      <c r="AB132" s="22"/>
      <c r="AC132" s="25"/>
      <c r="AD132" s="25"/>
      <c r="AE132" s="25"/>
      <c r="AF132" s="40"/>
      <c r="AG132" s="41"/>
      <c r="AH132" s="55"/>
      <c r="AI132" s="11">
        <v>46</v>
      </c>
      <c r="AJ132" s="29">
        <v>50</v>
      </c>
      <c r="AK132" s="108">
        <v>-29.02</v>
      </c>
      <c r="AL132" s="108">
        <v>234.22</v>
      </c>
      <c r="AM132" s="53">
        <f t="shared" si="55"/>
        <v>336.02</v>
      </c>
      <c r="AN132" s="50">
        <f t="shared" si="56"/>
        <v>246.01999999999998</v>
      </c>
      <c r="AO132" s="67">
        <f t="shared" si="57"/>
        <v>55</v>
      </c>
      <c r="AP132" s="59"/>
      <c r="AQ132" s="52"/>
      <c r="AR132" s="52"/>
      <c r="AT132" s="73" t="s">
        <v>221</v>
      </c>
    </row>
    <row r="133" spans="1:46" x14ac:dyDescent="0.2">
      <c r="A133" s="2" t="s">
        <v>253</v>
      </c>
      <c r="B133" s="1" t="s">
        <v>186</v>
      </c>
      <c r="C133" s="1" t="s">
        <v>277</v>
      </c>
      <c r="D133" s="28">
        <v>4</v>
      </c>
      <c r="E133" s="11" t="s">
        <v>205</v>
      </c>
      <c r="F133" s="4">
        <v>54</v>
      </c>
      <c r="G133" s="4">
        <v>54</v>
      </c>
      <c r="H133" s="4">
        <f t="shared" si="58"/>
        <v>54</v>
      </c>
      <c r="I133" s="1">
        <v>289.685</v>
      </c>
      <c r="J133" s="79">
        <f t="shared" si="59"/>
        <v>290.22500000000002</v>
      </c>
      <c r="K133" s="92"/>
      <c r="L133" s="11">
        <v>90</v>
      </c>
      <c r="M133" s="74">
        <v>12</v>
      </c>
      <c r="N133" s="74">
        <v>180</v>
      </c>
      <c r="O133" s="74">
        <v>4</v>
      </c>
      <c r="P133" s="74"/>
      <c r="Q133" s="74"/>
      <c r="R133" s="75"/>
      <c r="S133" s="13">
        <f t="shared" si="47"/>
        <v>6.8232127428466849E-2</v>
      </c>
      <c r="T133" s="13">
        <f t="shared" si="48"/>
        <v>-0.20740522838853229</v>
      </c>
      <c r="U133" s="13">
        <f t="shared" si="49"/>
        <v>0.97576488233994463</v>
      </c>
      <c r="V133" s="6">
        <f t="shared" si="50"/>
        <v>288.21016043210227</v>
      </c>
      <c r="W133" s="6">
        <f t="shared" si="51"/>
        <v>77.38707326251307</v>
      </c>
      <c r="X133" s="34">
        <f t="shared" si="52"/>
        <v>108.21016043210227</v>
      </c>
      <c r="Y133" s="35">
        <f t="shared" si="53"/>
        <v>18.210160432102271</v>
      </c>
      <c r="Z133" s="36">
        <f t="shared" si="54"/>
        <v>12.61292673748693</v>
      </c>
      <c r="AA133" s="15"/>
      <c r="AB133" s="22"/>
      <c r="AC133" s="25"/>
      <c r="AD133" s="25"/>
      <c r="AE133" s="25"/>
      <c r="AF133" s="40"/>
      <c r="AG133" s="41"/>
      <c r="AH133" s="55"/>
      <c r="AI133" s="11">
        <v>51.5</v>
      </c>
      <c r="AJ133" s="29">
        <v>58</v>
      </c>
      <c r="AK133" s="108">
        <v>44.7</v>
      </c>
      <c r="AL133" s="108">
        <v>296.29000000000002</v>
      </c>
      <c r="AM133" s="53">
        <f t="shared" si="55"/>
        <v>63.510160432102268</v>
      </c>
      <c r="AN133" s="50">
        <f t="shared" si="56"/>
        <v>333.51016043210228</v>
      </c>
      <c r="AO133" s="67">
        <f t="shared" si="57"/>
        <v>12.61292673748693</v>
      </c>
      <c r="AP133" s="59"/>
      <c r="AQ133" s="52"/>
      <c r="AR133" s="52"/>
    </row>
    <row r="134" spans="1:46" x14ac:dyDescent="0.2">
      <c r="A134" s="2" t="s">
        <v>253</v>
      </c>
      <c r="B134" s="1" t="s">
        <v>186</v>
      </c>
      <c r="C134" s="1" t="s">
        <v>277</v>
      </c>
      <c r="D134" s="28">
        <v>4</v>
      </c>
      <c r="E134" s="11" t="s">
        <v>204</v>
      </c>
      <c r="F134" s="81">
        <v>75</v>
      </c>
      <c r="G134" s="91">
        <v>82</v>
      </c>
      <c r="H134" s="4">
        <f t="shared" si="58"/>
        <v>78.5</v>
      </c>
      <c r="I134" s="1">
        <v>289.685</v>
      </c>
      <c r="J134" s="79">
        <f t="shared" si="59"/>
        <v>290.47000000000003</v>
      </c>
      <c r="L134" s="11">
        <v>61</v>
      </c>
      <c r="M134" s="74">
        <v>0</v>
      </c>
      <c r="N134" s="74">
        <v>331</v>
      </c>
      <c r="O134" s="74">
        <v>60</v>
      </c>
      <c r="P134"/>
      <c r="Q134"/>
      <c r="R134" s="28"/>
      <c r="S134" s="13">
        <f t="shared" si="47"/>
        <v>0.75744288503322266</v>
      </c>
      <c r="T134" s="13">
        <f t="shared" si="48"/>
        <v>-0.41985744713241446</v>
      </c>
      <c r="U134" s="13">
        <f t="shared" si="49"/>
        <v>-0.50000000000000011</v>
      </c>
      <c r="V134" s="6">
        <f t="shared" si="50"/>
        <v>331</v>
      </c>
      <c r="W134" s="6">
        <f t="shared" si="51"/>
        <v>-30.000000000000011</v>
      </c>
      <c r="X134" s="34">
        <f t="shared" si="52"/>
        <v>331</v>
      </c>
      <c r="Y134" s="35">
        <f t="shared" si="53"/>
        <v>241</v>
      </c>
      <c r="Z134" s="36">
        <f t="shared" si="54"/>
        <v>59.999999999999986</v>
      </c>
      <c r="AA134" s="15"/>
      <c r="AB134" s="22"/>
      <c r="AC134" s="25"/>
      <c r="AD134" s="25"/>
      <c r="AE134" s="25"/>
      <c r="AF134" s="40"/>
      <c r="AG134" s="41"/>
      <c r="AH134" s="55"/>
      <c r="AI134" s="11">
        <v>75</v>
      </c>
      <c r="AJ134" s="29">
        <v>82</v>
      </c>
      <c r="AK134" s="108">
        <v>85.69</v>
      </c>
      <c r="AL134" s="108">
        <v>121.58</v>
      </c>
      <c r="AM134" s="53">
        <f t="shared" si="55"/>
        <v>245.31</v>
      </c>
      <c r="AN134" s="50">
        <f t="shared" si="56"/>
        <v>155.31</v>
      </c>
      <c r="AO134" s="67">
        <f t="shared" si="57"/>
        <v>59.999999999999986</v>
      </c>
      <c r="AP134" s="59"/>
      <c r="AQ134" s="52"/>
      <c r="AR134" s="52"/>
      <c r="AT134" s="73" t="s">
        <v>221</v>
      </c>
    </row>
    <row r="135" spans="1:46" x14ac:dyDescent="0.2">
      <c r="A135" s="2" t="s">
        <v>253</v>
      </c>
      <c r="B135" s="1" t="s">
        <v>186</v>
      </c>
      <c r="C135" s="1" t="s">
        <v>277</v>
      </c>
      <c r="D135" s="28">
        <v>4</v>
      </c>
      <c r="E135" s="11" t="s">
        <v>205</v>
      </c>
      <c r="F135" s="4">
        <v>100</v>
      </c>
      <c r="G135" s="5">
        <v>100</v>
      </c>
      <c r="H135" s="4">
        <f t="shared" si="58"/>
        <v>100</v>
      </c>
      <c r="I135" s="1">
        <v>289.685</v>
      </c>
      <c r="J135" s="79">
        <f t="shared" si="59"/>
        <v>290.685</v>
      </c>
      <c r="K135" s="92"/>
      <c r="L135" s="11">
        <v>90</v>
      </c>
      <c r="M135" s="74">
        <v>10</v>
      </c>
      <c r="N135" s="74">
        <v>180</v>
      </c>
      <c r="O135" s="74">
        <v>8</v>
      </c>
      <c r="P135" s="74"/>
      <c r="Q135" s="74"/>
      <c r="R135" s="75"/>
      <c r="S135" s="13">
        <f t="shared" si="47"/>
        <v>0.13705874883622318</v>
      </c>
      <c r="T135" s="13">
        <f t="shared" si="48"/>
        <v>-0.17195824553872419</v>
      </c>
      <c r="U135" s="13">
        <f t="shared" si="49"/>
        <v>0.97522367165712465</v>
      </c>
      <c r="V135" s="6">
        <f t="shared" si="50"/>
        <v>308.55648101559439</v>
      </c>
      <c r="W135" s="6">
        <f t="shared" si="51"/>
        <v>77.293236894201456</v>
      </c>
      <c r="X135" s="34">
        <f t="shared" si="52"/>
        <v>128.55648101559439</v>
      </c>
      <c r="Y135" s="35">
        <f t="shared" si="53"/>
        <v>38.556481015594386</v>
      </c>
      <c r="Z135" s="36">
        <f t="shared" si="54"/>
        <v>12.706763105798544</v>
      </c>
      <c r="AA135" s="15"/>
      <c r="AB135" s="22"/>
      <c r="AC135" s="25"/>
      <c r="AD135" s="25"/>
      <c r="AE135" s="25"/>
      <c r="AF135" s="40"/>
      <c r="AG135" s="41"/>
      <c r="AH135" s="55"/>
      <c r="AI135" s="11">
        <v>95.5</v>
      </c>
      <c r="AJ135" s="29">
        <v>102</v>
      </c>
      <c r="AK135" s="108">
        <v>47.16</v>
      </c>
      <c r="AL135" s="108">
        <v>208.4</v>
      </c>
      <c r="AM135" s="53">
        <f t="shared" si="55"/>
        <v>81.396481015594389</v>
      </c>
      <c r="AN135" s="50">
        <f t="shared" si="56"/>
        <v>351.39648101559442</v>
      </c>
      <c r="AO135" s="67">
        <f t="shared" si="57"/>
        <v>12.706763105798544</v>
      </c>
      <c r="AP135" s="59"/>
      <c r="AQ135" s="52"/>
      <c r="AR135" s="52"/>
    </row>
    <row r="136" spans="1:46" x14ac:dyDescent="0.2">
      <c r="A136" s="2" t="s">
        <v>253</v>
      </c>
      <c r="B136" s="1" t="s">
        <v>186</v>
      </c>
      <c r="C136" s="1" t="s">
        <v>277</v>
      </c>
      <c r="D136" s="28">
        <v>5</v>
      </c>
      <c r="E136" s="11" t="s">
        <v>204</v>
      </c>
      <c r="F136" s="81">
        <v>6</v>
      </c>
      <c r="G136" s="91">
        <v>11.5</v>
      </c>
      <c r="H136" s="4">
        <f t="shared" si="58"/>
        <v>8.75</v>
      </c>
      <c r="I136" s="1">
        <v>290.79000000000002</v>
      </c>
      <c r="J136" s="79">
        <f t="shared" si="59"/>
        <v>290.8775</v>
      </c>
      <c r="L136" s="11">
        <v>81</v>
      </c>
      <c r="M136" s="74">
        <v>0</v>
      </c>
      <c r="N136" s="74">
        <v>171</v>
      </c>
      <c r="O136" s="74">
        <v>55</v>
      </c>
      <c r="P136"/>
      <c r="Q136"/>
      <c r="R136" s="28"/>
      <c r="S136" s="13">
        <f t="shared" si="47"/>
        <v>0.80906692331890906</v>
      </c>
      <c r="T136" s="13">
        <f t="shared" si="48"/>
        <v>-0.12814361183495998</v>
      </c>
      <c r="U136" s="13">
        <f t="shared" si="49"/>
        <v>0.57357643635104605</v>
      </c>
      <c r="V136" s="6">
        <f t="shared" si="50"/>
        <v>351</v>
      </c>
      <c r="W136" s="6">
        <f t="shared" si="51"/>
        <v>35</v>
      </c>
      <c r="X136" s="34">
        <f t="shared" si="52"/>
        <v>171</v>
      </c>
      <c r="Y136" s="35">
        <f t="shared" si="53"/>
        <v>81</v>
      </c>
      <c r="Z136" s="36">
        <f t="shared" si="54"/>
        <v>55</v>
      </c>
      <c r="AA136" s="15"/>
      <c r="AB136" s="22"/>
      <c r="AC136" s="25"/>
      <c r="AD136" s="25"/>
      <c r="AE136" s="25"/>
      <c r="AF136" s="40"/>
      <c r="AG136" s="41"/>
      <c r="AH136" s="55"/>
      <c r="AI136" s="11">
        <v>6</v>
      </c>
      <c r="AJ136" s="29">
        <v>11.5</v>
      </c>
      <c r="AK136" s="108">
        <v>69.040000000000006</v>
      </c>
      <c r="AL136" s="108">
        <v>124.02</v>
      </c>
      <c r="AM136" s="53">
        <f t="shared" si="55"/>
        <v>101.96</v>
      </c>
      <c r="AN136" s="50">
        <f t="shared" si="56"/>
        <v>11.959999999999994</v>
      </c>
      <c r="AO136" s="67">
        <f t="shared" si="57"/>
        <v>55</v>
      </c>
      <c r="AP136" s="59"/>
      <c r="AQ136" s="52"/>
      <c r="AR136" s="52"/>
      <c r="AT136" s="73" t="s">
        <v>221</v>
      </c>
    </row>
    <row r="137" spans="1:46" x14ac:dyDescent="0.2">
      <c r="A137" s="2" t="s">
        <v>253</v>
      </c>
      <c r="B137" s="1" t="s">
        <v>186</v>
      </c>
      <c r="C137" s="1" t="s">
        <v>278</v>
      </c>
      <c r="D137" s="28">
        <v>1</v>
      </c>
      <c r="E137" s="11" t="s">
        <v>205</v>
      </c>
      <c r="F137" s="4">
        <v>41</v>
      </c>
      <c r="G137" s="5">
        <v>41</v>
      </c>
      <c r="H137" s="4">
        <f t="shared" si="58"/>
        <v>41</v>
      </c>
      <c r="I137" s="1">
        <v>290.5</v>
      </c>
      <c r="J137" s="79">
        <f t="shared" si="59"/>
        <v>290.91000000000003</v>
      </c>
      <c r="K137" s="92"/>
      <c r="L137" s="11">
        <v>270</v>
      </c>
      <c r="M137" s="74">
        <v>2</v>
      </c>
      <c r="N137" s="74">
        <v>0</v>
      </c>
      <c r="O137" s="74">
        <v>2</v>
      </c>
      <c r="P137" s="74"/>
      <c r="Q137" s="74"/>
      <c r="R137" s="75"/>
      <c r="S137" s="13">
        <f t="shared" si="47"/>
        <v>-3.4878236872062651E-2</v>
      </c>
      <c r="T137" s="13">
        <f t="shared" si="48"/>
        <v>3.4878236872062658E-2</v>
      </c>
      <c r="U137" s="13">
        <f t="shared" si="49"/>
        <v>0.99878202512991221</v>
      </c>
      <c r="V137" s="6">
        <f t="shared" si="50"/>
        <v>135</v>
      </c>
      <c r="W137" s="6">
        <f t="shared" si="51"/>
        <v>87.172720540926477</v>
      </c>
      <c r="X137" s="34">
        <f t="shared" si="52"/>
        <v>315</v>
      </c>
      <c r="Y137" s="35">
        <f t="shared" si="53"/>
        <v>225</v>
      </c>
      <c r="Z137" s="36">
        <f t="shared" si="54"/>
        <v>2.8272794590735231</v>
      </c>
      <c r="AA137" s="15"/>
      <c r="AB137" s="22"/>
      <c r="AC137" s="25"/>
      <c r="AD137" s="25"/>
      <c r="AE137" s="25"/>
      <c r="AF137" s="40"/>
      <c r="AG137" s="41"/>
      <c r="AH137" s="55"/>
      <c r="AI137" s="11"/>
      <c r="AJ137" s="29"/>
      <c r="AK137" s="108">
        <v>-71.83</v>
      </c>
      <c r="AL137" s="108">
        <v>37.53</v>
      </c>
      <c r="AM137" s="53">
        <f t="shared" si="55"/>
        <v>386.83</v>
      </c>
      <c r="AN137" s="50">
        <f t="shared" si="56"/>
        <v>296.83</v>
      </c>
      <c r="AO137" s="67">
        <f t="shared" si="57"/>
        <v>2.8272794590735231</v>
      </c>
      <c r="AP137" s="59"/>
      <c r="AQ137" s="52"/>
      <c r="AR137" s="52"/>
    </row>
    <row r="138" spans="1:46" x14ac:dyDescent="0.2">
      <c r="A138" s="2" t="s">
        <v>253</v>
      </c>
      <c r="B138" s="1" t="s">
        <v>186</v>
      </c>
      <c r="C138" s="1" t="s">
        <v>277</v>
      </c>
      <c r="D138" s="28">
        <v>5</v>
      </c>
      <c r="E138" s="11" t="s">
        <v>204</v>
      </c>
      <c r="F138" s="81">
        <v>13.5</v>
      </c>
      <c r="G138" s="91">
        <v>19</v>
      </c>
      <c r="H138" s="4">
        <f t="shared" si="58"/>
        <v>16.25</v>
      </c>
      <c r="I138" s="1">
        <v>290.79000000000002</v>
      </c>
      <c r="J138" s="79">
        <f t="shared" si="59"/>
        <v>290.95250000000004</v>
      </c>
      <c r="L138" s="11">
        <v>23</v>
      </c>
      <c r="M138" s="74">
        <v>0</v>
      </c>
      <c r="N138" s="74">
        <v>293</v>
      </c>
      <c r="O138" s="74">
        <v>77</v>
      </c>
      <c r="P138"/>
      <c r="Q138"/>
      <c r="R138" s="28"/>
      <c r="S138" s="13">
        <f t="shared" si="47"/>
        <v>0.38071671497970172</v>
      </c>
      <c r="T138" s="13">
        <f t="shared" si="48"/>
        <v>-0.89691237369357779</v>
      </c>
      <c r="U138" s="13">
        <f t="shared" si="49"/>
        <v>-0.22495105434386492</v>
      </c>
      <c r="V138" s="6">
        <f t="shared" si="50"/>
        <v>293</v>
      </c>
      <c r="W138" s="6">
        <f t="shared" si="51"/>
        <v>-12.999999999999996</v>
      </c>
      <c r="X138" s="34">
        <f t="shared" si="52"/>
        <v>293</v>
      </c>
      <c r="Y138" s="35">
        <f t="shared" si="53"/>
        <v>203</v>
      </c>
      <c r="Z138" s="36">
        <f t="shared" si="54"/>
        <v>77</v>
      </c>
      <c r="AA138" s="15"/>
      <c r="AB138" s="22"/>
      <c r="AC138" s="25"/>
      <c r="AD138" s="25"/>
      <c r="AE138" s="25"/>
      <c r="AF138" s="40"/>
      <c r="AG138" s="41"/>
      <c r="AH138" s="55"/>
      <c r="AI138" s="11">
        <v>13.5</v>
      </c>
      <c r="AJ138" s="29">
        <v>19</v>
      </c>
      <c r="AK138" s="108">
        <v>13.57</v>
      </c>
      <c r="AL138" s="108">
        <v>41.81</v>
      </c>
      <c r="AM138" s="53">
        <f t="shared" si="55"/>
        <v>279.43</v>
      </c>
      <c r="AN138" s="50">
        <f t="shared" si="56"/>
        <v>189.43</v>
      </c>
      <c r="AO138" s="67">
        <f t="shared" si="57"/>
        <v>77</v>
      </c>
      <c r="AP138" s="59"/>
      <c r="AQ138" s="52"/>
      <c r="AR138" s="52"/>
      <c r="AT138" s="73" t="s">
        <v>221</v>
      </c>
    </row>
    <row r="139" spans="1:46" x14ac:dyDescent="0.2">
      <c r="A139" s="2" t="s">
        <v>253</v>
      </c>
      <c r="B139" s="1" t="s">
        <v>186</v>
      </c>
      <c r="C139" s="1" t="s">
        <v>278</v>
      </c>
      <c r="D139" s="28">
        <v>1</v>
      </c>
      <c r="E139" s="11" t="s">
        <v>205</v>
      </c>
      <c r="F139" s="4">
        <v>64.5</v>
      </c>
      <c r="G139" s="4">
        <v>64.5</v>
      </c>
      <c r="H139" s="4">
        <f t="shared" si="58"/>
        <v>64.5</v>
      </c>
      <c r="I139" s="1">
        <v>290.5</v>
      </c>
      <c r="J139" s="79">
        <f t="shared" si="59"/>
        <v>291.14499999999998</v>
      </c>
      <c r="K139" s="92"/>
      <c r="L139" s="11">
        <v>90</v>
      </c>
      <c r="M139" s="74">
        <v>3</v>
      </c>
      <c r="N139" s="74">
        <v>180</v>
      </c>
      <c r="O139" s="74">
        <v>1</v>
      </c>
      <c r="P139" s="74"/>
      <c r="Q139" s="74"/>
      <c r="R139" s="75"/>
      <c r="S139" s="13">
        <f t="shared" si="47"/>
        <v>1.7428488520812156E-2</v>
      </c>
      <c r="T139" s="13">
        <f t="shared" si="48"/>
        <v>-5.2327985223313132E-2</v>
      </c>
      <c r="U139" s="13">
        <f t="shared" si="49"/>
        <v>0.99847743863945992</v>
      </c>
      <c r="V139" s="6">
        <f t="shared" si="50"/>
        <v>288.42098079972504</v>
      </c>
      <c r="W139" s="6">
        <f t="shared" si="51"/>
        <v>86.838299513294743</v>
      </c>
      <c r="X139" s="34">
        <f t="shared" si="52"/>
        <v>108.42098079972504</v>
      </c>
      <c r="Y139" s="35">
        <f t="shared" si="53"/>
        <v>18.420980799725044</v>
      </c>
      <c r="Z139" s="36">
        <f t="shared" si="54"/>
        <v>3.1617004867052572</v>
      </c>
      <c r="AA139" s="15"/>
      <c r="AB139" s="22"/>
      <c r="AC139" s="25"/>
      <c r="AD139" s="25"/>
      <c r="AE139" s="25"/>
      <c r="AF139" s="40"/>
      <c r="AG139" s="41"/>
      <c r="AH139" s="55"/>
      <c r="AI139" s="11"/>
      <c r="AJ139" s="29"/>
      <c r="AK139" s="108">
        <v>-32.36</v>
      </c>
      <c r="AL139" s="108">
        <v>75.91</v>
      </c>
      <c r="AM139" s="53">
        <f t="shared" si="55"/>
        <v>140.78098079972506</v>
      </c>
      <c r="AN139" s="50">
        <f t="shared" si="56"/>
        <v>50.780980799725057</v>
      </c>
      <c r="AO139" s="67">
        <f t="shared" si="57"/>
        <v>3.1617004867052572</v>
      </c>
      <c r="AP139" s="59"/>
      <c r="AQ139" s="52"/>
      <c r="AR139" s="52"/>
    </row>
    <row r="140" spans="1:46" x14ac:dyDescent="0.2">
      <c r="A140" s="2" t="s">
        <v>253</v>
      </c>
      <c r="B140" s="1" t="s">
        <v>186</v>
      </c>
      <c r="C140" s="1" t="s">
        <v>277</v>
      </c>
      <c r="D140" s="28">
        <v>6</v>
      </c>
      <c r="E140" s="11" t="s">
        <v>205</v>
      </c>
      <c r="F140" s="4">
        <v>21.5</v>
      </c>
      <c r="G140" s="4">
        <v>21.5</v>
      </c>
      <c r="H140" s="4">
        <f t="shared" si="58"/>
        <v>21.5</v>
      </c>
      <c r="I140" s="1">
        <v>291.10500000000002</v>
      </c>
      <c r="J140" s="79">
        <f t="shared" si="59"/>
        <v>291.32</v>
      </c>
      <c r="K140" s="92"/>
      <c r="L140" s="11">
        <v>270</v>
      </c>
      <c r="M140" s="74">
        <v>2</v>
      </c>
      <c r="N140" s="74">
        <v>180</v>
      </c>
      <c r="O140" s="74">
        <v>6</v>
      </c>
      <c r="P140" s="74"/>
      <c r="Q140" s="74"/>
      <c r="R140" s="75"/>
      <c r="S140" s="13">
        <f t="shared" si="47"/>
        <v>-0.10446478735209536</v>
      </c>
      <c r="T140" s="13">
        <f t="shared" si="48"/>
        <v>-3.4708313607970047E-2</v>
      </c>
      <c r="U140" s="13">
        <f t="shared" si="49"/>
        <v>-0.99391605950069728</v>
      </c>
      <c r="V140" s="6">
        <f t="shared" si="50"/>
        <v>198.37901197749653</v>
      </c>
      <c r="W140" s="6">
        <f t="shared" si="51"/>
        <v>-83.68004299396074</v>
      </c>
      <c r="X140" s="34">
        <f t="shared" si="52"/>
        <v>198.37901197749653</v>
      </c>
      <c r="Y140" s="35">
        <f t="shared" si="53"/>
        <v>108.37901197749653</v>
      </c>
      <c r="Z140" s="36">
        <f t="shared" si="54"/>
        <v>6.3199570060392602</v>
      </c>
      <c r="AA140" s="15"/>
      <c r="AB140" s="22"/>
      <c r="AC140" s="25"/>
      <c r="AD140" s="25"/>
      <c r="AE140" s="25"/>
      <c r="AF140" s="40"/>
      <c r="AG140" s="41"/>
      <c r="AH140" s="55"/>
      <c r="AI140" s="11">
        <v>18</v>
      </c>
      <c r="AJ140" s="29">
        <v>25</v>
      </c>
      <c r="AK140" s="108">
        <v>2.15</v>
      </c>
      <c r="AL140" s="108">
        <v>88.22</v>
      </c>
      <c r="AM140" s="53">
        <f t="shared" si="55"/>
        <v>196.22901197749653</v>
      </c>
      <c r="AN140" s="50">
        <f t="shared" si="56"/>
        <v>106.22901197749653</v>
      </c>
      <c r="AO140" s="67">
        <f t="shared" si="57"/>
        <v>6.3199570060392602</v>
      </c>
      <c r="AP140" s="59"/>
      <c r="AQ140" s="52"/>
      <c r="AR140" s="52"/>
    </row>
    <row r="141" spans="1:46" x14ac:dyDescent="0.2">
      <c r="A141" s="2" t="s">
        <v>253</v>
      </c>
      <c r="B141" s="1" t="s">
        <v>186</v>
      </c>
      <c r="C141" s="1" t="s">
        <v>278</v>
      </c>
      <c r="D141" s="28">
        <v>1</v>
      </c>
      <c r="E141" s="11" t="s">
        <v>205</v>
      </c>
      <c r="F141" s="4">
        <v>122</v>
      </c>
      <c r="G141" s="4">
        <v>122</v>
      </c>
      <c r="H141" s="4">
        <f t="shared" si="58"/>
        <v>122</v>
      </c>
      <c r="I141" s="1">
        <v>290.5</v>
      </c>
      <c r="J141" s="79">
        <f t="shared" si="59"/>
        <v>291.72000000000003</v>
      </c>
      <c r="K141" s="92"/>
      <c r="L141" s="11">
        <v>270</v>
      </c>
      <c r="M141" s="74">
        <v>4</v>
      </c>
      <c r="N141" s="74">
        <v>0</v>
      </c>
      <c r="O141" s="74">
        <v>2</v>
      </c>
      <c r="P141" s="74"/>
      <c r="Q141" s="74"/>
      <c r="R141" s="75"/>
      <c r="S141" s="13">
        <f t="shared" si="47"/>
        <v>-3.4814483282576247E-2</v>
      </c>
      <c r="T141" s="13">
        <f t="shared" si="48"/>
        <v>6.9713979985077223E-2</v>
      </c>
      <c r="U141" s="13">
        <f t="shared" si="49"/>
        <v>0.99695636119368447</v>
      </c>
      <c r="V141" s="6">
        <f t="shared" si="50"/>
        <v>116.53709639358078</v>
      </c>
      <c r="W141" s="6">
        <f t="shared" si="51"/>
        <v>85.530762667528776</v>
      </c>
      <c r="X141" s="34">
        <f t="shared" si="52"/>
        <v>296.53709639358078</v>
      </c>
      <c r="Y141" s="35">
        <f t="shared" si="53"/>
        <v>206.53709639358078</v>
      </c>
      <c r="Z141" s="36">
        <f t="shared" si="54"/>
        <v>4.4692373324712236</v>
      </c>
      <c r="AA141" s="15"/>
      <c r="AB141" s="22"/>
      <c r="AC141" s="25"/>
      <c r="AD141" s="25"/>
      <c r="AE141" s="25"/>
      <c r="AF141" s="40"/>
      <c r="AG141" s="41"/>
      <c r="AH141" s="55"/>
      <c r="AI141" s="11"/>
      <c r="AJ141" s="29"/>
      <c r="AK141" s="108">
        <v>32.1</v>
      </c>
      <c r="AL141" s="108">
        <v>62.36</v>
      </c>
      <c r="AM141" s="53">
        <f t="shared" si="55"/>
        <v>264.43709639358076</v>
      </c>
      <c r="AN141" s="50">
        <f t="shared" si="56"/>
        <v>174.43709639358076</v>
      </c>
      <c r="AO141" s="67">
        <f t="shared" si="57"/>
        <v>4.4692373324712236</v>
      </c>
      <c r="AP141" s="59"/>
      <c r="AQ141" s="52"/>
      <c r="AR141" s="52"/>
    </row>
    <row r="142" spans="1:46" x14ac:dyDescent="0.2">
      <c r="A142" s="2" t="s">
        <v>253</v>
      </c>
      <c r="B142" s="1" t="s">
        <v>186</v>
      </c>
      <c r="C142" s="1" t="s">
        <v>278</v>
      </c>
      <c r="D142" s="28">
        <v>2</v>
      </c>
      <c r="E142" s="11" t="s">
        <v>205</v>
      </c>
      <c r="F142" s="4">
        <v>50</v>
      </c>
      <c r="G142" s="4">
        <v>50</v>
      </c>
      <c r="H142" s="4">
        <f t="shared" si="58"/>
        <v>50</v>
      </c>
      <c r="I142" s="1">
        <v>291.89999999999998</v>
      </c>
      <c r="J142" s="79">
        <f t="shared" si="59"/>
        <v>292.39999999999998</v>
      </c>
      <c r="K142" s="92"/>
      <c r="L142" s="11">
        <v>90</v>
      </c>
      <c r="M142" s="74">
        <v>0</v>
      </c>
      <c r="N142">
        <v>180</v>
      </c>
      <c r="O142" s="74">
        <v>3</v>
      </c>
      <c r="P142" s="74"/>
      <c r="Q142" s="74"/>
      <c r="R142" s="75"/>
      <c r="S142" s="13">
        <f t="shared" si="47"/>
        <v>5.2335956242943828E-2</v>
      </c>
      <c r="T142" s="13">
        <f t="shared" si="48"/>
        <v>-3.2059657963603889E-18</v>
      </c>
      <c r="U142" s="13">
        <f t="shared" si="49"/>
        <v>0.99862953475457383</v>
      </c>
      <c r="V142" s="6">
        <f t="shared" si="50"/>
        <v>360</v>
      </c>
      <c r="W142" s="6">
        <f t="shared" si="51"/>
        <v>86.999999999999957</v>
      </c>
      <c r="X142" s="34">
        <f t="shared" si="52"/>
        <v>180</v>
      </c>
      <c r="Y142" s="35">
        <f t="shared" si="53"/>
        <v>90</v>
      </c>
      <c r="Z142" s="36">
        <f t="shared" si="54"/>
        <v>3.0000000000000426</v>
      </c>
      <c r="AA142" s="15"/>
      <c r="AB142" s="22"/>
      <c r="AC142" s="25"/>
      <c r="AD142" s="25"/>
      <c r="AE142" s="25"/>
      <c r="AF142" s="40"/>
      <c r="AG142" s="41"/>
      <c r="AH142" s="55"/>
      <c r="AI142" s="11"/>
      <c r="AJ142" s="29"/>
      <c r="AK142" s="108">
        <v>6.93</v>
      </c>
      <c r="AL142" s="108">
        <v>264.8</v>
      </c>
      <c r="AM142" s="53">
        <f t="shared" si="55"/>
        <v>173.07</v>
      </c>
      <c r="AN142" s="50">
        <f t="shared" si="56"/>
        <v>83.07</v>
      </c>
      <c r="AO142" s="67">
        <f t="shared" si="57"/>
        <v>3.0000000000000426</v>
      </c>
      <c r="AP142" s="59"/>
      <c r="AQ142" s="52"/>
      <c r="AR142" s="52"/>
    </row>
    <row r="143" spans="1:46" x14ac:dyDescent="0.2">
      <c r="A143" s="2" t="s">
        <v>253</v>
      </c>
      <c r="B143" s="1" t="s">
        <v>186</v>
      </c>
      <c r="C143" s="1" t="s">
        <v>278</v>
      </c>
      <c r="D143" s="28">
        <v>2</v>
      </c>
      <c r="E143" s="11" t="s">
        <v>205</v>
      </c>
      <c r="F143" s="4">
        <v>73</v>
      </c>
      <c r="G143" s="4">
        <v>75</v>
      </c>
      <c r="H143" s="4">
        <f t="shared" si="58"/>
        <v>74</v>
      </c>
      <c r="I143" s="1">
        <v>291.89999999999998</v>
      </c>
      <c r="J143" s="79">
        <f t="shared" si="59"/>
        <v>292.64</v>
      </c>
      <c r="K143" s="92">
        <v>2</v>
      </c>
      <c r="L143" s="11">
        <v>90</v>
      </c>
      <c r="M143" s="74">
        <v>4</v>
      </c>
      <c r="N143" s="74">
        <v>0</v>
      </c>
      <c r="O143" s="74">
        <v>2</v>
      </c>
      <c r="P143" s="74"/>
      <c r="Q143" s="74"/>
      <c r="R143" s="75"/>
      <c r="S143" s="13">
        <f t="shared" ref="S143:S174" si="60">COS(M143*PI()/180)*SIN(L143*PI()/180)*(SIN(O143*PI()/180))-(COS(O143*PI()/180)*SIN(N143*PI()/180))*(SIN(M143*PI()/180))</f>
        <v>3.4814483282576247E-2</v>
      </c>
      <c r="T143" s="13">
        <f t="shared" ref="T143:T174" si="61">(SIN(M143*PI()/180))*(COS(O143*PI()/180)*COS(N143*PI()/180))-(SIN(O143*PI()/180))*(COS(M143*PI()/180)*COS(L143*PI()/180))</f>
        <v>6.9713979985077223E-2</v>
      </c>
      <c r="U143" s="13">
        <f t="shared" ref="U143:U174" si="62">(COS(M143*PI()/180)*COS(L143*PI()/180))*(COS(O143*PI()/180)*SIN(N143*PI()/180))-(COS(M143*PI()/180)*SIN(L143*PI()/180))*(COS(O143*PI()/180)*COS(N143*PI()/180))</f>
        <v>-0.99695636119368447</v>
      </c>
      <c r="V143" s="6">
        <f t="shared" ref="V143:V174" si="63">IF(S143=0,IF(T143&gt;=0,90,270),IF(S143&gt;0,IF(T143&gt;=0,ATAN(T143/S143)*180/PI(),ATAN(T143/S143)*180/PI()+360),ATAN(T143/S143)*180/PI()+180))</f>
        <v>63.462903606419225</v>
      </c>
      <c r="W143" s="6">
        <f t="shared" ref="W143:W174" si="64">ASIN(U143/SQRT(S143^2+T143^2+U143^2))*180/PI()</f>
        <v>-85.530762667528776</v>
      </c>
      <c r="X143" s="34">
        <f t="shared" ref="X143:X174" si="65">IF(U143&lt;0,V143,IF(V143+180&gt;=360,V143-180,V143+180))</f>
        <v>63.462903606419225</v>
      </c>
      <c r="Y143" s="35">
        <f t="shared" ref="Y143:Y174" si="66">IF(X143-90&lt;0,X143+270,X143-90)</f>
        <v>333.46290360641922</v>
      </c>
      <c r="Z143" s="36">
        <f t="shared" ref="Z143:Z174" si="67">IF(U143&lt;0,90+W143,90-W143)</f>
        <v>4.4692373324712236</v>
      </c>
      <c r="AA143" s="15"/>
      <c r="AB143" s="22"/>
      <c r="AC143" s="25"/>
      <c r="AD143" s="25"/>
      <c r="AE143" s="25"/>
      <c r="AF143" s="40"/>
      <c r="AG143" s="41"/>
      <c r="AH143" s="55"/>
      <c r="AI143" s="11"/>
      <c r="AJ143" s="29"/>
      <c r="AK143" s="109"/>
      <c r="AL143" s="109"/>
      <c r="AM143" s="53"/>
      <c r="AN143" s="50"/>
      <c r="AO143" s="67">
        <f t="shared" si="57"/>
        <v>4.4692373324712236</v>
      </c>
      <c r="AP143" s="59"/>
      <c r="AQ143" s="52"/>
      <c r="AR143" s="52"/>
    </row>
    <row r="144" spans="1:46" x14ac:dyDescent="0.2">
      <c r="A144" s="2" t="s">
        <v>253</v>
      </c>
      <c r="B144" s="1" t="s">
        <v>186</v>
      </c>
      <c r="C144" s="1" t="s">
        <v>278</v>
      </c>
      <c r="D144" s="28">
        <v>2</v>
      </c>
      <c r="E144" s="11" t="s">
        <v>205</v>
      </c>
      <c r="F144" s="4">
        <v>109</v>
      </c>
      <c r="G144" s="4">
        <v>109</v>
      </c>
      <c r="H144" s="4">
        <f t="shared" si="58"/>
        <v>109</v>
      </c>
      <c r="I144" s="1">
        <v>291.89999999999998</v>
      </c>
      <c r="J144" s="79">
        <f t="shared" si="59"/>
        <v>292.98999999999995</v>
      </c>
      <c r="K144" s="92"/>
      <c r="L144" s="11">
        <v>270</v>
      </c>
      <c r="M144" s="74">
        <v>2</v>
      </c>
      <c r="N144">
        <v>180</v>
      </c>
      <c r="O144" s="74">
        <v>1</v>
      </c>
      <c r="P144" s="74"/>
      <c r="Q144" s="74"/>
      <c r="R144" s="75"/>
      <c r="S144" s="13">
        <f t="shared" si="60"/>
        <v>-1.7441774902830161E-2</v>
      </c>
      <c r="T144" s="13">
        <f t="shared" si="61"/>
        <v>-3.489418134011367E-2</v>
      </c>
      <c r="U144" s="13">
        <f t="shared" si="62"/>
        <v>-0.99923861495548261</v>
      </c>
      <c r="V144" s="6">
        <f t="shared" si="63"/>
        <v>243.4419319834189</v>
      </c>
      <c r="W144" s="6">
        <f t="shared" si="64"/>
        <v>-87.764295062177368</v>
      </c>
      <c r="X144" s="34">
        <f t="shared" si="65"/>
        <v>243.4419319834189</v>
      </c>
      <c r="Y144" s="35">
        <f t="shared" si="66"/>
        <v>153.4419319834189</v>
      </c>
      <c r="Z144" s="36">
        <f t="shared" si="67"/>
        <v>2.2357049378226321</v>
      </c>
      <c r="AA144" s="15"/>
      <c r="AB144" s="22"/>
      <c r="AC144" s="25"/>
      <c r="AD144" s="25"/>
      <c r="AE144" s="25"/>
      <c r="AF144" s="40"/>
      <c r="AG144" s="41"/>
      <c r="AH144" s="55"/>
      <c r="AI144" s="11"/>
      <c r="AJ144" s="29"/>
      <c r="AK144" s="108">
        <v>29.99</v>
      </c>
      <c r="AL144" s="108">
        <v>340.39</v>
      </c>
      <c r="AM144" s="53">
        <f t="shared" ref="AM144:AM175" si="68">IF(AL144&gt;=0,IF(X144&gt;=AK144,X144-AK144,X144-AK144+360),IF((X144-AK144-180)&lt;0,IF(X144-AK144+180&lt;0,X144-AK144+540,X144-AK144+180),X144-AK144-180))</f>
        <v>213.45193198341889</v>
      </c>
      <c r="AN144" s="50">
        <f t="shared" ref="AN144:AN175" si="69">IF(AM144-90&lt;0,AM144+270,AM144-90)</f>
        <v>123.45193198341889</v>
      </c>
      <c r="AO144" s="67">
        <f t="shared" si="57"/>
        <v>2.2357049378226321</v>
      </c>
      <c r="AP144" s="59"/>
      <c r="AQ144" s="52"/>
      <c r="AR144" s="52"/>
    </row>
    <row r="145" spans="1:46" x14ac:dyDescent="0.2">
      <c r="A145" s="2" t="s">
        <v>253</v>
      </c>
      <c r="B145" s="1" t="s">
        <v>186</v>
      </c>
      <c r="C145" s="1" t="s">
        <v>278</v>
      </c>
      <c r="D145" s="28">
        <v>2</v>
      </c>
      <c r="E145" s="11" t="s">
        <v>205</v>
      </c>
      <c r="F145" s="4">
        <v>134</v>
      </c>
      <c r="G145" s="4">
        <v>134</v>
      </c>
      <c r="H145" s="4">
        <f t="shared" si="58"/>
        <v>134</v>
      </c>
      <c r="I145" s="1">
        <v>291.89999999999998</v>
      </c>
      <c r="J145" s="79">
        <f t="shared" si="59"/>
        <v>293.23999999999995</v>
      </c>
      <c r="K145" s="92"/>
      <c r="L145" s="11">
        <v>270</v>
      </c>
      <c r="M145" s="74">
        <v>2</v>
      </c>
      <c r="N145" s="74">
        <v>0</v>
      </c>
      <c r="O145" s="74">
        <v>6</v>
      </c>
      <c r="P145" s="74"/>
      <c r="Q145" s="74"/>
      <c r="R145" s="75"/>
      <c r="S145" s="13">
        <f t="shared" si="60"/>
        <v>-0.10446478735209536</v>
      </c>
      <c r="T145" s="13">
        <f t="shared" si="61"/>
        <v>3.4708313607970089E-2</v>
      </c>
      <c r="U145" s="13">
        <f t="shared" si="62"/>
        <v>0.99391605950069728</v>
      </c>
      <c r="V145" s="6">
        <f t="shared" si="63"/>
        <v>161.62098802250347</v>
      </c>
      <c r="W145" s="6">
        <f t="shared" si="64"/>
        <v>83.68004299396074</v>
      </c>
      <c r="X145" s="34">
        <f t="shared" si="65"/>
        <v>341.62098802250347</v>
      </c>
      <c r="Y145" s="35">
        <f t="shared" si="66"/>
        <v>251.62098802250347</v>
      </c>
      <c r="Z145" s="36">
        <f t="shared" si="67"/>
        <v>6.3199570060392602</v>
      </c>
      <c r="AA145" s="15"/>
      <c r="AB145" s="22"/>
      <c r="AC145" s="25"/>
      <c r="AD145" s="25"/>
      <c r="AE145" s="25"/>
      <c r="AF145" s="40"/>
      <c r="AG145" s="41"/>
      <c r="AH145" s="55"/>
      <c r="AI145" s="11"/>
      <c r="AJ145" s="29"/>
      <c r="AK145" s="108">
        <v>-6.86</v>
      </c>
      <c r="AL145" s="108">
        <v>110.8</v>
      </c>
      <c r="AM145" s="53">
        <f t="shared" si="68"/>
        <v>348.48098802250348</v>
      </c>
      <c r="AN145" s="50">
        <f t="shared" si="69"/>
        <v>258.48098802250348</v>
      </c>
      <c r="AO145" s="67">
        <f t="shared" si="57"/>
        <v>6.3199570060392602</v>
      </c>
      <c r="AP145" s="59"/>
      <c r="AQ145" s="52"/>
      <c r="AR145" s="52"/>
    </row>
    <row r="146" spans="1:46" x14ac:dyDescent="0.2">
      <c r="A146" s="2" t="s">
        <v>253</v>
      </c>
      <c r="B146" s="1" t="s">
        <v>186</v>
      </c>
      <c r="C146" s="1" t="s">
        <v>278</v>
      </c>
      <c r="D146" s="28">
        <v>3</v>
      </c>
      <c r="E146" s="11" t="s">
        <v>205</v>
      </c>
      <c r="F146" s="4">
        <v>8</v>
      </c>
      <c r="G146" s="4">
        <v>9.5</v>
      </c>
      <c r="H146" s="4">
        <f t="shared" si="58"/>
        <v>8.75</v>
      </c>
      <c r="I146" s="1">
        <v>293.31</v>
      </c>
      <c r="J146" s="79">
        <f t="shared" si="59"/>
        <v>293.39749999999998</v>
      </c>
      <c r="K146" s="92">
        <v>1.5</v>
      </c>
      <c r="L146" s="11">
        <v>90</v>
      </c>
      <c r="M146" s="74">
        <v>5</v>
      </c>
      <c r="N146">
        <v>0</v>
      </c>
      <c r="O146" s="74">
        <v>2</v>
      </c>
      <c r="P146" s="74"/>
      <c r="Q146" s="74"/>
      <c r="R146" s="75"/>
      <c r="S146" s="13">
        <f t="shared" si="60"/>
        <v>3.4766693581101821E-2</v>
      </c>
      <c r="T146" s="13">
        <f t="shared" si="61"/>
        <v>8.7102649824045655E-2</v>
      </c>
      <c r="U146" s="13">
        <f t="shared" si="62"/>
        <v>-0.99558784319794802</v>
      </c>
      <c r="V146" s="6">
        <f t="shared" si="63"/>
        <v>68.240773520442403</v>
      </c>
      <c r="W146" s="6">
        <f t="shared" si="64"/>
        <v>-84.618591521009023</v>
      </c>
      <c r="X146" s="34">
        <f t="shared" si="65"/>
        <v>68.240773520442403</v>
      </c>
      <c r="Y146" s="35">
        <f t="shared" si="66"/>
        <v>338.24077352044242</v>
      </c>
      <c r="Z146" s="36">
        <f t="shared" si="67"/>
        <v>5.3814084789909771</v>
      </c>
      <c r="AA146" s="15"/>
      <c r="AB146" s="22"/>
      <c r="AC146" s="25"/>
      <c r="AD146" s="25"/>
      <c r="AE146" s="25"/>
      <c r="AF146" s="40"/>
      <c r="AG146" s="41"/>
      <c r="AH146" s="55"/>
      <c r="AI146" s="11"/>
      <c r="AJ146" s="29"/>
      <c r="AK146" s="108">
        <v>-11.36</v>
      </c>
      <c r="AL146" s="108">
        <v>295.35000000000002</v>
      </c>
      <c r="AM146" s="53">
        <f t="shared" si="68"/>
        <v>79.600773520442402</v>
      </c>
      <c r="AN146" s="50">
        <f t="shared" si="69"/>
        <v>349.60077352044243</v>
      </c>
      <c r="AO146" s="67">
        <f t="shared" si="57"/>
        <v>5.3814084789909771</v>
      </c>
      <c r="AP146" s="59"/>
      <c r="AQ146" s="52"/>
      <c r="AR146" s="52"/>
    </row>
    <row r="147" spans="1:46" x14ac:dyDescent="0.2">
      <c r="A147" s="2" t="s">
        <v>253</v>
      </c>
      <c r="B147" s="1" t="s">
        <v>186</v>
      </c>
      <c r="C147" s="1" t="s">
        <v>278</v>
      </c>
      <c r="D147" s="28">
        <v>3</v>
      </c>
      <c r="E147" s="11" t="s">
        <v>205</v>
      </c>
      <c r="F147" s="4">
        <v>27</v>
      </c>
      <c r="G147" s="4">
        <v>28.5</v>
      </c>
      <c r="H147" s="4">
        <f t="shared" si="58"/>
        <v>27.75</v>
      </c>
      <c r="I147" s="1">
        <v>293.31</v>
      </c>
      <c r="J147" s="79">
        <f t="shared" si="59"/>
        <v>293.58749999999998</v>
      </c>
      <c r="K147" s="92">
        <v>1.5</v>
      </c>
      <c r="L147" s="11">
        <v>270</v>
      </c>
      <c r="M147" s="74">
        <v>1</v>
      </c>
      <c r="N147">
        <v>180</v>
      </c>
      <c r="O147" s="74">
        <v>7</v>
      </c>
      <c r="P147" s="74"/>
      <c r="Q147" s="74"/>
      <c r="R147" s="75"/>
      <c r="S147" s="13">
        <f t="shared" si="60"/>
        <v>-0.12185078211385945</v>
      </c>
      <c r="T147" s="13">
        <f t="shared" si="61"/>
        <v>-1.7322318846205963E-2</v>
      </c>
      <c r="U147" s="13">
        <f t="shared" si="62"/>
        <v>-0.99239498205492183</v>
      </c>
      <c r="V147" s="6">
        <f t="shared" si="63"/>
        <v>188.09095943729798</v>
      </c>
      <c r="W147" s="6">
        <f t="shared" si="64"/>
        <v>-82.930329264025218</v>
      </c>
      <c r="X147" s="34">
        <f t="shared" si="65"/>
        <v>188.09095943729798</v>
      </c>
      <c r="Y147" s="35">
        <f t="shared" si="66"/>
        <v>98.090959437297983</v>
      </c>
      <c r="Z147" s="36">
        <f t="shared" si="67"/>
        <v>7.0696707359747819</v>
      </c>
      <c r="AA147" s="15"/>
      <c r="AB147" s="22"/>
      <c r="AC147" s="25"/>
      <c r="AD147" s="25"/>
      <c r="AE147" s="25"/>
      <c r="AF147" s="40"/>
      <c r="AG147" s="41"/>
      <c r="AH147" s="55"/>
      <c r="AI147" s="11"/>
      <c r="AJ147" s="29"/>
      <c r="AK147" s="108">
        <v>1</v>
      </c>
      <c r="AL147" s="108">
        <v>63.16</v>
      </c>
      <c r="AM147" s="53">
        <f t="shared" si="68"/>
        <v>187.09095943729798</v>
      </c>
      <c r="AN147" s="50">
        <f t="shared" si="69"/>
        <v>97.090959437297983</v>
      </c>
      <c r="AO147" s="67">
        <f t="shared" si="57"/>
        <v>7.0696707359747819</v>
      </c>
      <c r="AP147" s="59"/>
      <c r="AQ147" s="52"/>
      <c r="AR147" s="52"/>
    </row>
    <row r="148" spans="1:46" x14ac:dyDescent="0.2">
      <c r="A148" s="2" t="s">
        <v>253</v>
      </c>
      <c r="B148" s="1" t="s">
        <v>186</v>
      </c>
      <c r="C148" s="1" t="s">
        <v>278</v>
      </c>
      <c r="D148" s="28">
        <v>3</v>
      </c>
      <c r="E148" s="11" t="s">
        <v>205</v>
      </c>
      <c r="F148" s="4">
        <v>51</v>
      </c>
      <c r="G148" s="4">
        <v>52.5</v>
      </c>
      <c r="H148" s="4">
        <f t="shared" si="58"/>
        <v>51.75</v>
      </c>
      <c r="I148" s="1">
        <v>293.31</v>
      </c>
      <c r="J148" s="79">
        <f t="shared" si="59"/>
        <v>293.82749999999999</v>
      </c>
      <c r="K148" s="92">
        <v>1.5</v>
      </c>
      <c r="L148" s="11">
        <v>90</v>
      </c>
      <c r="M148" s="74">
        <v>4</v>
      </c>
      <c r="N148" s="74">
        <v>0</v>
      </c>
      <c r="O148" s="74">
        <v>1</v>
      </c>
      <c r="P148" s="74"/>
      <c r="Q148" s="74"/>
      <c r="R148" s="75"/>
      <c r="S148" s="13">
        <f t="shared" si="60"/>
        <v>1.7409893252357169E-2</v>
      </c>
      <c r="T148" s="13">
        <f t="shared" si="61"/>
        <v>6.9745849495301007E-2</v>
      </c>
      <c r="U148" s="13">
        <f t="shared" si="62"/>
        <v>-0.99741211642315963</v>
      </c>
      <c r="V148" s="6">
        <f t="shared" si="63"/>
        <v>75.98430083594647</v>
      </c>
      <c r="W148" s="6">
        <f t="shared" si="64"/>
        <v>-85.877680539184936</v>
      </c>
      <c r="X148" s="34">
        <f t="shared" si="65"/>
        <v>75.98430083594647</v>
      </c>
      <c r="Y148" s="35">
        <f t="shared" si="66"/>
        <v>345.98430083594644</v>
      </c>
      <c r="Z148" s="36">
        <f t="shared" si="67"/>
        <v>4.1223194608150635</v>
      </c>
      <c r="AA148" s="15"/>
      <c r="AB148" s="22"/>
      <c r="AC148" s="25"/>
      <c r="AD148" s="25"/>
      <c r="AE148" s="25"/>
      <c r="AF148" s="40"/>
      <c r="AG148" s="41"/>
      <c r="AH148" s="55"/>
      <c r="AI148" s="11"/>
      <c r="AJ148" s="29"/>
      <c r="AK148" s="108">
        <v>-41.91</v>
      </c>
      <c r="AL148" s="108">
        <v>178.49</v>
      </c>
      <c r="AM148" s="53">
        <f t="shared" si="68"/>
        <v>117.89430083594647</v>
      </c>
      <c r="AN148" s="50">
        <f t="shared" si="69"/>
        <v>27.894300835946467</v>
      </c>
      <c r="AO148" s="67">
        <f t="shared" si="57"/>
        <v>4.1223194608150635</v>
      </c>
      <c r="AP148" s="59"/>
      <c r="AQ148" s="52"/>
      <c r="AR148" s="52"/>
    </row>
    <row r="149" spans="1:46" x14ac:dyDescent="0.2">
      <c r="A149" s="2" t="s">
        <v>253</v>
      </c>
      <c r="B149" s="1" t="s">
        <v>186</v>
      </c>
      <c r="C149" s="1" t="s">
        <v>278</v>
      </c>
      <c r="D149" s="28">
        <v>3</v>
      </c>
      <c r="E149" s="11" t="s">
        <v>204</v>
      </c>
      <c r="F149" s="4">
        <v>59</v>
      </c>
      <c r="G149" s="5">
        <v>60</v>
      </c>
      <c r="H149" s="4">
        <f t="shared" si="58"/>
        <v>59.5</v>
      </c>
      <c r="I149" s="1">
        <v>293.31</v>
      </c>
      <c r="J149" s="79">
        <f t="shared" si="59"/>
        <v>293.90500000000003</v>
      </c>
      <c r="K149" s="92"/>
      <c r="L149" s="11">
        <v>148</v>
      </c>
      <c r="M149" s="74">
        <v>0</v>
      </c>
      <c r="N149" s="74">
        <v>238</v>
      </c>
      <c r="O149" s="74">
        <v>20</v>
      </c>
      <c r="P149" s="74"/>
      <c r="Q149" s="74"/>
      <c r="R149" s="75"/>
      <c r="S149" s="13">
        <f t="shared" si="60"/>
        <v>0.18124306270407364</v>
      </c>
      <c r="T149" s="13">
        <f t="shared" si="61"/>
        <v>0.29004953139448131</v>
      </c>
      <c r="U149" s="13">
        <f t="shared" si="62"/>
        <v>0.93969262078590843</v>
      </c>
      <c r="V149" s="6">
        <f t="shared" si="63"/>
        <v>58</v>
      </c>
      <c r="W149" s="6">
        <f t="shared" si="64"/>
        <v>70</v>
      </c>
      <c r="X149" s="34">
        <f t="shared" si="65"/>
        <v>238</v>
      </c>
      <c r="Y149" s="35">
        <f t="shared" si="66"/>
        <v>148</v>
      </c>
      <c r="Z149" s="36">
        <f t="shared" si="67"/>
        <v>20</v>
      </c>
      <c r="AA149" s="15"/>
      <c r="AB149" s="22"/>
      <c r="AC149" s="25"/>
      <c r="AD149" s="25"/>
      <c r="AE149" s="25"/>
      <c r="AF149" s="40"/>
      <c r="AG149" s="41"/>
      <c r="AH149" s="55"/>
      <c r="AI149" s="11"/>
      <c r="AJ149" s="29"/>
      <c r="AK149" s="108">
        <v>-19.82</v>
      </c>
      <c r="AL149" s="108">
        <v>333.86</v>
      </c>
      <c r="AM149" s="53">
        <f t="shared" si="68"/>
        <v>257.82</v>
      </c>
      <c r="AN149" s="50">
        <f t="shared" si="69"/>
        <v>167.82</v>
      </c>
      <c r="AO149" s="67">
        <f t="shared" si="57"/>
        <v>20</v>
      </c>
      <c r="AP149" s="59"/>
      <c r="AQ149" s="52"/>
      <c r="AR149" s="52"/>
      <c r="AT149" s="73" t="s">
        <v>222</v>
      </c>
    </row>
    <row r="150" spans="1:46" x14ac:dyDescent="0.2">
      <c r="A150" s="2" t="s">
        <v>253</v>
      </c>
      <c r="B150" s="1" t="s">
        <v>186</v>
      </c>
      <c r="C150" s="1" t="s">
        <v>278</v>
      </c>
      <c r="D150" s="28">
        <v>3</v>
      </c>
      <c r="E150" s="11" t="s">
        <v>205</v>
      </c>
      <c r="F150" s="4">
        <v>65.5</v>
      </c>
      <c r="G150" s="4">
        <v>67.5</v>
      </c>
      <c r="H150" s="4">
        <f t="shared" si="58"/>
        <v>66.5</v>
      </c>
      <c r="I150" s="1">
        <v>293.31</v>
      </c>
      <c r="J150" s="79">
        <f t="shared" si="59"/>
        <v>293.97500000000002</v>
      </c>
      <c r="K150" s="92">
        <v>1.5</v>
      </c>
      <c r="L150" s="11">
        <v>90</v>
      </c>
      <c r="M150" s="74">
        <v>1</v>
      </c>
      <c r="N150">
        <v>180</v>
      </c>
      <c r="O150" s="74">
        <v>1</v>
      </c>
      <c r="P150" s="74"/>
      <c r="Q150" s="74"/>
      <c r="R150" s="75"/>
      <c r="S150" s="13">
        <f t="shared" si="60"/>
        <v>1.7449748351250481E-2</v>
      </c>
      <c r="T150" s="13">
        <f t="shared" si="61"/>
        <v>-1.7449748351250485E-2</v>
      </c>
      <c r="U150" s="13">
        <f t="shared" si="62"/>
        <v>0.99969541350954794</v>
      </c>
      <c r="V150" s="6">
        <f t="shared" si="63"/>
        <v>315</v>
      </c>
      <c r="W150" s="6">
        <f t="shared" si="64"/>
        <v>88.585930000671468</v>
      </c>
      <c r="X150" s="34">
        <f t="shared" si="65"/>
        <v>135</v>
      </c>
      <c r="Y150" s="35">
        <f t="shared" si="66"/>
        <v>45</v>
      </c>
      <c r="Z150" s="36">
        <f t="shared" si="67"/>
        <v>1.4140699993285324</v>
      </c>
      <c r="AA150" s="15"/>
      <c r="AB150" s="22"/>
      <c r="AC150" s="25"/>
      <c r="AD150" s="25"/>
      <c r="AE150" s="25"/>
      <c r="AF150" s="40"/>
      <c r="AG150" s="41"/>
      <c r="AH150" s="55"/>
      <c r="AI150" s="11"/>
      <c r="AJ150" s="29"/>
      <c r="AK150" s="108">
        <v>41.28</v>
      </c>
      <c r="AL150" s="108">
        <v>42.18</v>
      </c>
      <c r="AM150" s="53">
        <f t="shared" si="68"/>
        <v>93.72</v>
      </c>
      <c r="AN150" s="50">
        <f t="shared" si="69"/>
        <v>3.7199999999999989</v>
      </c>
      <c r="AO150" s="67">
        <f t="shared" si="57"/>
        <v>1.4140699993285324</v>
      </c>
      <c r="AP150" s="59"/>
      <c r="AQ150" s="52"/>
      <c r="AR150" s="52"/>
    </row>
    <row r="151" spans="1:46" x14ac:dyDescent="0.2">
      <c r="A151" s="2" t="s">
        <v>253</v>
      </c>
      <c r="B151" s="1" t="s">
        <v>186</v>
      </c>
      <c r="C151" s="1" t="s">
        <v>278</v>
      </c>
      <c r="D151" s="28">
        <v>5</v>
      </c>
      <c r="E151" s="11" t="s">
        <v>205</v>
      </c>
      <c r="F151" s="4">
        <v>49</v>
      </c>
      <c r="G151" s="4">
        <v>51.5</v>
      </c>
      <c r="H151" s="4">
        <f t="shared" si="58"/>
        <v>50.25</v>
      </c>
      <c r="I151" s="1">
        <v>294.65499999999997</v>
      </c>
      <c r="J151" s="79">
        <f t="shared" si="59"/>
        <v>295.15749999999997</v>
      </c>
      <c r="K151" s="92">
        <v>2.5</v>
      </c>
      <c r="L151" s="11">
        <v>90</v>
      </c>
      <c r="M151" s="74">
        <v>2</v>
      </c>
      <c r="N151" s="74">
        <v>0</v>
      </c>
      <c r="O151" s="74">
        <v>8</v>
      </c>
      <c r="P151" s="74"/>
      <c r="Q151" s="74"/>
      <c r="R151" s="75"/>
      <c r="S151" s="13">
        <f t="shared" si="60"/>
        <v>0.13908832046729191</v>
      </c>
      <c r="T151" s="13">
        <f t="shared" si="61"/>
        <v>3.455985719963843E-2</v>
      </c>
      <c r="U151" s="13">
        <f t="shared" si="62"/>
        <v>-0.98966482419024082</v>
      </c>
      <c r="V151" s="6">
        <f t="shared" si="63"/>
        <v>13.953933779398717</v>
      </c>
      <c r="W151" s="6">
        <f t="shared" si="64"/>
        <v>-81.760032831371518</v>
      </c>
      <c r="X151" s="34">
        <f t="shared" si="65"/>
        <v>13.953933779398717</v>
      </c>
      <c r="Y151" s="35">
        <f t="shared" si="66"/>
        <v>283.95393377939871</v>
      </c>
      <c r="Z151" s="36">
        <f t="shared" si="67"/>
        <v>8.2399671686284819</v>
      </c>
      <c r="AA151" s="15"/>
      <c r="AB151" s="22"/>
      <c r="AC151" s="25"/>
      <c r="AD151" s="25"/>
      <c r="AE151" s="25"/>
      <c r="AF151" s="40"/>
      <c r="AG151" s="41"/>
      <c r="AH151" s="55"/>
      <c r="AI151" s="11"/>
      <c r="AJ151" s="29"/>
      <c r="AK151" s="108">
        <v>47.32</v>
      </c>
      <c r="AL151" s="108">
        <v>84.58</v>
      </c>
      <c r="AM151" s="53">
        <f t="shared" si="68"/>
        <v>326.63393377939872</v>
      </c>
      <c r="AN151" s="50">
        <f t="shared" si="69"/>
        <v>236.63393377939872</v>
      </c>
      <c r="AO151" s="67">
        <f t="shared" si="57"/>
        <v>8.2399671686284819</v>
      </c>
      <c r="AP151" s="59"/>
      <c r="AQ151" s="52"/>
      <c r="AR151" s="52"/>
    </row>
    <row r="152" spans="1:46" x14ac:dyDescent="0.2">
      <c r="A152" s="2" t="s">
        <v>253</v>
      </c>
      <c r="B152" s="1" t="s">
        <v>186</v>
      </c>
      <c r="C152" s="1" t="s">
        <v>278</v>
      </c>
      <c r="D152" s="28" t="s">
        <v>208</v>
      </c>
      <c r="E152" s="11" t="s">
        <v>205</v>
      </c>
      <c r="F152" s="4">
        <v>8</v>
      </c>
      <c r="G152" s="4">
        <v>8</v>
      </c>
      <c r="H152" s="4">
        <f t="shared" si="58"/>
        <v>8</v>
      </c>
      <c r="I152" s="1">
        <v>295.33499999999998</v>
      </c>
      <c r="J152" s="79">
        <f t="shared" si="59"/>
        <v>295.41499999999996</v>
      </c>
      <c r="K152" s="92"/>
      <c r="L152" s="11">
        <v>90</v>
      </c>
      <c r="M152" s="74">
        <v>0</v>
      </c>
      <c r="N152">
        <v>180</v>
      </c>
      <c r="O152" s="74">
        <v>10</v>
      </c>
      <c r="P152" s="74"/>
      <c r="Q152" s="74"/>
      <c r="R152" s="75"/>
      <c r="S152" s="13">
        <f t="shared" si="60"/>
        <v>0.17364817766693033</v>
      </c>
      <c r="T152" s="13">
        <f t="shared" si="61"/>
        <v>-1.0637239828316862E-17</v>
      </c>
      <c r="U152" s="13">
        <f t="shared" si="62"/>
        <v>0.98480775301220802</v>
      </c>
      <c r="V152" s="6">
        <f t="shared" si="63"/>
        <v>360</v>
      </c>
      <c r="W152" s="6">
        <f t="shared" si="64"/>
        <v>79.999999999999986</v>
      </c>
      <c r="X152" s="34">
        <f t="shared" si="65"/>
        <v>180</v>
      </c>
      <c r="Y152" s="35">
        <f t="shared" si="66"/>
        <v>90</v>
      </c>
      <c r="Z152" s="36">
        <f t="shared" si="67"/>
        <v>10.000000000000014</v>
      </c>
      <c r="AA152" s="15"/>
      <c r="AB152" s="22"/>
      <c r="AC152" s="25"/>
      <c r="AD152" s="25"/>
      <c r="AE152" s="25"/>
      <c r="AF152" s="40"/>
      <c r="AG152" s="41"/>
      <c r="AH152" s="55"/>
      <c r="AI152" s="11"/>
      <c r="AJ152" s="29"/>
      <c r="AK152" s="109"/>
      <c r="AL152" s="109"/>
      <c r="AM152" s="53">
        <f t="shared" si="68"/>
        <v>180</v>
      </c>
      <c r="AN152" s="50">
        <f t="shared" si="69"/>
        <v>90</v>
      </c>
      <c r="AO152" s="67">
        <f t="shared" si="57"/>
        <v>10.000000000000014</v>
      </c>
      <c r="AP152" s="59"/>
      <c r="AQ152" s="52"/>
      <c r="AR152" s="52"/>
    </row>
    <row r="153" spans="1:46" x14ac:dyDescent="0.2">
      <c r="A153" s="2" t="s">
        <v>253</v>
      </c>
      <c r="B153" s="1" t="s">
        <v>186</v>
      </c>
      <c r="C153" s="1" t="s">
        <v>279</v>
      </c>
      <c r="D153" s="28">
        <v>1</v>
      </c>
      <c r="E153" s="11" t="s">
        <v>205</v>
      </c>
      <c r="F153" s="4">
        <v>99</v>
      </c>
      <c r="G153" s="5">
        <v>99</v>
      </c>
      <c r="H153" s="4">
        <f t="shared" si="58"/>
        <v>99</v>
      </c>
      <c r="I153" s="1">
        <v>295.5</v>
      </c>
      <c r="J153" s="79">
        <f t="shared" si="59"/>
        <v>296.49</v>
      </c>
      <c r="K153" s="92"/>
      <c r="L153" s="11">
        <v>90</v>
      </c>
      <c r="M153" s="74">
        <v>0</v>
      </c>
      <c r="N153" s="74">
        <v>0</v>
      </c>
      <c r="O153" s="74">
        <v>6</v>
      </c>
      <c r="P153" s="74"/>
      <c r="Q153" s="74"/>
      <c r="R153" s="75"/>
      <c r="S153" s="13">
        <f t="shared" si="60"/>
        <v>0.10452846326765346</v>
      </c>
      <c r="T153" s="13">
        <f t="shared" si="61"/>
        <v>-6.403144263316904E-18</v>
      </c>
      <c r="U153" s="13">
        <f t="shared" si="62"/>
        <v>-0.99452189536827329</v>
      </c>
      <c r="V153" s="6">
        <f t="shared" si="63"/>
        <v>360</v>
      </c>
      <c r="W153" s="6">
        <f t="shared" si="64"/>
        <v>-83.999999999999986</v>
      </c>
      <c r="X153" s="34">
        <f t="shared" si="65"/>
        <v>360</v>
      </c>
      <c r="Y153" s="35">
        <f t="shared" si="66"/>
        <v>270</v>
      </c>
      <c r="Z153" s="36">
        <f t="shared" si="67"/>
        <v>6.0000000000000142</v>
      </c>
      <c r="AA153" s="15"/>
      <c r="AB153" s="22"/>
      <c r="AC153" s="25"/>
      <c r="AD153" s="25"/>
      <c r="AE153" s="25"/>
      <c r="AF153" s="40"/>
      <c r="AG153" s="41"/>
      <c r="AH153" s="55"/>
      <c r="AI153" s="11">
        <v>96</v>
      </c>
      <c r="AJ153" s="29">
        <v>101</v>
      </c>
      <c r="AK153" s="108">
        <v>-4.57</v>
      </c>
      <c r="AL153" s="108">
        <v>45.08</v>
      </c>
      <c r="AM153" s="53">
        <f t="shared" si="68"/>
        <v>364.57</v>
      </c>
      <c r="AN153" s="50">
        <f t="shared" si="69"/>
        <v>274.57</v>
      </c>
      <c r="AO153" s="67">
        <f t="shared" si="57"/>
        <v>6.0000000000000142</v>
      </c>
      <c r="AP153" s="59"/>
      <c r="AQ153" s="52"/>
      <c r="AR153" s="52"/>
    </row>
    <row r="154" spans="1:46" x14ac:dyDescent="0.2">
      <c r="A154" s="2" t="s">
        <v>253</v>
      </c>
      <c r="B154" s="1" t="s">
        <v>186</v>
      </c>
      <c r="C154" s="1" t="s">
        <v>279</v>
      </c>
      <c r="D154" s="28">
        <v>2</v>
      </c>
      <c r="E154" s="11" t="s">
        <v>205</v>
      </c>
      <c r="F154" s="4">
        <v>60.5</v>
      </c>
      <c r="G154" s="4">
        <v>60.5</v>
      </c>
      <c r="H154" s="4">
        <f t="shared" si="58"/>
        <v>60.5</v>
      </c>
      <c r="I154" s="1">
        <v>296.72500000000002</v>
      </c>
      <c r="J154" s="79">
        <f t="shared" si="59"/>
        <v>297.33000000000004</v>
      </c>
      <c r="K154" s="92"/>
      <c r="L154" s="11">
        <v>90</v>
      </c>
      <c r="M154" s="74">
        <v>1</v>
      </c>
      <c r="N154" s="74">
        <v>0</v>
      </c>
      <c r="O154" s="74">
        <v>1</v>
      </c>
      <c r="P154" s="74"/>
      <c r="Q154" s="74"/>
      <c r="R154" s="75"/>
      <c r="S154" s="13">
        <f t="shared" si="60"/>
        <v>1.7449748351250485E-2</v>
      </c>
      <c r="T154" s="13">
        <f t="shared" si="61"/>
        <v>1.7449748351250485E-2</v>
      </c>
      <c r="U154" s="13">
        <f t="shared" si="62"/>
        <v>-0.99969541350954794</v>
      </c>
      <c r="V154" s="6">
        <f t="shared" si="63"/>
        <v>45</v>
      </c>
      <c r="W154" s="6">
        <f t="shared" si="64"/>
        <v>-88.585930000671468</v>
      </c>
      <c r="X154" s="34">
        <f t="shared" si="65"/>
        <v>45</v>
      </c>
      <c r="Y154" s="35">
        <f t="shared" si="66"/>
        <v>315</v>
      </c>
      <c r="Z154" s="36">
        <f t="shared" si="67"/>
        <v>1.4140699993285324</v>
      </c>
      <c r="AA154" s="15"/>
      <c r="AB154" s="22"/>
      <c r="AC154" s="25"/>
      <c r="AD154" s="25"/>
      <c r="AE154" s="25"/>
      <c r="AF154" s="40"/>
      <c r="AG154" s="41"/>
      <c r="AH154" s="55"/>
      <c r="AI154" s="11">
        <v>59</v>
      </c>
      <c r="AJ154" s="29">
        <v>61</v>
      </c>
      <c r="AK154" s="108">
        <v>3.73</v>
      </c>
      <c r="AL154" s="108">
        <v>20.13</v>
      </c>
      <c r="AM154" s="53">
        <f t="shared" si="68"/>
        <v>41.27</v>
      </c>
      <c r="AN154" s="50">
        <f t="shared" si="69"/>
        <v>311.27</v>
      </c>
      <c r="AO154" s="67">
        <f t="shared" si="57"/>
        <v>1.4140699993285324</v>
      </c>
      <c r="AP154" s="59"/>
      <c r="AQ154" s="52"/>
      <c r="AR154" s="52"/>
    </row>
    <row r="155" spans="1:46" x14ac:dyDescent="0.2">
      <c r="A155" s="2" t="s">
        <v>253</v>
      </c>
      <c r="B155" s="1" t="s">
        <v>186</v>
      </c>
      <c r="C155" s="1" t="s">
        <v>279</v>
      </c>
      <c r="D155" s="28">
        <v>4</v>
      </c>
      <c r="E155" s="11" t="s">
        <v>211</v>
      </c>
      <c r="F155" s="4">
        <v>47</v>
      </c>
      <c r="G155" s="5">
        <v>62</v>
      </c>
      <c r="H155" s="4">
        <f t="shared" si="58"/>
        <v>54.5</v>
      </c>
      <c r="I155" s="1">
        <v>297.89499999999998</v>
      </c>
      <c r="J155" s="79">
        <f t="shared" si="59"/>
        <v>298.44</v>
      </c>
      <c r="K155" s="92"/>
      <c r="L155" s="11">
        <v>270</v>
      </c>
      <c r="M155" s="74">
        <v>83</v>
      </c>
      <c r="N155" s="74">
        <v>27</v>
      </c>
      <c r="O155" s="74">
        <v>0</v>
      </c>
      <c r="P155" s="74"/>
      <c r="Q155" s="74">
        <v>62</v>
      </c>
      <c r="R155" s="75">
        <v>270</v>
      </c>
      <c r="S155" s="13">
        <f t="shared" si="60"/>
        <v>-0.45060652339820773</v>
      </c>
      <c r="T155" s="13">
        <f t="shared" si="61"/>
        <v>0.88436509667047503</v>
      </c>
      <c r="U155" s="13">
        <f t="shared" si="62"/>
        <v>0.10858638007253904</v>
      </c>
      <c r="V155" s="6">
        <f t="shared" si="63"/>
        <v>117</v>
      </c>
      <c r="W155" s="6">
        <f t="shared" si="64"/>
        <v>6.243434256145302</v>
      </c>
      <c r="X155" s="34">
        <f t="shared" si="65"/>
        <v>297</v>
      </c>
      <c r="Y155" s="35">
        <f t="shared" si="66"/>
        <v>207</v>
      </c>
      <c r="Z155" s="36">
        <f t="shared" si="67"/>
        <v>83.756565743854694</v>
      </c>
      <c r="AA155" s="15">
        <f>IF(-T155&lt;0,180-ACOS(SIN((X155-90)*PI()/180)*U155/SQRT(T155^2+U155^2))*180/PI(),ACOS(SIN((X155-90)*PI()/180)*U155/SQRT(T155^2+U155^2))*180/PI())</f>
        <v>86.828346828565785</v>
      </c>
      <c r="AB155" s="22">
        <f>IF(R155=90,IF(AA155-Q155&lt;0,AA155-Q155+180,AA155-Q155),IF(AA155+Q155&gt;180,AA155+Q155-180,AA155+Q155))</f>
        <v>148.82834682856577</v>
      </c>
      <c r="AC155" s="25">
        <f>COS(AB155*PI()/180)</f>
        <v>-0.85562044699206063</v>
      </c>
      <c r="AD155" s="25">
        <f>SIN(AB155*PI()/180)*COS(Z155*PI()/180)</f>
        <v>5.6290941553719602E-2</v>
      </c>
      <c r="AE155" s="25">
        <f>SIN(AB155*PI()/180)*SIN(Z155*PI()/180)</f>
        <v>0.51453375067929419</v>
      </c>
      <c r="AF155" s="40">
        <f>IF(IF(AC155=0,IF(AD155&gt;=0,90,270),IF(AC155&gt;0,IF(AD155&gt;=0,ATAN(AD155/AC155)*180/PI(),ATAN(AD155/AC155)*180/PI()+360),ATAN(AD155/AC155)*180/PI()+180))-(360-Y155)&lt;0,IF(AC155=0,IF(AD155&gt;=0,90,270),IF(AC155&gt;0,IF(AD155&gt;=0,ATAN(AD155/AC155)*180/PI(),ATAN(AD155/AC155)*180/PI()+360),ATAN(AD155/AC155)*180/PI()+180))+Y155,IF(AC155=0,IF(AD155&gt;=0,90,270),IF(AC155&gt;0,IF(AD155&gt;=0,ATAN(AD155/AC155)*180/PI(),ATAN(AD155/AC155)*180/PI()+360),ATAN(AD155/AC155)*180/PI()+180))-(360-Y155))</f>
        <v>23.23595695584234</v>
      </c>
      <c r="AG155" s="41">
        <f>ASIN(AE155/SQRT(AC155^2+AD155^2+AE155^2))*180/PI()</f>
        <v>30.966295324455661</v>
      </c>
      <c r="AH155" s="55"/>
      <c r="AI155" s="11">
        <v>47</v>
      </c>
      <c r="AJ155" s="29">
        <v>58</v>
      </c>
      <c r="AK155" s="108">
        <v>16.350000000000001</v>
      </c>
      <c r="AL155" s="108">
        <v>67.39</v>
      </c>
      <c r="AM155" s="53">
        <f t="shared" si="68"/>
        <v>280.64999999999998</v>
      </c>
      <c r="AN155" s="50">
        <f t="shared" si="69"/>
        <v>190.64999999999998</v>
      </c>
      <c r="AO155" s="67">
        <f t="shared" si="57"/>
        <v>83.756565743854694</v>
      </c>
      <c r="AP155" s="52">
        <f>AB155</f>
        <v>148.82834682856577</v>
      </c>
      <c r="AQ155" s="52">
        <f>IF(AL155&gt;=0,IF(AF155&gt;=AK155,AF155-AK155,AF155-AK155+360),IF((AF155-AK155-180)&lt;0,IF(AF155-AK155+180&lt;0,AF155-AK155+540,AF155-AK155+180),AF155-AK155-180))</f>
        <v>6.8859569558423388</v>
      </c>
      <c r="AR155" s="52">
        <f>AG155</f>
        <v>30.966295324455661</v>
      </c>
      <c r="AT155" s="73" t="s">
        <v>212</v>
      </c>
    </row>
    <row r="156" spans="1:46" x14ac:dyDescent="0.2">
      <c r="A156" s="2" t="s">
        <v>253</v>
      </c>
      <c r="B156" s="1" t="s">
        <v>186</v>
      </c>
      <c r="C156" s="1" t="s">
        <v>279</v>
      </c>
      <c r="D156" s="28">
        <v>4</v>
      </c>
      <c r="E156" s="11" t="s">
        <v>213</v>
      </c>
      <c r="F156" s="4">
        <v>77.5</v>
      </c>
      <c r="G156" s="4">
        <v>77.5</v>
      </c>
      <c r="H156" s="4">
        <f t="shared" si="58"/>
        <v>77.5</v>
      </c>
      <c r="I156" s="1">
        <v>297.89499999999998</v>
      </c>
      <c r="J156" s="79">
        <f t="shared" si="59"/>
        <v>298.66999999999996</v>
      </c>
      <c r="K156" s="92"/>
      <c r="L156" s="11">
        <v>90</v>
      </c>
      <c r="M156" s="74">
        <v>1</v>
      </c>
      <c r="N156" s="74">
        <v>180</v>
      </c>
      <c r="O156" s="74">
        <v>1</v>
      </c>
      <c r="P156" s="74"/>
      <c r="Q156" s="74"/>
      <c r="R156" s="75"/>
      <c r="S156" s="13">
        <f t="shared" si="60"/>
        <v>1.7449748351250481E-2</v>
      </c>
      <c r="T156" s="13">
        <f t="shared" si="61"/>
        <v>-1.7449748351250485E-2</v>
      </c>
      <c r="U156" s="13">
        <f t="shared" si="62"/>
        <v>0.99969541350954794</v>
      </c>
      <c r="V156" s="6">
        <f t="shared" si="63"/>
        <v>315</v>
      </c>
      <c r="W156" s="6">
        <f t="shared" si="64"/>
        <v>88.585930000671468</v>
      </c>
      <c r="X156" s="34">
        <f t="shared" si="65"/>
        <v>135</v>
      </c>
      <c r="Y156" s="35">
        <f t="shared" si="66"/>
        <v>45</v>
      </c>
      <c r="Z156" s="36">
        <f t="shared" si="67"/>
        <v>1.4140699993285324</v>
      </c>
      <c r="AA156" s="15"/>
      <c r="AB156" s="22"/>
      <c r="AC156" s="25"/>
      <c r="AD156" s="25"/>
      <c r="AE156" s="25"/>
      <c r="AF156" s="40"/>
      <c r="AG156" s="41"/>
      <c r="AH156" s="55"/>
      <c r="AI156" s="11">
        <v>73.5</v>
      </c>
      <c r="AJ156" s="29">
        <v>78</v>
      </c>
      <c r="AK156" s="108">
        <v>-0.56000000000000005</v>
      </c>
      <c r="AL156" s="108">
        <v>108.45</v>
      </c>
      <c r="AM156" s="53">
        <f t="shared" si="68"/>
        <v>135.56</v>
      </c>
      <c r="AN156" s="50">
        <f t="shared" si="69"/>
        <v>45.56</v>
      </c>
      <c r="AO156" s="67">
        <f t="shared" si="57"/>
        <v>1.4140699993285324</v>
      </c>
      <c r="AP156" s="59"/>
      <c r="AQ156" s="52"/>
      <c r="AR156" s="52"/>
    </row>
    <row r="157" spans="1:46" x14ac:dyDescent="0.2">
      <c r="A157" s="2" t="s">
        <v>253</v>
      </c>
      <c r="B157" s="1" t="s">
        <v>186</v>
      </c>
      <c r="C157" s="1" t="s">
        <v>279</v>
      </c>
      <c r="D157" s="28">
        <v>5</v>
      </c>
      <c r="E157" s="11" t="s">
        <v>213</v>
      </c>
      <c r="F157" s="4">
        <v>36</v>
      </c>
      <c r="G157" s="4">
        <v>36</v>
      </c>
      <c r="H157" s="4">
        <f t="shared" si="58"/>
        <v>36</v>
      </c>
      <c r="I157" s="1">
        <v>299.16500000000002</v>
      </c>
      <c r="J157" s="79">
        <f t="shared" si="59"/>
        <v>299.52500000000003</v>
      </c>
      <c r="K157" s="92"/>
      <c r="L157" s="11">
        <v>90</v>
      </c>
      <c r="M157" s="74">
        <v>1</v>
      </c>
      <c r="N157" s="74">
        <v>0</v>
      </c>
      <c r="O157" s="74">
        <v>8</v>
      </c>
      <c r="P157" s="74"/>
      <c r="Q157" s="74"/>
      <c r="R157" s="75"/>
      <c r="S157" s="13">
        <f t="shared" si="60"/>
        <v>0.13915190422268917</v>
      </c>
      <c r="T157" s="13">
        <f t="shared" si="61"/>
        <v>1.7282560817541686E-2</v>
      </c>
      <c r="U157" s="13">
        <f t="shared" si="62"/>
        <v>-0.99011724611822993</v>
      </c>
      <c r="V157" s="6">
        <f t="shared" si="63"/>
        <v>7.0798376137985857</v>
      </c>
      <c r="W157" s="6">
        <f t="shared" si="64"/>
        <v>-81.939339132482445</v>
      </c>
      <c r="X157" s="34">
        <f t="shared" si="65"/>
        <v>7.0798376137985857</v>
      </c>
      <c r="Y157" s="35">
        <f t="shared" si="66"/>
        <v>277.07983761379859</v>
      </c>
      <c r="Z157" s="36">
        <f t="shared" si="67"/>
        <v>8.0606608675175551</v>
      </c>
      <c r="AA157" s="15"/>
      <c r="AB157" s="22"/>
      <c r="AC157" s="25"/>
      <c r="AD157" s="25"/>
      <c r="AE157" s="25"/>
      <c r="AF157" s="40"/>
      <c r="AG157" s="41"/>
      <c r="AH157" s="55"/>
      <c r="AI157" s="11">
        <v>35.5</v>
      </c>
      <c r="AJ157" s="29">
        <v>39.5</v>
      </c>
      <c r="AK157" s="108">
        <v>23.9</v>
      </c>
      <c r="AL157" s="108">
        <v>41.53</v>
      </c>
      <c r="AM157" s="53">
        <f t="shared" si="68"/>
        <v>343.17983761379861</v>
      </c>
      <c r="AN157" s="50">
        <f t="shared" si="69"/>
        <v>253.17983761379861</v>
      </c>
      <c r="AO157" s="67">
        <f t="shared" si="57"/>
        <v>8.0606608675175551</v>
      </c>
      <c r="AP157" s="59"/>
      <c r="AQ157" s="52"/>
      <c r="AR157" s="52"/>
    </row>
    <row r="158" spans="1:46" x14ac:dyDescent="0.2">
      <c r="A158" s="2" t="s">
        <v>253</v>
      </c>
      <c r="B158" s="1" t="s">
        <v>186</v>
      </c>
      <c r="C158" s="1" t="s">
        <v>279</v>
      </c>
      <c r="D158" s="28">
        <v>5</v>
      </c>
      <c r="E158" s="11" t="s">
        <v>213</v>
      </c>
      <c r="F158" s="4">
        <v>52.5</v>
      </c>
      <c r="G158" s="4">
        <v>52.5</v>
      </c>
      <c r="H158" s="4">
        <f t="shared" si="58"/>
        <v>52.5</v>
      </c>
      <c r="I158" s="1">
        <v>299.16500000000002</v>
      </c>
      <c r="J158" s="79">
        <f t="shared" si="59"/>
        <v>299.69</v>
      </c>
      <c r="K158" s="92"/>
      <c r="L158" s="11">
        <v>90</v>
      </c>
      <c r="M158" s="74">
        <v>4</v>
      </c>
      <c r="N158" s="74">
        <v>0</v>
      </c>
      <c r="O158" s="74">
        <v>5</v>
      </c>
      <c r="P158" s="74"/>
      <c r="Q158" s="74"/>
      <c r="R158" s="75"/>
      <c r="S158" s="13">
        <f t="shared" si="60"/>
        <v>8.694343573875718E-2</v>
      </c>
      <c r="T158" s="13">
        <f t="shared" si="61"/>
        <v>6.9491029301473675E-2</v>
      </c>
      <c r="U158" s="13">
        <f t="shared" si="62"/>
        <v>-0.99376801787576441</v>
      </c>
      <c r="V158" s="6">
        <f t="shared" si="63"/>
        <v>38.634194798667842</v>
      </c>
      <c r="W158" s="6">
        <f t="shared" si="64"/>
        <v>-83.609498300707514</v>
      </c>
      <c r="X158" s="34">
        <f t="shared" si="65"/>
        <v>38.634194798667842</v>
      </c>
      <c r="Y158" s="35">
        <f t="shared" si="66"/>
        <v>308.63419479866786</v>
      </c>
      <c r="Z158" s="36">
        <f t="shared" si="67"/>
        <v>6.3905016992924857</v>
      </c>
      <c r="AA158" s="15"/>
      <c r="AB158" s="22"/>
      <c r="AC158" s="25"/>
      <c r="AD158" s="25"/>
      <c r="AE158" s="25"/>
      <c r="AF158" s="40"/>
      <c r="AG158" s="41"/>
      <c r="AH158" s="55"/>
      <c r="AI158" s="11">
        <v>50</v>
      </c>
      <c r="AJ158" s="29">
        <v>53</v>
      </c>
      <c r="AK158" s="108">
        <v>52.15</v>
      </c>
      <c r="AL158" s="108">
        <v>10.210000000000001</v>
      </c>
      <c r="AM158" s="53">
        <f t="shared" si="68"/>
        <v>346.48419479866783</v>
      </c>
      <c r="AN158" s="50">
        <f t="shared" si="69"/>
        <v>256.48419479866783</v>
      </c>
      <c r="AO158" s="67">
        <f t="shared" si="57"/>
        <v>6.3905016992924857</v>
      </c>
      <c r="AP158" s="59"/>
      <c r="AQ158" s="52"/>
      <c r="AR158" s="52"/>
    </row>
    <row r="159" spans="1:46" x14ac:dyDescent="0.2">
      <c r="A159" s="2" t="s">
        <v>253</v>
      </c>
      <c r="B159" s="1" t="s">
        <v>186</v>
      </c>
      <c r="C159" s="1" t="s">
        <v>279</v>
      </c>
      <c r="D159" s="28">
        <v>6</v>
      </c>
      <c r="E159" s="11" t="s">
        <v>213</v>
      </c>
      <c r="F159" s="4">
        <v>26</v>
      </c>
      <c r="G159" s="5">
        <v>26</v>
      </c>
      <c r="H159" s="4">
        <f t="shared" si="58"/>
        <v>26</v>
      </c>
      <c r="I159" s="1">
        <v>300.32499999999999</v>
      </c>
      <c r="J159" s="79">
        <f t="shared" si="59"/>
        <v>300.58499999999998</v>
      </c>
      <c r="K159" s="92"/>
      <c r="L159" s="11">
        <v>90</v>
      </c>
      <c r="M159" s="74">
        <v>0</v>
      </c>
      <c r="N159" s="74">
        <v>0</v>
      </c>
      <c r="O159" s="74">
        <v>1</v>
      </c>
      <c r="P159" s="74"/>
      <c r="Q159" s="74"/>
      <c r="R159" s="75"/>
      <c r="S159" s="13">
        <f t="shared" si="60"/>
        <v>1.7452406437283512E-2</v>
      </c>
      <c r="T159" s="13">
        <f t="shared" si="61"/>
        <v>-1.0690894390537575E-18</v>
      </c>
      <c r="U159" s="13">
        <f t="shared" si="62"/>
        <v>-0.99984769515639127</v>
      </c>
      <c r="V159" s="6">
        <f t="shared" si="63"/>
        <v>360</v>
      </c>
      <c r="W159" s="6">
        <f t="shared" si="64"/>
        <v>-89.000000000000099</v>
      </c>
      <c r="X159" s="34">
        <f t="shared" si="65"/>
        <v>360</v>
      </c>
      <c r="Y159" s="35">
        <f t="shared" si="66"/>
        <v>270</v>
      </c>
      <c r="Z159" s="36">
        <f t="shared" si="67"/>
        <v>0.99999999999990052</v>
      </c>
      <c r="AA159" s="15"/>
      <c r="AB159" s="22"/>
      <c r="AC159" s="25"/>
      <c r="AD159" s="25"/>
      <c r="AE159" s="25"/>
      <c r="AF159" s="40"/>
      <c r="AG159" s="41"/>
      <c r="AH159" s="55"/>
      <c r="AI159" s="11">
        <v>19.5</v>
      </c>
      <c r="AJ159" s="29">
        <v>60</v>
      </c>
      <c r="AK159" s="108">
        <v>-35.42</v>
      </c>
      <c r="AL159" s="108">
        <v>332.23</v>
      </c>
      <c r="AM159" s="53">
        <f t="shared" si="68"/>
        <v>395.42</v>
      </c>
      <c r="AN159" s="50">
        <f t="shared" si="69"/>
        <v>305.42</v>
      </c>
      <c r="AO159" s="67">
        <f t="shared" si="57"/>
        <v>0.99999999999990052</v>
      </c>
      <c r="AP159" s="59"/>
      <c r="AQ159" s="52"/>
      <c r="AR159" s="52"/>
    </row>
    <row r="160" spans="1:46" x14ac:dyDescent="0.2">
      <c r="A160" s="2" t="s">
        <v>253</v>
      </c>
      <c r="B160" s="1" t="s">
        <v>186</v>
      </c>
      <c r="C160" s="1" t="s">
        <v>280</v>
      </c>
      <c r="D160" s="28">
        <v>3</v>
      </c>
      <c r="E160" s="11" t="s">
        <v>213</v>
      </c>
      <c r="F160" s="4">
        <v>22</v>
      </c>
      <c r="G160" s="5">
        <v>22</v>
      </c>
      <c r="H160" s="4">
        <f t="shared" si="58"/>
        <v>22</v>
      </c>
      <c r="I160" s="1">
        <v>300.5</v>
      </c>
      <c r="J160" s="79">
        <f t="shared" si="59"/>
        <v>300.72000000000003</v>
      </c>
      <c r="K160" s="92"/>
      <c r="L160" s="11">
        <v>270</v>
      </c>
      <c r="M160" s="74">
        <v>8</v>
      </c>
      <c r="N160" s="74">
        <v>0</v>
      </c>
      <c r="O160" s="74">
        <v>8</v>
      </c>
      <c r="P160" s="74"/>
      <c r="Q160" s="74"/>
      <c r="R160" s="75"/>
      <c r="S160" s="13">
        <f t="shared" si="60"/>
        <v>-0.13781867790849958</v>
      </c>
      <c r="T160" s="13">
        <f t="shared" si="61"/>
        <v>0.13781867790849961</v>
      </c>
      <c r="U160" s="13">
        <f t="shared" si="62"/>
        <v>0.98063084796915956</v>
      </c>
      <c r="V160" s="6">
        <f t="shared" si="63"/>
        <v>135</v>
      </c>
      <c r="W160" s="6">
        <f t="shared" si="64"/>
        <v>78.7586871095844</v>
      </c>
      <c r="X160" s="34">
        <f t="shared" si="65"/>
        <v>315</v>
      </c>
      <c r="Y160" s="35">
        <f t="shared" si="66"/>
        <v>225</v>
      </c>
      <c r="Z160" s="36">
        <f t="shared" si="67"/>
        <v>11.2413128904156</v>
      </c>
      <c r="AA160" s="15"/>
      <c r="AB160" s="22"/>
      <c r="AC160" s="25"/>
      <c r="AD160" s="25"/>
      <c r="AE160" s="25"/>
      <c r="AF160" s="40"/>
      <c r="AG160" s="41"/>
      <c r="AH160" s="55"/>
      <c r="AI160" s="11">
        <v>2</v>
      </c>
      <c r="AJ160" s="29">
        <v>28</v>
      </c>
      <c r="AK160" s="108">
        <v>21.91</v>
      </c>
      <c r="AL160" s="108">
        <v>41.91</v>
      </c>
      <c r="AM160" s="53">
        <f t="shared" si="68"/>
        <v>293.08999999999997</v>
      </c>
      <c r="AN160" s="50">
        <f t="shared" si="69"/>
        <v>203.08999999999997</v>
      </c>
      <c r="AO160" s="67">
        <f t="shared" si="57"/>
        <v>11.2413128904156</v>
      </c>
      <c r="AP160" s="59"/>
      <c r="AQ160" s="52"/>
      <c r="AR160" s="52"/>
    </row>
    <row r="161" spans="1:44" x14ac:dyDescent="0.2">
      <c r="A161" s="2" t="s">
        <v>253</v>
      </c>
      <c r="B161" s="1" t="s">
        <v>186</v>
      </c>
      <c r="C161" s="1" t="s">
        <v>280</v>
      </c>
      <c r="D161" s="28">
        <v>1</v>
      </c>
      <c r="E161" s="11" t="s">
        <v>213</v>
      </c>
      <c r="F161" s="4">
        <v>25</v>
      </c>
      <c r="G161" s="4">
        <v>25</v>
      </c>
      <c r="H161" s="4">
        <f t="shared" si="58"/>
        <v>25</v>
      </c>
      <c r="I161" s="1">
        <v>300.5</v>
      </c>
      <c r="J161" s="79">
        <f t="shared" si="59"/>
        <v>300.75</v>
      </c>
      <c r="K161" s="92"/>
      <c r="L161" s="11">
        <v>270</v>
      </c>
      <c r="M161" s="74">
        <v>2</v>
      </c>
      <c r="N161" s="74">
        <v>180</v>
      </c>
      <c r="O161" s="74">
        <v>5</v>
      </c>
      <c r="P161" s="74"/>
      <c r="Q161" s="74"/>
      <c r="R161" s="75"/>
      <c r="S161" s="13">
        <f t="shared" si="60"/>
        <v>-8.7102649824045655E-2</v>
      </c>
      <c r="T161" s="13">
        <f t="shared" si="61"/>
        <v>-3.4766693581101807E-2</v>
      </c>
      <c r="U161" s="13">
        <f t="shared" si="62"/>
        <v>-0.99558784319794802</v>
      </c>
      <c r="V161" s="6">
        <f t="shared" si="63"/>
        <v>201.75922647955761</v>
      </c>
      <c r="W161" s="6">
        <f t="shared" si="64"/>
        <v>-84.618591521009023</v>
      </c>
      <c r="X161" s="34">
        <f t="shared" si="65"/>
        <v>201.75922647955761</v>
      </c>
      <c r="Y161" s="35">
        <f t="shared" si="66"/>
        <v>111.75922647955761</v>
      </c>
      <c r="Z161" s="36">
        <f t="shared" si="67"/>
        <v>5.3814084789909771</v>
      </c>
      <c r="AA161" s="15"/>
      <c r="AB161" s="22"/>
      <c r="AC161" s="25"/>
      <c r="AD161" s="25"/>
      <c r="AE161" s="25"/>
      <c r="AF161" s="40"/>
      <c r="AG161" s="41"/>
      <c r="AH161" s="55"/>
      <c r="AI161" s="11">
        <v>21.5</v>
      </c>
      <c r="AJ161" s="29">
        <v>27</v>
      </c>
      <c r="AK161" s="108">
        <v>52.75</v>
      </c>
      <c r="AL161" s="108">
        <v>14.01</v>
      </c>
      <c r="AM161" s="53">
        <f t="shared" si="68"/>
        <v>149.00922647955761</v>
      </c>
      <c r="AN161" s="50">
        <f t="shared" si="69"/>
        <v>59.009226479557611</v>
      </c>
      <c r="AO161" s="67">
        <f t="shared" si="57"/>
        <v>5.3814084789909771</v>
      </c>
      <c r="AP161" s="59"/>
      <c r="AQ161" s="52"/>
      <c r="AR161" s="52"/>
    </row>
    <row r="162" spans="1:44" x14ac:dyDescent="0.2">
      <c r="A162" s="2" t="s">
        <v>253</v>
      </c>
      <c r="B162" s="1" t="s">
        <v>186</v>
      </c>
      <c r="C162" s="1" t="s">
        <v>280</v>
      </c>
      <c r="D162" s="28">
        <v>3</v>
      </c>
      <c r="E162" s="11" t="s">
        <v>213</v>
      </c>
      <c r="F162" s="4">
        <v>79</v>
      </c>
      <c r="G162" s="4">
        <v>79</v>
      </c>
      <c r="H162" s="4">
        <f t="shared" si="58"/>
        <v>79</v>
      </c>
      <c r="I162" s="1">
        <v>300.5</v>
      </c>
      <c r="J162" s="79">
        <f t="shared" si="59"/>
        <v>301.29000000000002</v>
      </c>
      <c r="K162" s="92"/>
      <c r="L162" s="11">
        <v>90</v>
      </c>
      <c r="M162" s="74">
        <v>1</v>
      </c>
      <c r="N162" s="74">
        <v>180</v>
      </c>
      <c r="O162" s="74">
        <v>2</v>
      </c>
      <c r="P162" s="74"/>
      <c r="Q162" s="74"/>
      <c r="R162" s="75"/>
      <c r="S162" s="13">
        <f t="shared" si="60"/>
        <v>3.489418134011367E-2</v>
      </c>
      <c r="T162" s="13">
        <f t="shared" si="61"/>
        <v>-1.7441774902830161E-2</v>
      </c>
      <c r="U162" s="13">
        <f t="shared" si="62"/>
        <v>0.99923861495548261</v>
      </c>
      <c r="V162" s="6">
        <f t="shared" si="63"/>
        <v>333.4419319834189</v>
      </c>
      <c r="W162" s="6">
        <f t="shared" si="64"/>
        <v>87.764295062177368</v>
      </c>
      <c r="X162" s="34">
        <f t="shared" si="65"/>
        <v>153.4419319834189</v>
      </c>
      <c r="Y162" s="35">
        <f t="shared" si="66"/>
        <v>63.441931983418897</v>
      </c>
      <c r="Z162" s="36">
        <f t="shared" si="67"/>
        <v>2.2357049378226321</v>
      </c>
      <c r="AA162" s="15"/>
      <c r="AB162" s="22"/>
      <c r="AC162" s="25"/>
      <c r="AD162" s="25"/>
      <c r="AE162" s="25"/>
      <c r="AF162" s="40"/>
      <c r="AG162" s="41"/>
      <c r="AH162" s="55"/>
      <c r="AI162" s="11">
        <v>77</v>
      </c>
      <c r="AJ162" s="29">
        <v>80</v>
      </c>
      <c r="AK162" s="108">
        <v>26.32</v>
      </c>
      <c r="AL162" s="108">
        <v>31.17</v>
      </c>
      <c r="AM162" s="53">
        <f t="shared" si="68"/>
        <v>127.1219319834189</v>
      </c>
      <c r="AN162" s="50">
        <f t="shared" si="69"/>
        <v>37.121931983418904</v>
      </c>
      <c r="AO162" s="67">
        <f t="shared" si="57"/>
        <v>2.2357049378226321</v>
      </c>
      <c r="AP162" s="59"/>
      <c r="AQ162" s="52"/>
      <c r="AR162" s="52"/>
    </row>
    <row r="163" spans="1:44" x14ac:dyDescent="0.2">
      <c r="A163" s="2" t="s">
        <v>253</v>
      </c>
      <c r="B163" s="1" t="s">
        <v>186</v>
      </c>
      <c r="C163" s="1" t="s">
        <v>280</v>
      </c>
      <c r="D163" s="28">
        <v>4</v>
      </c>
      <c r="E163" s="11" t="s">
        <v>213</v>
      </c>
      <c r="F163" s="4">
        <v>34</v>
      </c>
      <c r="G163" s="4">
        <v>34</v>
      </c>
      <c r="H163" s="4">
        <f t="shared" si="58"/>
        <v>34</v>
      </c>
      <c r="I163" s="1">
        <v>303.2</v>
      </c>
      <c r="J163" s="79">
        <f t="shared" si="59"/>
        <v>303.53999999999996</v>
      </c>
      <c r="K163" s="92"/>
      <c r="L163" s="11">
        <v>270</v>
      </c>
      <c r="M163" s="74">
        <v>9</v>
      </c>
      <c r="N163" s="74">
        <v>180</v>
      </c>
      <c r="O163" s="74">
        <v>11</v>
      </c>
      <c r="P163" s="74"/>
      <c r="Q163" s="74"/>
      <c r="R163" s="75"/>
      <c r="S163" s="13">
        <f t="shared" si="60"/>
        <v>-0.18845982001408487</v>
      </c>
      <c r="T163" s="13">
        <f t="shared" si="61"/>
        <v>-0.15356032331158387</v>
      </c>
      <c r="U163" s="13">
        <f t="shared" si="62"/>
        <v>-0.96954172390250215</v>
      </c>
      <c r="V163" s="6">
        <f t="shared" si="63"/>
        <v>219.17374383960384</v>
      </c>
      <c r="W163" s="6">
        <f t="shared" si="64"/>
        <v>-75.92398895382199</v>
      </c>
      <c r="X163" s="34">
        <f t="shared" si="65"/>
        <v>219.17374383960384</v>
      </c>
      <c r="Y163" s="35">
        <f t="shared" si="66"/>
        <v>129.17374383960384</v>
      </c>
      <c r="Z163" s="36">
        <f t="shared" si="67"/>
        <v>14.07601104617801</v>
      </c>
      <c r="AA163" s="15"/>
      <c r="AB163" s="22"/>
      <c r="AC163" s="25"/>
      <c r="AD163" s="25"/>
      <c r="AE163" s="25"/>
      <c r="AF163" s="40"/>
      <c r="AG163" s="41"/>
      <c r="AH163" s="55"/>
      <c r="AI163" s="11">
        <v>24</v>
      </c>
      <c r="AJ163" s="29">
        <v>42</v>
      </c>
      <c r="AK163" s="108">
        <v>47.45</v>
      </c>
      <c r="AL163" s="108">
        <v>356.32</v>
      </c>
      <c r="AM163" s="53">
        <f t="shared" si="68"/>
        <v>171.72374383960386</v>
      </c>
      <c r="AN163" s="50">
        <f t="shared" si="69"/>
        <v>81.723743839603856</v>
      </c>
      <c r="AO163" s="67">
        <f t="shared" si="57"/>
        <v>14.07601104617801</v>
      </c>
      <c r="AP163" s="59"/>
      <c r="AQ163" s="52"/>
      <c r="AR163" s="52"/>
    </row>
    <row r="164" spans="1:44" x14ac:dyDescent="0.2">
      <c r="A164" s="2" t="s">
        <v>253</v>
      </c>
      <c r="B164" s="1" t="s">
        <v>186</v>
      </c>
      <c r="C164" s="1" t="s">
        <v>281</v>
      </c>
      <c r="D164" s="28">
        <v>1</v>
      </c>
      <c r="E164" s="11" t="s">
        <v>213</v>
      </c>
      <c r="F164" s="4">
        <v>6</v>
      </c>
      <c r="G164" s="5">
        <v>6</v>
      </c>
      <c r="H164" s="4">
        <f t="shared" si="58"/>
        <v>6</v>
      </c>
      <c r="I164" s="1">
        <v>305.5</v>
      </c>
      <c r="J164" s="79">
        <f t="shared" si="59"/>
        <v>305.56</v>
      </c>
      <c r="K164" s="92"/>
      <c r="L164" s="11">
        <v>90</v>
      </c>
      <c r="M164" s="74">
        <v>7</v>
      </c>
      <c r="N164" s="74">
        <v>0</v>
      </c>
      <c r="O164" s="74">
        <v>13</v>
      </c>
      <c r="P164" s="74"/>
      <c r="Q164" s="74"/>
      <c r="R164" s="75"/>
      <c r="S164" s="13">
        <f t="shared" si="60"/>
        <v>0.22327430329666109</v>
      </c>
      <c r="T164" s="13">
        <f t="shared" si="61"/>
        <v>0.11874584002900762</v>
      </c>
      <c r="U164" s="13">
        <f t="shared" si="62"/>
        <v>-0.96710725807709086</v>
      </c>
      <c r="V164" s="6">
        <f t="shared" si="63"/>
        <v>28.005758756663159</v>
      </c>
      <c r="W164" s="6">
        <f t="shared" si="64"/>
        <v>-75.345934954020905</v>
      </c>
      <c r="X164" s="34">
        <f t="shared" si="65"/>
        <v>28.005758756663159</v>
      </c>
      <c r="Y164" s="35">
        <f t="shared" si="66"/>
        <v>298.00575875666317</v>
      </c>
      <c r="Z164" s="36">
        <f t="shared" si="67"/>
        <v>14.654065045979095</v>
      </c>
      <c r="AA164" s="15"/>
      <c r="AB164" s="22"/>
      <c r="AC164" s="25"/>
      <c r="AD164" s="25"/>
      <c r="AE164" s="25"/>
      <c r="AF164" s="40"/>
      <c r="AG164" s="41"/>
      <c r="AH164" s="55"/>
      <c r="AI164" s="11">
        <v>4</v>
      </c>
      <c r="AJ164" s="29">
        <v>6</v>
      </c>
      <c r="AK164" s="108">
        <v>-30.91</v>
      </c>
      <c r="AL164" s="108">
        <v>166.17</v>
      </c>
      <c r="AM164" s="53">
        <f t="shared" si="68"/>
        <v>58.915758756663159</v>
      </c>
      <c r="AN164" s="50">
        <f t="shared" si="69"/>
        <v>328.91575875666314</v>
      </c>
      <c r="AO164" s="67">
        <f t="shared" si="57"/>
        <v>14.654065045979095</v>
      </c>
      <c r="AP164" s="59"/>
      <c r="AQ164" s="52"/>
      <c r="AR164" s="52"/>
    </row>
    <row r="165" spans="1:44" x14ac:dyDescent="0.2">
      <c r="A165" s="2" t="s">
        <v>253</v>
      </c>
      <c r="B165" s="1" t="s">
        <v>186</v>
      </c>
      <c r="C165" s="1" t="s">
        <v>281</v>
      </c>
      <c r="D165" s="28">
        <v>1</v>
      </c>
      <c r="E165" s="11" t="s">
        <v>213</v>
      </c>
      <c r="F165" s="4">
        <v>55</v>
      </c>
      <c r="G165" s="5">
        <v>55</v>
      </c>
      <c r="H165" s="4">
        <f t="shared" si="58"/>
        <v>55</v>
      </c>
      <c r="I165" s="1">
        <v>305.5</v>
      </c>
      <c r="J165" s="79">
        <f t="shared" si="59"/>
        <v>306.05</v>
      </c>
      <c r="K165" s="92"/>
      <c r="L165" s="11">
        <v>90</v>
      </c>
      <c r="M165" s="74">
        <v>0</v>
      </c>
      <c r="N165" s="74">
        <v>0</v>
      </c>
      <c r="O165" s="74">
        <v>8</v>
      </c>
      <c r="P165" s="74"/>
      <c r="Q165" s="74"/>
      <c r="R165" s="75"/>
      <c r="S165" s="13">
        <f t="shared" si="60"/>
        <v>0.13917310096006544</v>
      </c>
      <c r="T165" s="13">
        <f t="shared" si="61"/>
        <v>-8.5253854803032782E-18</v>
      </c>
      <c r="U165" s="13">
        <f t="shared" si="62"/>
        <v>-0.99026806874157036</v>
      </c>
      <c r="V165" s="6">
        <f t="shared" si="63"/>
        <v>360</v>
      </c>
      <c r="W165" s="6">
        <f t="shared" si="64"/>
        <v>-82.000000000000028</v>
      </c>
      <c r="X165" s="34">
        <f t="shared" si="65"/>
        <v>360</v>
      </c>
      <c r="Y165" s="35">
        <f t="shared" si="66"/>
        <v>270</v>
      </c>
      <c r="Z165" s="36">
        <f t="shared" si="67"/>
        <v>7.9999999999999716</v>
      </c>
      <c r="AA165" s="15"/>
      <c r="AB165" s="22"/>
      <c r="AC165" s="25"/>
      <c r="AD165" s="25"/>
      <c r="AE165" s="25"/>
      <c r="AF165" s="40"/>
      <c r="AG165" s="41"/>
      <c r="AH165" s="55"/>
      <c r="AI165" s="11">
        <v>51.5</v>
      </c>
      <c r="AJ165" s="29">
        <v>56.5</v>
      </c>
      <c r="AK165" s="108">
        <v>-47.73</v>
      </c>
      <c r="AL165" s="108">
        <v>70.58</v>
      </c>
      <c r="AM165" s="53">
        <f t="shared" si="68"/>
        <v>407.73</v>
      </c>
      <c r="AN165" s="50">
        <f t="shared" si="69"/>
        <v>317.73</v>
      </c>
      <c r="AO165" s="67">
        <f t="shared" si="57"/>
        <v>7.9999999999999716</v>
      </c>
      <c r="AP165" s="59"/>
      <c r="AQ165" s="52"/>
      <c r="AR165" s="52"/>
    </row>
    <row r="166" spans="1:44" x14ac:dyDescent="0.2">
      <c r="A166" s="2" t="s">
        <v>253</v>
      </c>
      <c r="B166" s="1" t="s">
        <v>186</v>
      </c>
      <c r="C166" s="1" t="s">
        <v>281</v>
      </c>
      <c r="D166" s="28">
        <v>5</v>
      </c>
      <c r="E166" s="11" t="s">
        <v>204</v>
      </c>
      <c r="F166" s="4">
        <v>15.5</v>
      </c>
      <c r="G166" s="5">
        <v>17</v>
      </c>
      <c r="H166" s="4">
        <f t="shared" si="58"/>
        <v>16.25</v>
      </c>
      <c r="I166" s="1">
        <v>309.08999999999997</v>
      </c>
      <c r="J166" s="79">
        <f t="shared" si="59"/>
        <v>309.2525</v>
      </c>
      <c r="K166" s="92">
        <v>0.05</v>
      </c>
      <c r="L166" s="11">
        <v>270</v>
      </c>
      <c r="M166" s="74">
        <v>21</v>
      </c>
      <c r="N166" s="74">
        <v>180</v>
      </c>
      <c r="O166" s="74">
        <v>25</v>
      </c>
      <c r="P166" s="74"/>
      <c r="Q166" s="74"/>
      <c r="R166" s="75"/>
      <c r="S166" s="13">
        <f t="shared" si="60"/>
        <v>-0.3945481370413883</v>
      </c>
      <c r="T166" s="13">
        <f t="shared" si="61"/>
        <v>-0.32479166329726283</v>
      </c>
      <c r="U166" s="13">
        <f t="shared" si="62"/>
        <v>-0.84611121035941073</v>
      </c>
      <c r="V166" s="6">
        <f t="shared" si="63"/>
        <v>219.4611800870255</v>
      </c>
      <c r="W166" s="6">
        <f t="shared" si="64"/>
        <v>-58.868773451710403</v>
      </c>
      <c r="X166" s="34">
        <f t="shared" si="65"/>
        <v>219.4611800870255</v>
      </c>
      <c r="Y166" s="35">
        <f t="shared" si="66"/>
        <v>129.4611800870255</v>
      </c>
      <c r="Z166" s="36">
        <f t="shared" si="67"/>
        <v>31.131226548289597</v>
      </c>
      <c r="AA166" s="15"/>
      <c r="AB166" s="22"/>
      <c r="AC166" s="25"/>
      <c r="AD166" s="25"/>
      <c r="AE166" s="25"/>
      <c r="AF166" s="40"/>
      <c r="AG166" s="41"/>
      <c r="AH166" s="55"/>
      <c r="AI166" s="11">
        <v>10.5</v>
      </c>
      <c r="AJ166" s="29">
        <v>25</v>
      </c>
      <c r="AK166" s="108">
        <v>31.58</v>
      </c>
      <c r="AL166" s="108">
        <v>27.15</v>
      </c>
      <c r="AM166" s="53">
        <f t="shared" si="68"/>
        <v>187.88118008702548</v>
      </c>
      <c r="AN166" s="50">
        <f t="shared" si="69"/>
        <v>97.881180087025484</v>
      </c>
      <c r="AO166" s="67">
        <f t="shared" si="57"/>
        <v>31.131226548289597</v>
      </c>
      <c r="AP166" s="59"/>
      <c r="AQ166" s="52"/>
      <c r="AR166" s="52"/>
    </row>
    <row r="167" spans="1:44" x14ac:dyDescent="0.2">
      <c r="A167" s="2" t="s">
        <v>253</v>
      </c>
      <c r="B167" s="1" t="s">
        <v>186</v>
      </c>
      <c r="C167" s="1" t="s">
        <v>281</v>
      </c>
      <c r="D167" s="28">
        <v>5</v>
      </c>
      <c r="E167" s="11" t="s">
        <v>204</v>
      </c>
      <c r="F167" s="4">
        <v>16.5</v>
      </c>
      <c r="G167" s="5">
        <v>18</v>
      </c>
      <c r="H167" s="4">
        <f t="shared" si="58"/>
        <v>17.25</v>
      </c>
      <c r="I167" s="1">
        <v>309.08999999999997</v>
      </c>
      <c r="J167" s="79">
        <f t="shared" si="59"/>
        <v>309.26249999999999</v>
      </c>
      <c r="K167" s="92">
        <v>0.05</v>
      </c>
      <c r="L167" s="11">
        <v>270</v>
      </c>
      <c r="M167" s="74">
        <v>21</v>
      </c>
      <c r="N167" s="74">
        <v>180</v>
      </c>
      <c r="O167" s="74">
        <v>20</v>
      </c>
      <c r="P167" s="74"/>
      <c r="Q167" s="74"/>
      <c r="R167" s="75"/>
      <c r="S167" s="13">
        <f t="shared" si="60"/>
        <v>-0.31930331127661193</v>
      </c>
      <c r="T167" s="13">
        <f t="shared" si="61"/>
        <v>-0.33675571771389534</v>
      </c>
      <c r="U167" s="13">
        <f t="shared" si="62"/>
        <v>-0.8772786376895817</v>
      </c>
      <c r="V167" s="6">
        <f t="shared" si="63"/>
        <v>226.52381632193567</v>
      </c>
      <c r="W167" s="6">
        <f t="shared" si="64"/>
        <v>-62.121797397552015</v>
      </c>
      <c r="X167" s="34">
        <f t="shared" si="65"/>
        <v>226.52381632193567</v>
      </c>
      <c r="Y167" s="35">
        <f t="shared" si="66"/>
        <v>136.52381632193567</v>
      </c>
      <c r="Z167" s="36">
        <f t="shared" si="67"/>
        <v>27.878202602447985</v>
      </c>
      <c r="AA167" s="15"/>
      <c r="AB167" s="22"/>
      <c r="AC167" s="25"/>
      <c r="AD167" s="25"/>
      <c r="AE167" s="25"/>
      <c r="AF167" s="40"/>
      <c r="AG167" s="41"/>
      <c r="AH167" s="55"/>
      <c r="AI167" s="11"/>
      <c r="AJ167" s="29"/>
      <c r="AK167" s="108">
        <v>31.58</v>
      </c>
      <c r="AL167" s="108">
        <v>27.15</v>
      </c>
      <c r="AM167" s="53">
        <f t="shared" si="68"/>
        <v>194.94381632193569</v>
      </c>
      <c r="AN167" s="50">
        <f t="shared" si="69"/>
        <v>104.94381632193569</v>
      </c>
      <c r="AO167" s="67">
        <f t="shared" si="57"/>
        <v>27.878202602447985</v>
      </c>
      <c r="AP167" s="59"/>
      <c r="AQ167" s="52"/>
      <c r="AR167" s="52"/>
    </row>
    <row r="168" spans="1:44" x14ac:dyDescent="0.2">
      <c r="A168" s="2" t="s">
        <v>253</v>
      </c>
      <c r="B168" s="1" t="s">
        <v>186</v>
      </c>
      <c r="C168" s="1" t="s">
        <v>281</v>
      </c>
      <c r="D168" s="28">
        <v>5</v>
      </c>
      <c r="E168" s="11" t="s">
        <v>213</v>
      </c>
      <c r="F168" s="4">
        <v>65</v>
      </c>
      <c r="G168" s="4">
        <v>65</v>
      </c>
      <c r="H168" s="4">
        <f t="shared" si="58"/>
        <v>65</v>
      </c>
      <c r="I168" s="1">
        <v>309.08999999999997</v>
      </c>
      <c r="J168" s="79">
        <f t="shared" si="59"/>
        <v>309.73999999999995</v>
      </c>
      <c r="K168" s="92"/>
      <c r="L168" s="11">
        <v>270</v>
      </c>
      <c r="M168" s="74">
        <v>1</v>
      </c>
      <c r="N168" s="74">
        <v>0</v>
      </c>
      <c r="O168" s="74">
        <v>5</v>
      </c>
      <c r="P168" s="74"/>
      <c r="Q168" s="74"/>
      <c r="R168" s="75"/>
      <c r="S168" s="13">
        <f t="shared" si="60"/>
        <v>-8.7142468505889387E-2</v>
      </c>
      <c r="T168" s="13">
        <f t="shared" si="61"/>
        <v>1.7385994761764102E-2</v>
      </c>
      <c r="U168" s="13">
        <f t="shared" si="62"/>
        <v>0.99604297281404885</v>
      </c>
      <c r="V168" s="6">
        <f t="shared" si="63"/>
        <v>168.71693817947002</v>
      </c>
      <c r="W168" s="6">
        <f t="shared" si="64"/>
        <v>84.901972452320067</v>
      </c>
      <c r="X168" s="34">
        <f t="shared" si="65"/>
        <v>348.71693817947005</v>
      </c>
      <c r="Y168" s="35">
        <f t="shared" si="66"/>
        <v>258.71693817947005</v>
      </c>
      <c r="Z168" s="36">
        <f t="shared" si="67"/>
        <v>5.0980275476799335</v>
      </c>
      <c r="AA168" s="15"/>
      <c r="AB168" s="22"/>
      <c r="AC168" s="25"/>
      <c r="AD168" s="25"/>
      <c r="AE168" s="25"/>
      <c r="AF168" s="40"/>
      <c r="AG168" s="41"/>
      <c r="AH168" s="55"/>
      <c r="AI168" s="11">
        <v>58</v>
      </c>
      <c r="AJ168" s="29">
        <v>70</v>
      </c>
      <c r="AK168" s="108">
        <v>-16.100000000000001</v>
      </c>
      <c r="AL168" s="108">
        <v>23.42</v>
      </c>
      <c r="AM168" s="53">
        <f t="shared" si="68"/>
        <v>364.81693817947007</v>
      </c>
      <c r="AN168" s="50">
        <f t="shared" si="69"/>
        <v>274.81693817947007</v>
      </c>
      <c r="AO168" s="67">
        <f t="shared" si="57"/>
        <v>5.0980275476799335</v>
      </c>
      <c r="AP168" s="59"/>
      <c r="AQ168" s="52"/>
      <c r="AR168" s="52"/>
    </row>
    <row r="169" spans="1:44" x14ac:dyDescent="0.2">
      <c r="A169" s="2" t="s">
        <v>253</v>
      </c>
      <c r="B169" s="1" t="s">
        <v>186</v>
      </c>
      <c r="C169" s="1" t="s">
        <v>281</v>
      </c>
      <c r="D169" s="28">
        <v>5</v>
      </c>
      <c r="E169" s="11" t="s">
        <v>213</v>
      </c>
      <c r="F169" s="4">
        <v>102</v>
      </c>
      <c r="G169" s="4">
        <v>102</v>
      </c>
      <c r="H169" s="4">
        <f t="shared" si="58"/>
        <v>102</v>
      </c>
      <c r="I169" s="1">
        <v>309.08999999999997</v>
      </c>
      <c r="J169" s="79">
        <f t="shared" si="59"/>
        <v>310.10999999999996</v>
      </c>
      <c r="K169" s="92"/>
      <c r="L169" s="11">
        <v>90</v>
      </c>
      <c r="M169" s="74">
        <v>2</v>
      </c>
      <c r="N169" s="74">
        <v>180</v>
      </c>
      <c r="O169" s="74">
        <v>3</v>
      </c>
      <c r="P169" s="74"/>
      <c r="Q169" s="74"/>
      <c r="R169" s="75"/>
      <c r="S169" s="13">
        <f t="shared" si="60"/>
        <v>5.2304074592470835E-2</v>
      </c>
      <c r="T169" s="13">
        <f t="shared" si="61"/>
        <v>-3.4851668155187324E-2</v>
      </c>
      <c r="U169" s="13">
        <f t="shared" si="62"/>
        <v>0.99802119662406841</v>
      </c>
      <c r="V169" s="6">
        <f t="shared" si="63"/>
        <v>326.32336918625151</v>
      </c>
      <c r="W169" s="6">
        <f t="shared" si="64"/>
        <v>86.39647307521291</v>
      </c>
      <c r="X169" s="34">
        <f t="shared" si="65"/>
        <v>146.32336918625151</v>
      </c>
      <c r="Y169" s="35">
        <f t="shared" si="66"/>
        <v>56.323369186251512</v>
      </c>
      <c r="Z169" s="36">
        <f t="shared" si="67"/>
        <v>3.60352692478709</v>
      </c>
      <c r="AA169" s="15"/>
      <c r="AB169" s="22"/>
      <c r="AC169" s="25"/>
      <c r="AD169" s="25"/>
      <c r="AE169" s="25"/>
      <c r="AF169" s="40"/>
      <c r="AG169" s="41"/>
      <c r="AH169" s="55"/>
      <c r="AI169" s="11">
        <v>102</v>
      </c>
      <c r="AJ169" s="29">
        <v>105</v>
      </c>
      <c r="AK169" s="108">
        <v>50.46</v>
      </c>
      <c r="AL169" s="108">
        <v>159.81</v>
      </c>
      <c r="AM169" s="53">
        <f t="shared" si="68"/>
        <v>95.863369186251504</v>
      </c>
      <c r="AN169" s="50">
        <f t="shared" si="69"/>
        <v>5.8633691862515036</v>
      </c>
      <c r="AO169" s="67">
        <f t="shared" si="57"/>
        <v>3.60352692478709</v>
      </c>
      <c r="AP169" s="59"/>
      <c r="AQ169" s="52"/>
      <c r="AR169" s="52"/>
    </row>
    <row r="170" spans="1:44" x14ac:dyDescent="0.2">
      <c r="A170" s="2" t="s">
        <v>253</v>
      </c>
      <c r="B170" s="1" t="s">
        <v>186</v>
      </c>
      <c r="C170" s="1" t="s">
        <v>281</v>
      </c>
      <c r="D170" s="28">
        <v>7</v>
      </c>
      <c r="E170" s="11" t="s">
        <v>213</v>
      </c>
      <c r="F170" s="4">
        <v>93</v>
      </c>
      <c r="G170" s="4">
        <v>93</v>
      </c>
      <c r="H170" s="4">
        <f t="shared" si="58"/>
        <v>93</v>
      </c>
      <c r="I170" s="1">
        <v>311.91000000000003</v>
      </c>
      <c r="J170" s="79">
        <f t="shared" si="59"/>
        <v>312.84000000000003</v>
      </c>
      <c r="K170" s="92"/>
      <c r="L170" s="11">
        <v>90</v>
      </c>
      <c r="M170" s="74">
        <v>4</v>
      </c>
      <c r="N170" s="74">
        <v>180</v>
      </c>
      <c r="O170" s="74">
        <v>3</v>
      </c>
      <c r="P170" s="74"/>
      <c r="Q170" s="74"/>
      <c r="R170" s="75"/>
      <c r="S170" s="13">
        <f t="shared" si="60"/>
        <v>5.2208468483931972E-2</v>
      </c>
      <c r="T170" s="13">
        <f t="shared" si="61"/>
        <v>-6.966087492121549E-2</v>
      </c>
      <c r="U170" s="13">
        <f t="shared" si="62"/>
        <v>0.99619692339885657</v>
      </c>
      <c r="V170" s="6">
        <f t="shared" si="63"/>
        <v>306.85031711940059</v>
      </c>
      <c r="W170" s="6">
        <f t="shared" si="64"/>
        <v>85.005830606894122</v>
      </c>
      <c r="X170" s="34">
        <f t="shared" si="65"/>
        <v>126.85031711940059</v>
      </c>
      <c r="Y170" s="35">
        <f t="shared" si="66"/>
        <v>36.850317119400586</v>
      </c>
      <c r="Z170" s="36">
        <f t="shared" si="67"/>
        <v>4.9941693931058779</v>
      </c>
      <c r="AA170" s="15"/>
      <c r="AB170" s="22"/>
      <c r="AC170" s="25"/>
      <c r="AD170" s="25"/>
      <c r="AE170" s="25"/>
      <c r="AF170" s="40"/>
      <c r="AG170" s="41"/>
      <c r="AH170" s="55"/>
      <c r="AI170" s="11">
        <v>82</v>
      </c>
      <c r="AJ170" s="29">
        <v>97</v>
      </c>
      <c r="AK170" s="108">
        <v>58.24</v>
      </c>
      <c r="AL170" s="108">
        <v>75.069999999999993</v>
      </c>
      <c r="AM170" s="53">
        <f t="shared" si="68"/>
        <v>68.610317119400577</v>
      </c>
      <c r="AN170" s="50">
        <f t="shared" si="69"/>
        <v>338.61031711940058</v>
      </c>
      <c r="AO170" s="67">
        <f t="shared" si="57"/>
        <v>4.9941693931058779</v>
      </c>
      <c r="AP170" s="59"/>
      <c r="AQ170" s="52"/>
      <c r="AR170" s="52"/>
    </row>
    <row r="171" spans="1:44" x14ac:dyDescent="0.2">
      <c r="A171" s="2" t="s">
        <v>253</v>
      </c>
      <c r="B171" s="1" t="s">
        <v>186</v>
      </c>
      <c r="C171" s="1" t="s">
        <v>281</v>
      </c>
      <c r="D171" s="28">
        <v>8</v>
      </c>
      <c r="E171" s="11" t="s">
        <v>204</v>
      </c>
      <c r="F171" s="4">
        <v>29</v>
      </c>
      <c r="G171" s="5">
        <v>31</v>
      </c>
      <c r="H171" s="4">
        <f t="shared" si="58"/>
        <v>30</v>
      </c>
      <c r="I171" s="1">
        <v>313.26</v>
      </c>
      <c r="J171" s="79">
        <f t="shared" si="59"/>
        <v>313.56</v>
      </c>
      <c r="K171" s="92">
        <v>0.05</v>
      </c>
      <c r="L171" s="11">
        <v>90</v>
      </c>
      <c r="M171" s="74">
        <v>13</v>
      </c>
      <c r="N171" s="74">
        <v>180</v>
      </c>
      <c r="O171" s="74">
        <v>3</v>
      </c>
      <c r="P171" s="74"/>
      <c r="Q171" s="74"/>
      <c r="R171" s="75"/>
      <c r="S171" s="13">
        <f t="shared" si="60"/>
        <v>5.0994589075034388E-2</v>
      </c>
      <c r="T171" s="13">
        <f t="shared" si="61"/>
        <v>-0.22464276674196476</v>
      </c>
      <c r="U171" s="13">
        <f t="shared" si="62"/>
        <v>0.9730347244752634</v>
      </c>
      <c r="V171" s="6">
        <f t="shared" si="63"/>
        <v>282.78957174469451</v>
      </c>
      <c r="W171" s="6">
        <f t="shared" si="64"/>
        <v>76.680908711104792</v>
      </c>
      <c r="X171" s="34">
        <f t="shared" si="65"/>
        <v>102.78957174469451</v>
      </c>
      <c r="Y171" s="35">
        <f t="shared" si="66"/>
        <v>12.789571744694513</v>
      </c>
      <c r="Z171" s="36">
        <f t="shared" si="67"/>
        <v>13.319091288895208</v>
      </c>
      <c r="AA171" s="15"/>
      <c r="AB171" s="22"/>
      <c r="AC171" s="25"/>
      <c r="AD171" s="25"/>
      <c r="AE171" s="25"/>
      <c r="AF171" s="40"/>
      <c r="AG171" s="41"/>
      <c r="AH171" s="55"/>
      <c r="AI171" s="11">
        <v>29</v>
      </c>
      <c r="AJ171" s="29">
        <v>31</v>
      </c>
      <c r="AK171" s="108">
        <v>-12.4</v>
      </c>
      <c r="AL171" s="108">
        <v>310.39</v>
      </c>
      <c r="AM171" s="53">
        <f t="shared" si="68"/>
        <v>115.18957174469452</v>
      </c>
      <c r="AN171" s="50">
        <f t="shared" si="69"/>
        <v>25.189571744694518</v>
      </c>
      <c r="AO171" s="67">
        <f t="shared" si="57"/>
        <v>13.319091288895208</v>
      </c>
      <c r="AP171" s="59"/>
      <c r="AQ171" s="52"/>
      <c r="AR171" s="52"/>
    </row>
    <row r="172" spans="1:44" x14ac:dyDescent="0.2">
      <c r="A172" s="2" t="s">
        <v>253</v>
      </c>
      <c r="B172" s="1" t="s">
        <v>186</v>
      </c>
      <c r="C172" s="1" t="s">
        <v>281</v>
      </c>
      <c r="D172" s="28" t="s">
        <v>214</v>
      </c>
      <c r="E172" s="11" t="s">
        <v>213</v>
      </c>
      <c r="F172" s="4">
        <v>6</v>
      </c>
      <c r="G172" s="5">
        <v>6</v>
      </c>
      <c r="H172" s="4">
        <f t="shared" si="58"/>
        <v>6</v>
      </c>
      <c r="I172" s="1">
        <v>314.005</v>
      </c>
      <c r="J172" s="79">
        <f t="shared" si="59"/>
        <v>314.065</v>
      </c>
      <c r="K172" s="92"/>
      <c r="L172" s="11">
        <v>90</v>
      </c>
      <c r="M172" s="74">
        <v>0</v>
      </c>
      <c r="N172" s="74">
        <v>180</v>
      </c>
      <c r="O172" s="74">
        <v>10</v>
      </c>
      <c r="P172" s="74"/>
      <c r="Q172" s="74"/>
      <c r="R172" s="75"/>
      <c r="S172" s="13">
        <f t="shared" si="60"/>
        <v>0.17364817766693033</v>
      </c>
      <c r="T172" s="13">
        <f t="shared" si="61"/>
        <v>-1.0637239828316862E-17</v>
      </c>
      <c r="U172" s="13">
        <f t="shared" si="62"/>
        <v>0.98480775301220802</v>
      </c>
      <c r="V172" s="6">
        <f t="shared" si="63"/>
        <v>360</v>
      </c>
      <c r="W172" s="6">
        <f t="shared" si="64"/>
        <v>79.999999999999986</v>
      </c>
      <c r="X172" s="34">
        <f t="shared" si="65"/>
        <v>180</v>
      </c>
      <c r="Y172" s="35">
        <f t="shared" si="66"/>
        <v>90</v>
      </c>
      <c r="Z172" s="36">
        <f t="shared" si="67"/>
        <v>10.000000000000014</v>
      </c>
      <c r="AA172" s="15"/>
      <c r="AB172" s="22"/>
      <c r="AC172" s="25"/>
      <c r="AD172" s="25"/>
      <c r="AE172" s="25"/>
      <c r="AF172" s="40"/>
      <c r="AG172" s="41"/>
      <c r="AH172" s="55"/>
      <c r="AI172" s="11">
        <v>1</v>
      </c>
      <c r="AJ172" s="29">
        <v>6</v>
      </c>
      <c r="AK172" s="109"/>
      <c r="AL172" s="109"/>
      <c r="AM172" s="53">
        <f t="shared" si="68"/>
        <v>180</v>
      </c>
      <c r="AN172" s="50">
        <f t="shared" si="69"/>
        <v>90</v>
      </c>
      <c r="AO172" s="67">
        <f t="shared" si="57"/>
        <v>10.000000000000014</v>
      </c>
      <c r="AP172" s="59"/>
      <c r="AQ172" s="52"/>
      <c r="AR172" s="52"/>
    </row>
    <row r="173" spans="1:44" x14ac:dyDescent="0.2">
      <c r="A173" s="2" t="s">
        <v>253</v>
      </c>
      <c r="B173" s="1" t="s">
        <v>186</v>
      </c>
      <c r="C173" s="1" t="s">
        <v>282</v>
      </c>
      <c r="D173" s="28">
        <v>1</v>
      </c>
      <c r="E173" s="11" t="s">
        <v>205</v>
      </c>
      <c r="F173" s="4">
        <v>73</v>
      </c>
      <c r="G173" s="4">
        <v>73</v>
      </c>
      <c r="H173" s="4">
        <f t="shared" si="58"/>
        <v>73</v>
      </c>
      <c r="I173" s="1">
        <v>315</v>
      </c>
      <c r="J173" s="79">
        <f t="shared" si="59"/>
        <v>315.73</v>
      </c>
      <c r="K173" s="92"/>
      <c r="L173" s="11">
        <v>90</v>
      </c>
      <c r="M173" s="74">
        <v>3</v>
      </c>
      <c r="N173" s="74">
        <v>0</v>
      </c>
      <c r="O173" s="74">
        <v>0</v>
      </c>
      <c r="P173" s="74"/>
      <c r="Q173" s="74"/>
      <c r="R173" s="75"/>
      <c r="S173" s="13">
        <f t="shared" si="60"/>
        <v>0</v>
      </c>
      <c r="T173" s="13">
        <f t="shared" si="61"/>
        <v>5.2335956242943828E-2</v>
      </c>
      <c r="U173" s="13">
        <f t="shared" si="62"/>
        <v>-0.99862953475457383</v>
      </c>
      <c r="V173" s="6">
        <f t="shared" si="63"/>
        <v>90</v>
      </c>
      <c r="W173" s="6">
        <f t="shared" si="64"/>
        <v>-86.999999999999844</v>
      </c>
      <c r="X173" s="34">
        <f t="shared" si="65"/>
        <v>90</v>
      </c>
      <c r="Y173" s="35">
        <f t="shared" si="66"/>
        <v>0</v>
      </c>
      <c r="Z173" s="36">
        <f t="shared" si="67"/>
        <v>3.0000000000001563</v>
      </c>
      <c r="AA173" s="15"/>
      <c r="AB173" s="22"/>
      <c r="AC173" s="25"/>
      <c r="AD173" s="25"/>
      <c r="AE173" s="25"/>
      <c r="AF173" s="40"/>
      <c r="AG173" s="41"/>
      <c r="AH173" s="55"/>
      <c r="AI173" s="11">
        <v>73</v>
      </c>
      <c r="AJ173" s="29">
        <v>77</v>
      </c>
      <c r="AK173" s="108">
        <v>15.61</v>
      </c>
      <c r="AL173" s="108">
        <v>255.73</v>
      </c>
      <c r="AM173" s="53">
        <f t="shared" si="68"/>
        <v>74.39</v>
      </c>
      <c r="AN173" s="50">
        <f t="shared" si="69"/>
        <v>344.39</v>
      </c>
      <c r="AO173" s="67">
        <f t="shared" si="57"/>
        <v>3.0000000000001563</v>
      </c>
      <c r="AP173" s="59"/>
      <c r="AQ173" s="52"/>
      <c r="AR173" s="52"/>
    </row>
    <row r="174" spans="1:44" x14ac:dyDescent="0.2">
      <c r="A174" s="2" t="s">
        <v>253</v>
      </c>
      <c r="B174" s="1" t="s">
        <v>186</v>
      </c>
      <c r="C174" s="1" t="s">
        <v>282</v>
      </c>
      <c r="D174" s="28">
        <v>2</v>
      </c>
      <c r="E174" s="11" t="s">
        <v>205</v>
      </c>
      <c r="F174" s="4">
        <v>25</v>
      </c>
      <c r="G174" s="4">
        <v>25</v>
      </c>
      <c r="H174" s="4">
        <f t="shared" si="58"/>
        <v>25</v>
      </c>
      <c r="I174" s="1">
        <v>315.85000000000002</v>
      </c>
      <c r="J174" s="79">
        <f t="shared" si="59"/>
        <v>316.10000000000002</v>
      </c>
      <c r="K174" s="92"/>
      <c r="L174" s="11">
        <v>90</v>
      </c>
      <c r="M174" s="74">
        <v>2</v>
      </c>
      <c r="N174" s="74">
        <v>180</v>
      </c>
      <c r="O174" s="74">
        <v>4</v>
      </c>
      <c r="P174" s="74"/>
      <c r="Q174" s="74"/>
      <c r="R174" s="75"/>
      <c r="S174" s="13">
        <f t="shared" si="60"/>
        <v>6.9713979985077223E-2</v>
      </c>
      <c r="T174" s="13">
        <f t="shared" si="61"/>
        <v>-3.4814483282576254E-2</v>
      </c>
      <c r="U174" s="13">
        <f t="shared" si="62"/>
        <v>0.99695636119368447</v>
      </c>
      <c r="V174" s="6">
        <f t="shared" si="63"/>
        <v>333.46290360641922</v>
      </c>
      <c r="W174" s="6">
        <f t="shared" si="64"/>
        <v>85.530762667528776</v>
      </c>
      <c r="X174" s="34">
        <f t="shared" si="65"/>
        <v>153.46290360641922</v>
      </c>
      <c r="Y174" s="35">
        <f t="shared" si="66"/>
        <v>63.462903606419218</v>
      </c>
      <c r="Z174" s="36">
        <f t="shared" si="67"/>
        <v>4.4692373324712236</v>
      </c>
      <c r="AA174" s="15"/>
      <c r="AB174" s="22"/>
      <c r="AC174" s="25"/>
      <c r="AD174" s="25"/>
      <c r="AE174" s="25"/>
      <c r="AF174" s="40"/>
      <c r="AG174" s="41"/>
      <c r="AH174" s="55"/>
      <c r="AI174" s="11">
        <v>21</v>
      </c>
      <c r="AJ174" s="29">
        <v>25</v>
      </c>
      <c r="AK174" s="109"/>
      <c r="AL174" s="109"/>
      <c r="AM174" s="53">
        <f t="shared" si="68"/>
        <v>153.46290360641922</v>
      </c>
      <c r="AN174" s="50">
        <f t="shared" si="69"/>
        <v>63.462903606419218</v>
      </c>
      <c r="AO174" s="67">
        <f t="shared" si="57"/>
        <v>4.4692373324712236</v>
      </c>
      <c r="AP174" s="59"/>
      <c r="AQ174" s="52"/>
      <c r="AR174" s="52"/>
    </row>
    <row r="175" spans="1:44" x14ac:dyDescent="0.2">
      <c r="A175" s="2" t="s">
        <v>253</v>
      </c>
      <c r="B175" s="1" t="s">
        <v>186</v>
      </c>
      <c r="C175" s="1" t="s">
        <v>282</v>
      </c>
      <c r="D175" s="28">
        <v>2</v>
      </c>
      <c r="E175" s="11" t="s">
        <v>205</v>
      </c>
      <c r="F175" s="4">
        <v>118</v>
      </c>
      <c r="G175" s="4">
        <v>118</v>
      </c>
      <c r="H175" s="4">
        <f t="shared" si="58"/>
        <v>118</v>
      </c>
      <c r="I175" s="1">
        <v>315.85000000000002</v>
      </c>
      <c r="J175" s="79">
        <f t="shared" si="59"/>
        <v>317.03000000000003</v>
      </c>
      <c r="K175" s="92"/>
      <c r="L175" s="11">
        <v>90</v>
      </c>
      <c r="M175" s="74">
        <v>0</v>
      </c>
      <c r="N175" s="74">
        <v>0</v>
      </c>
      <c r="O175" s="74">
        <v>1</v>
      </c>
      <c r="P175" s="74"/>
      <c r="Q175" s="74"/>
      <c r="R175" s="75"/>
      <c r="S175" s="13">
        <f t="shared" ref="S175:S206" si="70">COS(M175*PI()/180)*SIN(L175*PI()/180)*(SIN(O175*PI()/180))-(COS(O175*PI()/180)*SIN(N175*PI()/180))*(SIN(M175*PI()/180))</f>
        <v>1.7452406437283512E-2</v>
      </c>
      <c r="T175" s="13">
        <f t="shared" ref="T175:T206" si="71">(SIN(M175*PI()/180))*(COS(O175*PI()/180)*COS(N175*PI()/180))-(SIN(O175*PI()/180))*(COS(M175*PI()/180)*COS(L175*PI()/180))</f>
        <v>-1.0690894390537575E-18</v>
      </c>
      <c r="U175" s="13">
        <f t="shared" ref="U175:U206" si="72">(COS(M175*PI()/180)*COS(L175*PI()/180))*(COS(O175*PI()/180)*SIN(N175*PI()/180))-(COS(M175*PI()/180)*SIN(L175*PI()/180))*(COS(O175*PI()/180)*COS(N175*PI()/180))</f>
        <v>-0.99984769515639127</v>
      </c>
      <c r="V175" s="6">
        <f t="shared" ref="V175:V206" si="73">IF(S175=0,IF(T175&gt;=0,90,270),IF(S175&gt;0,IF(T175&gt;=0,ATAN(T175/S175)*180/PI(),ATAN(T175/S175)*180/PI()+360),ATAN(T175/S175)*180/PI()+180))</f>
        <v>360</v>
      </c>
      <c r="W175" s="6">
        <f t="shared" ref="W175:W206" si="74">ASIN(U175/SQRT(S175^2+T175^2+U175^2))*180/PI()</f>
        <v>-89.000000000000099</v>
      </c>
      <c r="X175" s="34">
        <f t="shared" ref="X175:X206" si="75">IF(U175&lt;0,V175,IF(V175+180&gt;=360,V175-180,V175+180))</f>
        <v>360</v>
      </c>
      <c r="Y175" s="35">
        <f t="shared" ref="Y175:Y206" si="76">IF(X175-90&lt;0,X175+270,X175-90)</f>
        <v>270</v>
      </c>
      <c r="Z175" s="36">
        <f t="shared" ref="Z175:Z206" si="77">IF(U175&lt;0,90+W175,90-W175)</f>
        <v>0.99999999999990052</v>
      </c>
      <c r="AA175" s="15"/>
      <c r="AB175" s="22"/>
      <c r="AC175" s="25"/>
      <c r="AD175" s="25"/>
      <c r="AE175" s="25"/>
      <c r="AF175" s="40"/>
      <c r="AG175" s="41"/>
      <c r="AH175" s="55"/>
      <c r="AI175" s="11">
        <v>118</v>
      </c>
      <c r="AJ175" s="29">
        <v>124</v>
      </c>
      <c r="AK175" s="109"/>
      <c r="AL175" s="109"/>
      <c r="AM175" s="53">
        <f t="shared" si="68"/>
        <v>360</v>
      </c>
      <c r="AN175" s="50">
        <f t="shared" si="69"/>
        <v>270</v>
      </c>
      <c r="AO175" s="67">
        <f t="shared" si="57"/>
        <v>0.99999999999990052</v>
      </c>
      <c r="AP175" s="59"/>
      <c r="AQ175" s="52"/>
      <c r="AR175" s="52"/>
    </row>
    <row r="176" spans="1:44" x14ac:dyDescent="0.2">
      <c r="A176" s="2" t="s">
        <v>253</v>
      </c>
      <c r="B176" s="1" t="s">
        <v>186</v>
      </c>
      <c r="C176" s="1" t="s">
        <v>282</v>
      </c>
      <c r="D176" s="28">
        <v>4</v>
      </c>
      <c r="E176" s="11" t="s">
        <v>205</v>
      </c>
      <c r="F176" s="4">
        <v>76.5</v>
      </c>
      <c r="G176" s="4">
        <v>76.5</v>
      </c>
      <c r="H176" s="4">
        <f t="shared" si="58"/>
        <v>76.5</v>
      </c>
      <c r="I176" s="1">
        <v>317.66000000000003</v>
      </c>
      <c r="J176" s="79">
        <f t="shared" si="59"/>
        <v>318.42500000000001</v>
      </c>
      <c r="K176" s="92"/>
      <c r="L176" s="11">
        <v>270</v>
      </c>
      <c r="M176" s="74">
        <v>1</v>
      </c>
      <c r="N176" s="74">
        <v>180</v>
      </c>
      <c r="O176" s="74">
        <v>2</v>
      </c>
      <c r="P176" s="74"/>
      <c r="Q176" s="74"/>
      <c r="R176" s="75"/>
      <c r="S176" s="13">
        <f t="shared" si="70"/>
        <v>-3.489418134011367E-2</v>
      </c>
      <c r="T176" s="13">
        <f t="shared" si="71"/>
        <v>-1.7441774902830151E-2</v>
      </c>
      <c r="U176" s="13">
        <f t="shared" si="72"/>
        <v>-0.99923861495548261</v>
      </c>
      <c r="V176" s="6">
        <f t="shared" si="73"/>
        <v>206.55806801658107</v>
      </c>
      <c r="W176" s="6">
        <f t="shared" si="74"/>
        <v>-87.764295062177368</v>
      </c>
      <c r="X176" s="34">
        <f t="shared" si="75"/>
        <v>206.55806801658107</v>
      </c>
      <c r="Y176" s="35">
        <f t="shared" si="76"/>
        <v>116.55806801658107</v>
      </c>
      <c r="Z176" s="36">
        <f t="shared" si="77"/>
        <v>2.2357049378226321</v>
      </c>
      <c r="AA176" s="15"/>
      <c r="AB176" s="22"/>
      <c r="AC176" s="25"/>
      <c r="AD176" s="25"/>
      <c r="AE176" s="25"/>
      <c r="AF176" s="40"/>
      <c r="AG176" s="41"/>
      <c r="AH176" s="55"/>
      <c r="AI176" s="11">
        <v>74</v>
      </c>
      <c r="AJ176" s="29">
        <v>79</v>
      </c>
      <c r="AK176" s="108">
        <v>-33.39</v>
      </c>
      <c r="AL176" s="108">
        <v>128.69999999999999</v>
      </c>
      <c r="AM176" s="53">
        <f t="shared" ref="AM176:AM207" si="78">IF(AL176&gt;=0,IF(X176&gt;=AK176,X176-AK176,X176-AK176+360),IF((X176-AK176-180)&lt;0,IF(X176-AK176+180&lt;0,X176-AK176+540,X176-AK176+180),X176-AK176-180))</f>
        <v>239.94806801658109</v>
      </c>
      <c r="AN176" s="50">
        <f t="shared" ref="AN176:AN207" si="79">IF(AM176-90&lt;0,AM176+270,AM176-90)</f>
        <v>149.94806801658109</v>
      </c>
      <c r="AO176" s="67">
        <f t="shared" si="57"/>
        <v>2.2357049378226321</v>
      </c>
      <c r="AP176" s="59"/>
      <c r="AQ176" s="52"/>
      <c r="AR176" s="52"/>
    </row>
    <row r="177" spans="1:44" x14ac:dyDescent="0.2">
      <c r="A177" s="2" t="s">
        <v>253</v>
      </c>
      <c r="B177" s="1" t="s">
        <v>186</v>
      </c>
      <c r="C177" s="1" t="s">
        <v>282</v>
      </c>
      <c r="D177" s="28">
        <v>5</v>
      </c>
      <c r="E177" s="11" t="s">
        <v>205</v>
      </c>
      <c r="F177" s="4">
        <v>21</v>
      </c>
      <c r="G177" s="5">
        <v>21</v>
      </c>
      <c r="H177" s="4">
        <f t="shared" si="58"/>
        <v>21</v>
      </c>
      <c r="I177" s="1">
        <v>318.99</v>
      </c>
      <c r="J177" s="79">
        <f t="shared" si="59"/>
        <v>319.2</v>
      </c>
      <c r="K177" s="92"/>
      <c r="L177" s="11">
        <v>90</v>
      </c>
      <c r="M177" s="74">
        <v>5</v>
      </c>
      <c r="N177" s="74">
        <v>180</v>
      </c>
      <c r="O177" s="74">
        <v>3</v>
      </c>
      <c r="P177" s="74"/>
      <c r="Q177" s="74"/>
      <c r="R177" s="75"/>
      <c r="S177" s="13">
        <f t="shared" si="70"/>
        <v>5.2136802128782217E-2</v>
      </c>
      <c r="T177" s="13">
        <f t="shared" si="71"/>
        <v>-8.7036298831283193E-2</v>
      </c>
      <c r="U177" s="13">
        <f t="shared" si="72"/>
        <v>0.99482944788033301</v>
      </c>
      <c r="V177" s="6">
        <f t="shared" si="73"/>
        <v>300.92260626992788</v>
      </c>
      <c r="W177" s="6">
        <f t="shared" si="74"/>
        <v>84.176850498235666</v>
      </c>
      <c r="X177" s="34">
        <f t="shared" si="75"/>
        <v>120.92260626992788</v>
      </c>
      <c r="Y177" s="35">
        <f t="shared" si="76"/>
        <v>30.922606269927883</v>
      </c>
      <c r="Z177" s="36">
        <f t="shared" si="77"/>
        <v>5.823149501764334</v>
      </c>
      <c r="AA177" s="15"/>
      <c r="AB177" s="22"/>
      <c r="AC177" s="25"/>
      <c r="AD177" s="25"/>
      <c r="AE177" s="25"/>
      <c r="AF177" s="40"/>
      <c r="AG177" s="41"/>
      <c r="AH177" s="55"/>
      <c r="AI177" s="11">
        <v>18</v>
      </c>
      <c r="AJ177" s="29">
        <v>21</v>
      </c>
      <c r="AK177" s="108">
        <v>27.3</v>
      </c>
      <c r="AL177" s="108">
        <v>348.07</v>
      </c>
      <c r="AM177" s="53">
        <f t="shared" si="78"/>
        <v>93.622606269927886</v>
      </c>
      <c r="AN177" s="50">
        <f t="shared" si="79"/>
        <v>3.6226062699278856</v>
      </c>
      <c r="AO177" s="67">
        <f t="shared" si="57"/>
        <v>5.823149501764334</v>
      </c>
      <c r="AP177" s="59"/>
      <c r="AQ177" s="52"/>
      <c r="AR177" s="52"/>
    </row>
    <row r="178" spans="1:44" x14ac:dyDescent="0.2">
      <c r="A178" s="2" t="s">
        <v>253</v>
      </c>
      <c r="B178" s="1" t="s">
        <v>186</v>
      </c>
      <c r="C178" s="1" t="s">
        <v>282</v>
      </c>
      <c r="D178" s="28">
        <v>5</v>
      </c>
      <c r="E178" s="11" t="s">
        <v>205</v>
      </c>
      <c r="F178" s="4">
        <v>122</v>
      </c>
      <c r="G178" s="5">
        <v>122</v>
      </c>
      <c r="H178" s="4">
        <f t="shared" si="58"/>
        <v>122</v>
      </c>
      <c r="I178" s="1">
        <v>318.99</v>
      </c>
      <c r="J178" s="79">
        <f t="shared" si="59"/>
        <v>320.21000000000004</v>
      </c>
      <c r="K178" s="92"/>
      <c r="L178" s="11">
        <v>90</v>
      </c>
      <c r="M178" s="74">
        <v>1</v>
      </c>
      <c r="N178" s="74">
        <v>0</v>
      </c>
      <c r="O178" s="74">
        <v>2</v>
      </c>
      <c r="P178" s="74"/>
      <c r="Q178" s="74"/>
      <c r="R178" s="75"/>
      <c r="S178" s="13">
        <f t="shared" si="70"/>
        <v>3.489418134011367E-2</v>
      </c>
      <c r="T178" s="13">
        <f t="shared" si="71"/>
        <v>1.7441774902830155E-2</v>
      </c>
      <c r="U178" s="13">
        <f t="shared" si="72"/>
        <v>-0.99923861495548261</v>
      </c>
      <c r="V178" s="6">
        <f t="shared" si="73"/>
        <v>26.558068016581089</v>
      </c>
      <c r="W178" s="6">
        <f t="shared" si="74"/>
        <v>-87.764295062177368</v>
      </c>
      <c r="X178" s="34">
        <f t="shared" si="75"/>
        <v>26.558068016581089</v>
      </c>
      <c r="Y178" s="35">
        <f t="shared" si="76"/>
        <v>296.5580680165811</v>
      </c>
      <c r="Z178" s="36">
        <f t="shared" si="77"/>
        <v>2.2357049378226321</v>
      </c>
      <c r="AA178" s="15"/>
      <c r="AB178" s="22"/>
      <c r="AC178" s="25"/>
      <c r="AD178" s="25"/>
      <c r="AE178" s="25"/>
      <c r="AF178" s="40"/>
      <c r="AG178" s="41"/>
      <c r="AH178" s="55"/>
      <c r="AI178" s="11">
        <v>122</v>
      </c>
      <c r="AJ178" s="29">
        <v>126</v>
      </c>
      <c r="AK178" s="108">
        <v>26.08</v>
      </c>
      <c r="AL178" s="108">
        <v>235.07</v>
      </c>
      <c r="AM178" s="53">
        <f t="shared" si="78"/>
        <v>0.47806801658109066</v>
      </c>
      <c r="AN178" s="50">
        <f t="shared" si="79"/>
        <v>270.47806801658112</v>
      </c>
      <c r="AO178" s="67">
        <f t="shared" si="57"/>
        <v>2.2357049378226321</v>
      </c>
      <c r="AP178" s="59"/>
      <c r="AQ178" s="52"/>
      <c r="AR178" s="52"/>
    </row>
    <row r="179" spans="1:44" x14ac:dyDescent="0.2">
      <c r="A179" s="2" t="s">
        <v>253</v>
      </c>
      <c r="B179" s="1" t="s">
        <v>186</v>
      </c>
      <c r="C179" s="1" t="s">
        <v>282</v>
      </c>
      <c r="D179" s="28">
        <v>6</v>
      </c>
      <c r="E179" s="11" t="s">
        <v>205</v>
      </c>
      <c r="F179" s="4">
        <v>28</v>
      </c>
      <c r="G179" s="4">
        <v>28</v>
      </c>
      <c r="H179" s="4">
        <f t="shared" si="58"/>
        <v>28</v>
      </c>
      <c r="I179" s="1">
        <v>320.39999999999998</v>
      </c>
      <c r="J179" s="79">
        <f t="shared" si="59"/>
        <v>320.67999999999995</v>
      </c>
      <c r="K179" s="92"/>
      <c r="L179" s="11">
        <v>90</v>
      </c>
      <c r="M179" s="74">
        <v>3</v>
      </c>
      <c r="N179" s="74">
        <v>0</v>
      </c>
      <c r="O179" s="74">
        <v>3</v>
      </c>
      <c r="P179" s="74"/>
      <c r="Q179" s="74"/>
      <c r="R179" s="75"/>
      <c r="S179" s="13">
        <f t="shared" si="70"/>
        <v>5.2264231633826728E-2</v>
      </c>
      <c r="T179" s="13">
        <f t="shared" si="71"/>
        <v>5.2264231633826728E-2</v>
      </c>
      <c r="U179" s="13">
        <f t="shared" si="72"/>
        <v>-0.99726094768413653</v>
      </c>
      <c r="V179" s="6">
        <f t="shared" si="73"/>
        <v>45</v>
      </c>
      <c r="W179" s="6">
        <f t="shared" si="74"/>
        <v>-85.761227977435539</v>
      </c>
      <c r="X179" s="34">
        <f t="shared" si="75"/>
        <v>45</v>
      </c>
      <c r="Y179" s="35">
        <f t="shared" si="76"/>
        <v>315</v>
      </c>
      <c r="Z179" s="36">
        <f t="shared" si="77"/>
        <v>4.2387720225644614</v>
      </c>
      <c r="AA179" s="15"/>
      <c r="AB179" s="22"/>
      <c r="AC179" s="25"/>
      <c r="AD179" s="25"/>
      <c r="AE179" s="25"/>
      <c r="AF179" s="40"/>
      <c r="AG179" s="41"/>
      <c r="AH179" s="55"/>
      <c r="AI179" s="11">
        <v>19</v>
      </c>
      <c r="AJ179" s="29">
        <v>28</v>
      </c>
      <c r="AK179" s="108">
        <v>18.059999999999999</v>
      </c>
      <c r="AL179" s="108">
        <v>276.89</v>
      </c>
      <c r="AM179" s="53">
        <f t="shared" si="78"/>
        <v>26.94</v>
      </c>
      <c r="AN179" s="50">
        <f t="shared" si="79"/>
        <v>296.94</v>
      </c>
      <c r="AO179" s="67">
        <f t="shared" si="57"/>
        <v>4.2387720225644614</v>
      </c>
      <c r="AP179" s="59"/>
      <c r="AQ179" s="52"/>
      <c r="AR179" s="52"/>
    </row>
    <row r="180" spans="1:44" x14ac:dyDescent="0.2">
      <c r="A180" s="2" t="s">
        <v>253</v>
      </c>
      <c r="B180" s="1" t="s">
        <v>186</v>
      </c>
      <c r="C180" s="1" t="s">
        <v>282</v>
      </c>
      <c r="D180" s="28">
        <v>6</v>
      </c>
      <c r="E180" s="11" t="s">
        <v>205</v>
      </c>
      <c r="F180" s="4">
        <v>55</v>
      </c>
      <c r="G180" s="5">
        <v>55</v>
      </c>
      <c r="H180" s="4">
        <f t="shared" si="58"/>
        <v>55</v>
      </c>
      <c r="I180" s="1">
        <v>320.39999999999998</v>
      </c>
      <c r="J180" s="79">
        <f t="shared" si="59"/>
        <v>320.95</v>
      </c>
      <c r="K180" s="92"/>
      <c r="L180" s="11">
        <v>270</v>
      </c>
      <c r="M180" s="74">
        <v>3</v>
      </c>
      <c r="N180" s="74">
        <v>180</v>
      </c>
      <c r="O180" s="74">
        <v>1</v>
      </c>
      <c r="P180" s="74"/>
      <c r="Q180" s="74"/>
      <c r="R180" s="75"/>
      <c r="S180" s="13">
        <f t="shared" si="70"/>
        <v>-1.742848852081217E-2</v>
      </c>
      <c r="T180" s="13">
        <f t="shared" si="71"/>
        <v>-5.2327985223313132E-2</v>
      </c>
      <c r="U180" s="13">
        <f t="shared" si="72"/>
        <v>-0.99847743863945992</v>
      </c>
      <c r="V180" s="6">
        <f t="shared" si="73"/>
        <v>251.57901920027496</v>
      </c>
      <c r="W180" s="6">
        <f t="shared" si="74"/>
        <v>-86.838299513294743</v>
      </c>
      <c r="X180" s="34">
        <f t="shared" si="75"/>
        <v>251.57901920027496</v>
      </c>
      <c r="Y180" s="35">
        <f t="shared" si="76"/>
        <v>161.57901920027496</v>
      </c>
      <c r="Z180" s="36">
        <f t="shared" si="77"/>
        <v>3.1617004867052572</v>
      </c>
      <c r="AA180" s="15"/>
      <c r="AB180" s="22"/>
      <c r="AC180" s="25"/>
      <c r="AD180" s="25"/>
      <c r="AE180" s="25"/>
      <c r="AF180" s="40"/>
      <c r="AG180" s="41"/>
      <c r="AH180" s="55"/>
      <c r="AI180" s="11">
        <v>49</v>
      </c>
      <c r="AJ180" s="29">
        <v>55</v>
      </c>
      <c r="AK180" s="108">
        <v>-24.59</v>
      </c>
      <c r="AL180" s="108">
        <v>63.01</v>
      </c>
      <c r="AM180" s="53">
        <f t="shared" si="78"/>
        <v>276.16901920027493</v>
      </c>
      <c r="AN180" s="50">
        <f t="shared" si="79"/>
        <v>186.16901920027493</v>
      </c>
      <c r="AO180" s="67">
        <f t="shared" si="57"/>
        <v>3.1617004867052572</v>
      </c>
      <c r="AP180" s="59"/>
      <c r="AQ180" s="52"/>
      <c r="AR180" s="52"/>
    </row>
    <row r="181" spans="1:44" x14ac:dyDescent="0.2">
      <c r="A181" s="2" t="s">
        <v>253</v>
      </c>
      <c r="B181" s="1" t="s">
        <v>186</v>
      </c>
      <c r="C181" s="1" t="s">
        <v>282</v>
      </c>
      <c r="D181" s="28">
        <v>6</v>
      </c>
      <c r="E181" s="11" t="s">
        <v>205</v>
      </c>
      <c r="F181" s="4">
        <v>77</v>
      </c>
      <c r="G181" s="4">
        <v>77</v>
      </c>
      <c r="H181" s="4">
        <f t="shared" si="58"/>
        <v>77</v>
      </c>
      <c r="I181" s="1">
        <v>320.39999999999998</v>
      </c>
      <c r="J181" s="79">
        <f t="shared" si="59"/>
        <v>321.16999999999996</v>
      </c>
      <c r="K181" s="92"/>
      <c r="L181" s="11">
        <v>270</v>
      </c>
      <c r="M181" s="74">
        <v>3</v>
      </c>
      <c r="N181" s="74">
        <v>0</v>
      </c>
      <c r="O181" s="74">
        <v>0</v>
      </c>
      <c r="P181" s="74"/>
      <c r="Q181" s="74"/>
      <c r="R181" s="75"/>
      <c r="S181" s="13">
        <f t="shared" si="70"/>
        <v>0</v>
      </c>
      <c r="T181" s="13">
        <f t="shared" si="71"/>
        <v>5.2335956242943828E-2</v>
      </c>
      <c r="U181" s="13">
        <f t="shared" si="72"/>
        <v>0.99862953475457383</v>
      </c>
      <c r="V181" s="6">
        <f t="shared" si="73"/>
        <v>90</v>
      </c>
      <c r="W181" s="6">
        <f t="shared" si="74"/>
        <v>86.999999999999957</v>
      </c>
      <c r="X181" s="34">
        <f t="shared" si="75"/>
        <v>270</v>
      </c>
      <c r="Y181" s="35">
        <f t="shared" si="76"/>
        <v>180</v>
      </c>
      <c r="Z181" s="36">
        <f t="shared" si="77"/>
        <v>3.0000000000000426</v>
      </c>
      <c r="AA181" s="15"/>
      <c r="AB181" s="22"/>
      <c r="AC181" s="25"/>
      <c r="AD181" s="25"/>
      <c r="AE181" s="25"/>
      <c r="AF181" s="40"/>
      <c r="AG181" s="41"/>
      <c r="AH181" s="55"/>
      <c r="AI181" s="11">
        <v>77</v>
      </c>
      <c r="AJ181" s="29">
        <v>90.5</v>
      </c>
      <c r="AK181" s="108">
        <v>2.0099999999999998</v>
      </c>
      <c r="AL181" s="108">
        <v>290.05</v>
      </c>
      <c r="AM181" s="53">
        <f t="shared" si="78"/>
        <v>267.99</v>
      </c>
      <c r="AN181" s="50">
        <f t="shared" si="79"/>
        <v>177.99</v>
      </c>
      <c r="AO181" s="67">
        <f t="shared" si="57"/>
        <v>3.0000000000000426</v>
      </c>
      <c r="AP181" s="59"/>
      <c r="AQ181" s="52"/>
      <c r="AR181" s="52"/>
    </row>
    <row r="182" spans="1:44" x14ac:dyDescent="0.2">
      <c r="A182" s="2" t="s">
        <v>253</v>
      </c>
      <c r="B182" s="1" t="s">
        <v>186</v>
      </c>
      <c r="C182" s="1" t="s">
        <v>282</v>
      </c>
      <c r="D182" s="28">
        <v>7</v>
      </c>
      <c r="E182" s="11" t="s">
        <v>205</v>
      </c>
      <c r="F182" s="4">
        <v>107</v>
      </c>
      <c r="G182" s="4">
        <v>107</v>
      </c>
      <c r="H182" s="4">
        <f t="shared" si="58"/>
        <v>107</v>
      </c>
      <c r="I182" s="89">
        <v>321.8</v>
      </c>
      <c r="J182" s="79">
        <f t="shared" si="59"/>
        <v>322.87</v>
      </c>
      <c r="K182" s="92"/>
      <c r="L182" s="11">
        <v>90</v>
      </c>
      <c r="M182" s="74">
        <v>0</v>
      </c>
      <c r="N182" s="74">
        <v>180</v>
      </c>
      <c r="O182" s="74">
        <v>3</v>
      </c>
      <c r="P182" s="74"/>
      <c r="Q182" s="74"/>
      <c r="R182" s="75"/>
      <c r="S182" s="13">
        <f t="shared" si="70"/>
        <v>5.2335956242943828E-2</v>
      </c>
      <c r="T182" s="13">
        <f t="shared" si="71"/>
        <v>-3.2059657963603889E-18</v>
      </c>
      <c r="U182" s="13">
        <f t="shared" si="72"/>
        <v>0.99862953475457383</v>
      </c>
      <c r="V182" s="6">
        <f t="shared" si="73"/>
        <v>360</v>
      </c>
      <c r="W182" s="6">
        <f t="shared" si="74"/>
        <v>86.999999999999957</v>
      </c>
      <c r="X182" s="34">
        <f t="shared" si="75"/>
        <v>180</v>
      </c>
      <c r="Y182" s="35">
        <f t="shared" si="76"/>
        <v>90</v>
      </c>
      <c r="Z182" s="36">
        <f t="shared" si="77"/>
        <v>3.0000000000000426</v>
      </c>
      <c r="AA182" s="15"/>
      <c r="AB182" s="22"/>
      <c r="AC182" s="25"/>
      <c r="AD182" s="25"/>
      <c r="AE182" s="25"/>
      <c r="AF182" s="40"/>
      <c r="AG182" s="41"/>
      <c r="AH182" s="55"/>
      <c r="AI182" s="11">
        <v>104</v>
      </c>
      <c r="AJ182" s="29">
        <v>107</v>
      </c>
      <c r="AK182" s="108">
        <v>-8.49</v>
      </c>
      <c r="AL182" s="108">
        <v>337.52</v>
      </c>
      <c r="AM182" s="53">
        <f t="shared" si="78"/>
        <v>188.49</v>
      </c>
      <c r="AN182" s="50">
        <f t="shared" si="79"/>
        <v>98.490000000000009</v>
      </c>
      <c r="AO182" s="67">
        <f t="shared" si="57"/>
        <v>3.0000000000000426</v>
      </c>
      <c r="AP182" s="59"/>
      <c r="AQ182" s="52"/>
      <c r="AR182" s="52"/>
    </row>
    <row r="183" spans="1:44" x14ac:dyDescent="0.2">
      <c r="A183" s="2" t="s">
        <v>253</v>
      </c>
      <c r="B183" s="1" t="s">
        <v>186</v>
      </c>
      <c r="C183" s="1" t="s">
        <v>282</v>
      </c>
      <c r="D183" s="28">
        <v>8</v>
      </c>
      <c r="E183" s="11" t="s">
        <v>205</v>
      </c>
      <c r="F183" s="4">
        <v>4</v>
      </c>
      <c r="G183" s="5">
        <v>4</v>
      </c>
      <c r="H183" s="4">
        <f t="shared" si="58"/>
        <v>4</v>
      </c>
      <c r="I183" s="1">
        <v>323.18</v>
      </c>
      <c r="J183" s="79">
        <f t="shared" si="59"/>
        <v>323.22000000000003</v>
      </c>
      <c r="K183" s="92"/>
      <c r="L183" s="11">
        <v>90</v>
      </c>
      <c r="M183" s="74">
        <v>0</v>
      </c>
      <c r="N183" s="74">
        <v>180</v>
      </c>
      <c r="O183" s="74">
        <v>7</v>
      </c>
      <c r="P183" s="74"/>
      <c r="Q183" s="74"/>
      <c r="R183" s="75"/>
      <c r="S183" s="13">
        <f t="shared" si="70"/>
        <v>0.12186934340514748</v>
      </c>
      <c r="T183" s="13">
        <f t="shared" si="71"/>
        <v>-7.4654018886772226E-18</v>
      </c>
      <c r="U183" s="13">
        <f t="shared" si="72"/>
        <v>0.99254615164132198</v>
      </c>
      <c r="V183" s="6">
        <f t="shared" si="73"/>
        <v>360</v>
      </c>
      <c r="W183" s="6">
        <f t="shared" si="74"/>
        <v>82.999999999999972</v>
      </c>
      <c r="X183" s="34">
        <f t="shared" si="75"/>
        <v>180</v>
      </c>
      <c r="Y183" s="35">
        <f t="shared" si="76"/>
        <v>90</v>
      </c>
      <c r="Z183" s="36">
        <f t="shared" si="77"/>
        <v>7.0000000000000284</v>
      </c>
      <c r="AA183" s="15"/>
      <c r="AB183" s="22"/>
      <c r="AC183" s="25"/>
      <c r="AD183" s="25"/>
      <c r="AE183" s="25"/>
      <c r="AF183" s="40"/>
      <c r="AG183" s="41"/>
      <c r="AH183" s="55"/>
      <c r="AI183" s="11">
        <v>4</v>
      </c>
      <c r="AJ183" s="29">
        <v>7</v>
      </c>
      <c r="AK183" s="108">
        <v>13.19</v>
      </c>
      <c r="AL183" s="108">
        <v>29.18</v>
      </c>
      <c r="AM183" s="53">
        <f t="shared" si="78"/>
        <v>166.81</v>
      </c>
      <c r="AN183" s="50">
        <f t="shared" si="79"/>
        <v>76.81</v>
      </c>
      <c r="AO183" s="67">
        <f t="shared" si="57"/>
        <v>7.0000000000000284</v>
      </c>
      <c r="AP183" s="59"/>
      <c r="AQ183" s="52"/>
      <c r="AR183" s="52"/>
    </row>
    <row r="184" spans="1:44" x14ac:dyDescent="0.2">
      <c r="A184" s="2" t="s">
        <v>253</v>
      </c>
      <c r="B184" s="1" t="s">
        <v>186</v>
      </c>
      <c r="C184" s="1" t="s">
        <v>282</v>
      </c>
      <c r="D184" s="28">
        <v>8</v>
      </c>
      <c r="E184" s="11" t="s">
        <v>204</v>
      </c>
      <c r="F184" s="4">
        <v>10</v>
      </c>
      <c r="G184" s="5">
        <v>14</v>
      </c>
      <c r="H184" s="4">
        <f t="shared" si="58"/>
        <v>12</v>
      </c>
      <c r="I184" s="1">
        <v>323.18</v>
      </c>
      <c r="J184" s="79">
        <f t="shared" si="59"/>
        <v>323.3</v>
      </c>
      <c r="K184" s="92" t="s">
        <v>215</v>
      </c>
      <c r="L184" s="11">
        <v>270</v>
      </c>
      <c r="M184" s="74">
        <v>35</v>
      </c>
      <c r="N184" s="74">
        <v>0</v>
      </c>
      <c r="O184" s="74">
        <v>55</v>
      </c>
      <c r="P184" s="74"/>
      <c r="Q184" s="74"/>
      <c r="R184" s="75"/>
      <c r="S184" s="13">
        <f t="shared" si="70"/>
        <v>-0.67101007166283433</v>
      </c>
      <c r="T184" s="13">
        <f t="shared" si="71"/>
        <v>0.32898992833716573</v>
      </c>
      <c r="U184" s="13">
        <f t="shared" si="72"/>
        <v>0.46984631039295427</v>
      </c>
      <c r="V184" s="6">
        <f t="shared" si="73"/>
        <v>153.88172123090686</v>
      </c>
      <c r="W184" s="6">
        <f t="shared" si="74"/>
        <v>32.157877848078336</v>
      </c>
      <c r="X184" s="34">
        <f t="shared" si="75"/>
        <v>333.88172123090686</v>
      </c>
      <c r="Y184" s="35">
        <f t="shared" si="76"/>
        <v>243.88172123090686</v>
      </c>
      <c r="Z184" s="36">
        <f t="shared" si="77"/>
        <v>57.842122151921664</v>
      </c>
      <c r="AA184" s="15"/>
      <c r="AB184" s="22"/>
      <c r="AC184" s="25"/>
      <c r="AD184" s="25"/>
      <c r="AE184" s="25"/>
      <c r="AF184" s="40"/>
      <c r="AG184" s="41"/>
      <c r="AH184" s="55"/>
      <c r="AI184" s="11">
        <v>8</v>
      </c>
      <c r="AJ184" s="29">
        <v>14</v>
      </c>
      <c r="AK184" s="108">
        <v>-17.57</v>
      </c>
      <c r="AL184" s="108">
        <v>120.41</v>
      </c>
      <c r="AM184" s="53">
        <f t="shared" si="78"/>
        <v>351.45172123090686</v>
      </c>
      <c r="AN184" s="50">
        <f t="shared" si="79"/>
        <v>261.45172123090686</v>
      </c>
      <c r="AO184" s="67">
        <f t="shared" ref="AO184:AO247" si="80">Z184</f>
        <v>57.842122151921664</v>
      </c>
      <c r="AP184" s="59"/>
      <c r="AQ184" s="52"/>
      <c r="AR184" s="52"/>
    </row>
    <row r="185" spans="1:44" x14ac:dyDescent="0.2">
      <c r="A185" s="2" t="s">
        <v>253</v>
      </c>
      <c r="B185" s="1" t="s">
        <v>186</v>
      </c>
      <c r="C185" s="1" t="s">
        <v>282</v>
      </c>
      <c r="D185" s="28">
        <v>8</v>
      </c>
      <c r="E185" s="11" t="s">
        <v>204</v>
      </c>
      <c r="F185" s="4">
        <v>11</v>
      </c>
      <c r="G185" s="5">
        <v>15</v>
      </c>
      <c r="H185" s="4">
        <f t="shared" si="58"/>
        <v>13</v>
      </c>
      <c r="I185" s="1">
        <v>323.18</v>
      </c>
      <c r="J185" s="79">
        <f t="shared" si="59"/>
        <v>323.31</v>
      </c>
      <c r="K185" s="92" t="s">
        <v>215</v>
      </c>
      <c r="L185" s="11">
        <v>270</v>
      </c>
      <c r="M185" s="74">
        <v>34</v>
      </c>
      <c r="N185" s="74">
        <v>0</v>
      </c>
      <c r="O185" s="74">
        <v>46</v>
      </c>
      <c r="P185" s="74"/>
      <c r="Q185" s="74"/>
      <c r="R185" s="75"/>
      <c r="S185" s="13">
        <f t="shared" si="70"/>
        <v>-0.59635972191498365</v>
      </c>
      <c r="T185" s="13">
        <f t="shared" si="71"/>
        <v>0.38844803109722459</v>
      </c>
      <c r="U185" s="13">
        <f t="shared" si="72"/>
        <v>0.575897889200368</v>
      </c>
      <c r="V185" s="6">
        <f t="shared" si="73"/>
        <v>146.92117475239365</v>
      </c>
      <c r="W185" s="6">
        <f t="shared" si="74"/>
        <v>38.978759510207091</v>
      </c>
      <c r="X185" s="34">
        <f t="shared" si="75"/>
        <v>326.92117475239365</v>
      </c>
      <c r="Y185" s="35">
        <f t="shared" si="76"/>
        <v>236.92117475239365</v>
      </c>
      <c r="Z185" s="36">
        <f t="shared" si="77"/>
        <v>51.021240489792909</v>
      </c>
      <c r="AA185" s="15"/>
      <c r="AB185" s="22"/>
      <c r="AC185" s="25"/>
      <c r="AD185" s="25"/>
      <c r="AE185" s="25"/>
      <c r="AF185" s="40"/>
      <c r="AG185" s="41"/>
      <c r="AH185" s="55"/>
      <c r="AI185" s="11"/>
      <c r="AJ185" s="29"/>
      <c r="AK185" s="108">
        <v>-17.57</v>
      </c>
      <c r="AL185" s="108">
        <v>120.41</v>
      </c>
      <c r="AM185" s="53">
        <f t="shared" si="78"/>
        <v>344.49117475239365</v>
      </c>
      <c r="AN185" s="50">
        <f t="shared" si="79"/>
        <v>254.49117475239365</v>
      </c>
      <c r="AO185" s="67">
        <f t="shared" si="80"/>
        <v>51.021240489792909</v>
      </c>
      <c r="AP185" s="59"/>
      <c r="AQ185" s="52"/>
      <c r="AR185" s="52"/>
    </row>
    <row r="186" spans="1:44" x14ac:dyDescent="0.2">
      <c r="A186" s="2" t="s">
        <v>253</v>
      </c>
      <c r="B186" s="1" t="s">
        <v>186</v>
      </c>
      <c r="C186" s="1" t="s">
        <v>282</v>
      </c>
      <c r="D186" s="28">
        <v>8</v>
      </c>
      <c r="E186" s="11" t="s">
        <v>204</v>
      </c>
      <c r="F186" s="4">
        <v>28</v>
      </c>
      <c r="G186" s="4">
        <v>28</v>
      </c>
      <c r="H186" s="4">
        <f t="shared" si="58"/>
        <v>28</v>
      </c>
      <c r="I186" s="1">
        <v>323.18</v>
      </c>
      <c r="J186" s="79">
        <f t="shared" si="59"/>
        <v>323.45999999999998</v>
      </c>
      <c r="K186" s="92" t="s">
        <v>215</v>
      </c>
      <c r="L186" s="11">
        <v>90</v>
      </c>
      <c r="M186" s="74">
        <v>0</v>
      </c>
      <c r="N186" s="74">
        <v>0</v>
      </c>
      <c r="O186" s="74">
        <v>1</v>
      </c>
      <c r="P186" s="74"/>
      <c r="Q186" s="74"/>
      <c r="R186" s="75"/>
      <c r="S186" s="13">
        <f t="shared" si="70"/>
        <v>1.7452406437283512E-2</v>
      </c>
      <c r="T186" s="13">
        <f t="shared" si="71"/>
        <v>-1.0690894390537575E-18</v>
      </c>
      <c r="U186" s="13">
        <f t="shared" si="72"/>
        <v>-0.99984769515639127</v>
      </c>
      <c r="V186" s="6">
        <f t="shared" si="73"/>
        <v>360</v>
      </c>
      <c r="W186" s="6">
        <f t="shared" si="74"/>
        <v>-89.000000000000099</v>
      </c>
      <c r="X186" s="34">
        <f t="shared" si="75"/>
        <v>360</v>
      </c>
      <c r="Y186" s="35">
        <f t="shared" si="76"/>
        <v>270</v>
      </c>
      <c r="Z186" s="36">
        <f t="shared" si="77"/>
        <v>0.99999999999990052</v>
      </c>
      <c r="AA186" s="15"/>
      <c r="AB186" s="22"/>
      <c r="AC186" s="25"/>
      <c r="AD186" s="25"/>
      <c r="AE186" s="25"/>
      <c r="AF186" s="40"/>
      <c r="AG186" s="41"/>
      <c r="AH186" s="55"/>
      <c r="AI186" s="11">
        <v>25</v>
      </c>
      <c r="AJ186" s="29">
        <v>30</v>
      </c>
      <c r="AK186" s="108">
        <v>-40.520000000000003</v>
      </c>
      <c r="AL186" s="108">
        <v>5.65</v>
      </c>
      <c r="AM186" s="53">
        <f t="shared" si="78"/>
        <v>400.52</v>
      </c>
      <c r="AN186" s="50">
        <f t="shared" si="79"/>
        <v>310.52</v>
      </c>
      <c r="AO186" s="67">
        <f t="shared" si="80"/>
        <v>0.99999999999990052</v>
      </c>
      <c r="AP186" s="59"/>
      <c r="AQ186" s="52"/>
      <c r="AR186" s="52"/>
    </row>
    <row r="187" spans="1:44" x14ac:dyDescent="0.2">
      <c r="A187" s="2" t="s">
        <v>253</v>
      </c>
      <c r="B187" s="1" t="s">
        <v>186</v>
      </c>
      <c r="C187" s="1" t="s">
        <v>282</v>
      </c>
      <c r="D187" s="28">
        <v>8</v>
      </c>
      <c r="E187" s="11" t="s">
        <v>205</v>
      </c>
      <c r="F187" s="4">
        <v>107</v>
      </c>
      <c r="G187" s="4">
        <v>107</v>
      </c>
      <c r="H187" s="4">
        <f t="shared" si="58"/>
        <v>107</v>
      </c>
      <c r="I187" s="1">
        <v>323.18</v>
      </c>
      <c r="J187" s="79">
        <f t="shared" si="59"/>
        <v>324.25</v>
      </c>
      <c r="K187" s="92"/>
      <c r="L187" s="11">
        <v>270</v>
      </c>
      <c r="M187" s="74">
        <v>8</v>
      </c>
      <c r="N187" s="74">
        <v>180</v>
      </c>
      <c r="O187" s="74">
        <v>1</v>
      </c>
      <c r="P187" s="74"/>
      <c r="Q187" s="74"/>
      <c r="R187" s="75"/>
      <c r="S187" s="13">
        <f t="shared" si="70"/>
        <v>-1.728256081754171E-2</v>
      </c>
      <c r="T187" s="13">
        <f t="shared" si="71"/>
        <v>-0.13915190422268917</v>
      </c>
      <c r="U187" s="13">
        <f t="shared" si="72"/>
        <v>-0.99011724611822993</v>
      </c>
      <c r="V187" s="6">
        <f t="shared" si="73"/>
        <v>262.92016238620141</v>
      </c>
      <c r="W187" s="6">
        <f t="shared" si="74"/>
        <v>-81.939339132482445</v>
      </c>
      <c r="X187" s="34">
        <f t="shared" si="75"/>
        <v>262.92016238620141</v>
      </c>
      <c r="Y187" s="35">
        <f t="shared" si="76"/>
        <v>172.92016238620141</v>
      </c>
      <c r="Z187" s="36">
        <f t="shared" si="77"/>
        <v>8.0606608675175551</v>
      </c>
      <c r="AA187" s="15"/>
      <c r="AB187" s="22"/>
      <c r="AC187" s="25"/>
      <c r="AD187" s="25"/>
      <c r="AE187" s="25"/>
      <c r="AF187" s="40"/>
      <c r="AG187" s="41"/>
      <c r="AH187" s="55"/>
      <c r="AI187" s="11">
        <v>107</v>
      </c>
      <c r="AJ187" s="29">
        <v>111</v>
      </c>
      <c r="AK187" s="108">
        <v>-44.91</v>
      </c>
      <c r="AL187" s="108">
        <v>353.8</v>
      </c>
      <c r="AM187" s="53">
        <f t="shared" si="78"/>
        <v>307.83016238620144</v>
      </c>
      <c r="AN187" s="50">
        <f t="shared" si="79"/>
        <v>217.83016238620144</v>
      </c>
      <c r="AO187" s="67">
        <f t="shared" si="80"/>
        <v>8.0606608675175551</v>
      </c>
      <c r="AP187" s="59"/>
      <c r="AQ187" s="52"/>
      <c r="AR187" s="52"/>
    </row>
    <row r="188" spans="1:44" x14ac:dyDescent="0.2">
      <c r="A188" s="2" t="s">
        <v>253</v>
      </c>
      <c r="B188" s="1" t="s">
        <v>186</v>
      </c>
      <c r="C188" s="1" t="s">
        <v>283</v>
      </c>
      <c r="D188" s="28">
        <v>1</v>
      </c>
      <c r="E188" s="11" t="s">
        <v>216</v>
      </c>
      <c r="F188" s="4">
        <v>4</v>
      </c>
      <c r="G188" s="4">
        <v>8</v>
      </c>
      <c r="H188" s="4">
        <f t="shared" si="58"/>
        <v>6</v>
      </c>
      <c r="I188" s="89">
        <v>334</v>
      </c>
      <c r="J188" s="79">
        <f t="shared" si="59"/>
        <v>334.06</v>
      </c>
      <c r="K188" s="92">
        <v>1</v>
      </c>
      <c r="L188" s="11">
        <v>90</v>
      </c>
      <c r="M188" s="74">
        <v>85</v>
      </c>
      <c r="N188" s="74">
        <v>152</v>
      </c>
      <c r="O188" s="74">
        <v>0</v>
      </c>
      <c r="P188" s="74"/>
      <c r="Q188" s="74"/>
      <c r="R188" s="75"/>
      <c r="S188" s="13">
        <f t="shared" si="70"/>
        <v>-0.46768508175215073</v>
      </c>
      <c r="T188" s="13">
        <f t="shared" si="71"/>
        <v>-0.87958771069893205</v>
      </c>
      <c r="U188" s="13">
        <f t="shared" si="72"/>
        <v>7.6953953262876615E-2</v>
      </c>
      <c r="V188" s="6">
        <f t="shared" si="73"/>
        <v>242</v>
      </c>
      <c r="W188" s="6">
        <f t="shared" si="74"/>
        <v>4.417206686730526</v>
      </c>
      <c r="X188" s="34">
        <f t="shared" si="75"/>
        <v>62</v>
      </c>
      <c r="Y188" s="35">
        <f t="shared" si="76"/>
        <v>332</v>
      </c>
      <c r="Z188" s="36">
        <f t="shared" si="77"/>
        <v>85.582793313269477</v>
      </c>
      <c r="AA188" s="15"/>
      <c r="AB188" s="22"/>
      <c r="AC188" s="25"/>
      <c r="AD188" s="25"/>
      <c r="AE188" s="25"/>
      <c r="AF188" s="40"/>
      <c r="AG188" s="41"/>
      <c r="AH188" s="55"/>
      <c r="AI188" s="11">
        <v>4</v>
      </c>
      <c r="AJ188" s="29">
        <v>8</v>
      </c>
      <c r="AK188" s="108">
        <v>9.6300000000000008</v>
      </c>
      <c r="AL188" s="108">
        <v>132.69</v>
      </c>
      <c r="AM188" s="53">
        <f t="shared" si="78"/>
        <v>52.37</v>
      </c>
      <c r="AN188" s="50">
        <f t="shared" si="79"/>
        <v>322.37</v>
      </c>
      <c r="AO188" s="67">
        <f t="shared" si="80"/>
        <v>85.582793313269477</v>
      </c>
      <c r="AP188" s="59"/>
      <c r="AQ188" s="52"/>
      <c r="AR188" s="52"/>
    </row>
    <row r="189" spans="1:44" x14ac:dyDescent="0.2">
      <c r="A189" s="2" t="s">
        <v>253</v>
      </c>
      <c r="B189" s="1" t="s">
        <v>186</v>
      </c>
      <c r="C189" s="1" t="s">
        <v>283</v>
      </c>
      <c r="D189" s="28">
        <v>1</v>
      </c>
      <c r="E189" s="11" t="s">
        <v>205</v>
      </c>
      <c r="F189" s="4">
        <v>16</v>
      </c>
      <c r="G189" s="4">
        <v>16</v>
      </c>
      <c r="H189" s="4">
        <f t="shared" si="58"/>
        <v>16</v>
      </c>
      <c r="I189" s="89">
        <v>334</v>
      </c>
      <c r="J189" s="79">
        <f t="shared" si="59"/>
        <v>334.16</v>
      </c>
      <c r="K189" s="92"/>
      <c r="L189" s="11">
        <v>90</v>
      </c>
      <c r="M189" s="74">
        <v>0</v>
      </c>
      <c r="N189" s="74">
        <v>0</v>
      </c>
      <c r="O189" s="74">
        <v>6</v>
      </c>
      <c r="P189" s="74"/>
      <c r="Q189" s="74"/>
      <c r="R189" s="75"/>
      <c r="S189" s="13">
        <f t="shared" si="70"/>
        <v>0.10452846326765346</v>
      </c>
      <c r="T189" s="13">
        <f t="shared" si="71"/>
        <v>-6.403144263316904E-18</v>
      </c>
      <c r="U189" s="13">
        <f t="shared" si="72"/>
        <v>-0.99452189536827329</v>
      </c>
      <c r="V189" s="6">
        <f t="shared" si="73"/>
        <v>360</v>
      </c>
      <c r="W189" s="6">
        <f t="shared" si="74"/>
        <v>-83.999999999999986</v>
      </c>
      <c r="X189" s="34">
        <f t="shared" si="75"/>
        <v>360</v>
      </c>
      <c r="Y189" s="35">
        <f t="shared" si="76"/>
        <v>270</v>
      </c>
      <c r="Z189" s="36">
        <f t="shared" si="77"/>
        <v>6.0000000000000142</v>
      </c>
      <c r="AA189" s="15"/>
      <c r="AB189" s="22"/>
      <c r="AC189" s="25"/>
      <c r="AD189" s="25"/>
      <c r="AE189" s="25"/>
      <c r="AF189" s="40"/>
      <c r="AG189" s="41"/>
      <c r="AH189" s="55"/>
      <c r="AI189" s="11">
        <v>13</v>
      </c>
      <c r="AJ189" s="29">
        <v>16</v>
      </c>
      <c r="AK189" s="108">
        <v>27.27</v>
      </c>
      <c r="AL189" s="108">
        <v>300.52</v>
      </c>
      <c r="AM189" s="53">
        <f t="shared" si="78"/>
        <v>332.73</v>
      </c>
      <c r="AN189" s="50">
        <f t="shared" si="79"/>
        <v>242.73000000000002</v>
      </c>
      <c r="AO189" s="67">
        <f t="shared" si="80"/>
        <v>6.0000000000000142</v>
      </c>
      <c r="AP189" s="59"/>
      <c r="AQ189" s="52"/>
      <c r="AR189" s="52"/>
    </row>
    <row r="190" spans="1:44" x14ac:dyDescent="0.2">
      <c r="A190" s="2" t="s">
        <v>253</v>
      </c>
      <c r="B190" s="1" t="s">
        <v>186</v>
      </c>
      <c r="C190" s="1" t="s">
        <v>283</v>
      </c>
      <c r="D190" s="28">
        <v>1</v>
      </c>
      <c r="E190" s="11" t="s">
        <v>205</v>
      </c>
      <c r="F190" s="4">
        <v>125.5</v>
      </c>
      <c r="G190" s="4">
        <v>125.5</v>
      </c>
      <c r="H190" s="4">
        <f t="shared" si="58"/>
        <v>125.5</v>
      </c>
      <c r="I190" s="89">
        <v>334</v>
      </c>
      <c r="J190" s="79">
        <f t="shared" si="59"/>
        <v>335.255</v>
      </c>
      <c r="K190" s="92"/>
      <c r="L190" s="2">
        <v>270</v>
      </c>
      <c r="M190" s="74">
        <v>2</v>
      </c>
      <c r="N190" s="74">
        <v>180</v>
      </c>
      <c r="O190" s="74">
        <v>5</v>
      </c>
      <c r="P190" s="74"/>
      <c r="Q190" s="74"/>
      <c r="R190" s="75"/>
      <c r="S190" s="13">
        <f t="shared" si="70"/>
        <v>-8.7102649824045655E-2</v>
      </c>
      <c r="T190" s="13">
        <f t="shared" si="71"/>
        <v>-3.4766693581101807E-2</v>
      </c>
      <c r="U190" s="13">
        <f t="shared" si="72"/>
        <v>-0.99558784319794802</v>
      </c>
      <c r="V190" s="6">
        <f t="shared" si="73"/>
        <v>201.75922647955761</v>
      </c>
      <c r="W190" s="6">
        <f t="shared" si="74"/>
        <v>-84.618591521009023</v>
      </c>
      <c r="X190" s="34">
        <f t="shared" si="75"/>
        <v>201.75922647955761</v>
      </c>
      <c r="Y190" s="35">
        <f t="shared" si="76"/>
        <v>111.75922647955761</v>
      </c>
      <c r="Z190" s="36">
        <f t="shared" si="77"/>
        <v>5.3814084789909771</v>
      </c>
      <c r="AA190" s="15"/>
      <c r="AB190" s="22"/>
      <c r="AC190" s="25"/>
      <c r="AD190" s="25"/>
      <c r="AE190" s="25"/>
      <c r="AF190" s="40"/>
      <c r="AG190" s="41"/>
      <c r="AH190" s="55"/>
      <c r="AI190" s="11">
        <v>125.5</v>
      </c>
      <c r="AJ190" s="29">
        <v>132</v>
      </c>
      <c r="AK190" s="108">
        <v>37.18</v>
      </c>
      <c r="AL190" s="108">
        <v>298.33999999999997</v>
      </c>
      <c r="AM190" s="53">
        <f t="shared" si="78"/>
        <v>164.5792264795576</v>
      </c>
      <c r="AN190" s="50">
        <f t="shared" si="79"/>
        <v>74.579226479557605</v>
      </c>
      <c r="AO190" s="67">
        <f t="shared" si="80"/>
        <v>5.3814084789909771</v>
      </c>
      <c r="AP190" s="59"/>
      <c r="AQ190" s="52"/>
      <c r="AR190" s="52"/>
    </row>
    <row r="191" spans="1:44" x14ac:dyDescent="0.2">
      <c r="A191" s="2" t="s">
        <v>253</v>
      </c>
      <c r="B191" s="1" t="s">
        <v>186</v>
      </c>
      <c r="C191" s="1" t="s">
        <v>283</v>
      </c>
      <c r="D191" s="28">
        <v>2</v>
      </c>
      <c r="E191" s="11" t="s">
        <v>205</v>
      </c>
      <c r="F191" s="4">
        <v>79</v>
      </c>
      <c r="G191" s="4">
        <v>79</v>
      </c>
      <c r="H191" s="4">
        <f t="shared" si="58"/>
        <v>79</v>
      </c>
      <c r="I191" s="89">
        <v>335.40499999999997</v>
      </c>
      <c r="J191" s="79">
        <f t="shared" si="59"/>
        <v>336.19499999999999</v>
      </c>
      <c r="K191" s="92"/>
      <c r="L191" s="11">
        <v>90</v>
      </c>
      <c r="M191" s="74">
        <v>0</v>
      </c>
      <c r="N191" s="74">
        <v>180</v>
      </c>
      <c r="O191" s="74">
        <v>3</v>
      </c>
      <c r="P191" s="74"/>
      <c r="Q191" s="74"/>
      <c r="R191" s="75"/>
      <c r="S191" s="13">
        <f t="shared" si="70"/>
        <v>5.2335956242943828E-2</v>
      </c>
      <c r="T191" s="13">
        <f t="shared" si="71"/>
        <v>-3.2059657963603889E-18</v>
      </c>
      <c r="U191" s="13">
        <f t="shared" si="72"/>
        <v>0.99862953475457383</v>
      </c>
      <c r="V191" s="6">
        <f t="shared" si="73"/>
        <v>360</v>
      </c>
      <c r="W191" s="6">
        <f t="shared" si="74"/>
        <v>86.999999999999957</v>
      </c>
      <c r="X191" s="34">
        <f t="shared" si="75"/>
        <v>180</v>
      </c>
      <c r="Y191" s="35">
        <f t="shared" si="76"/>
        <v>90</v>
      </c>
      <c r="Z191" s="36">
        <f t="shared" si="77"/>
        <v>3.0000000000000426</v>
      </c>
      <c r="AA191" s="15"/>
      <c r="AB191" s="22"/>
      <c r="AC191" s="25"/>
      <c r="AD191" s="25"/>
      <c r="AE191" s="25"/>
      <c r="AF191" s="40"/>
      <c r="AG191" s="41"/>
      <c r="AH191" s="55"/>
      <c r="AI191" s="11">
        <v>69</v>
      </c>
      <c r="AJ191" s="29">
        <v>79</v>
      </c>
      <c r="AK191" s="108">
        <v>39.200000000000003</v>
      </c>
      <c r="AL191" s="108">
        <v>157.05000000000001</v>
      </c>
      <c r="AM191" s="53">
        <f t="shared" si="78"/>
        <v>140.80000000000001</v>
      </c>
      <c r="AN191" s="50">
        <f t="shared" si="79"/>
        <v>50.800000000000011</v>
      </c>
      <c r="AO191" s="67">
        <f t="shared" si="80"/>
        <v>3.0000000000000426</v>
      </c>
      <c r="AP191" s="59"/>
      <c r="AQ191" s="52"/>
      <c r="AR191" s="52"/>
    </row>
    <row r="192" spans="1:44" x14ac:dyDescent="0.2">
      <c r="A192" s="2" t="s">
        <v>253</v>
      </c>
      <c r="B192" s="1" t="s">
        <v>186</v>
      </c>
      <c r="C192" s="1" t="s">
        <v>283</v>
      </c>
      <c r="D192" s="28">
        <v>3</v>
      </c>
      <c r="E192" s="11" t="s">
        <v>205</v>
      </c>
      <c r="F192" s="4">
        <v>42</v>
      </c>
      <c r="G192" s="4">
        <v>42</v>
      </c>
      <c r="H192" s="4">
        <f t="shared" si="58"/>
        <v>42</v>
      </c>
      <c r="I192" s="89">
        <v>336.81</v>
      </c>
      <c r="J192" s="79">
        <f t="shared" si="59"/>
        <v>337.23</v>
      </c>
      <c r="K192" s="92"/>
      <c r="L192" s="2">
        <v>270</v>
      </c>
      <c r="M192" s="74">
        <v>1</v>
      </c>
      <c r="N192" s="74">
        <v>180</v>
      </c>
      <c r="O192" s="74">
        <v>3</v>
      </c>
      <c r="P192" s="74"/>
      <c r="Q192" s="74"/>
      <c r="R192" s="75"/>
      <c r="S192" s="13">
        <f t="shared" si="70"/>
        <v>-5.2327985223313132E-2</v>
      </c>
      <c r="T192" s="13">
        <f t="shared" si="71"/>
        <v>-1.7428488520812153E-2</v>
      </c>
      <c r="U192" s="13">
        <f t="shared" si="72"/>
        <v>-0.99847743863945992</v>
      </c>
      <c r="V192" s="6">
        <f t="shared" si="73"/>
        <v>198.42098079972504</v>
      </c>
      <c r="W192" s="6">
        <f t="shared" si="74"/>
        <v>-86.838299513294743</v>
      </c>
      <c r="X192" s="34">
        <f t="shared" si="75"/>
        <v>198.42098079972504</v>
      </c>
      <c r="Y192" s="35">
        <f t="shared" si="76"/>
        <v>108.42098079972504</v>
      </c>
      <c r="Z192" s="36">
        <f t="shared" si="77"/>
        <v>3.1617004867052572</v>
      </c>
      <c r="AA192" s="15"/>
      <c r="AB192" s="22"/>
      <c r="AC192" s="25"/>
      <c r="AD192" s="25"/>
      <c r="AE192" s="25"/>
      <c r="AF192" s="40"/>
      <c r="AG192" s="41"/>
      <c r="AH192" s="55"/>
      <c r="AI192" s="11">
        <v>42</v>
      </c>
      <c r="AJ192" s="29">
        <v>52</v>
      </c>
      <c r="AK192" s="108">
        <v>59.34</v>
      </c>
      <c r="AL192" s="108">
        <v>245.09</v>
      </c>
      <c r="AM192" s="53">
        <f t="shared" si="78"/>
        <v>139.08098079972504</v>
      </c>
      <c r="AN192" s="50">
        <f t="shared" si="79"/>
        <v>49.08098079972504</v>
      </c>
      <c r="AO192" s="67">
        <f t="shared" si="80"/>
        <v>3.1617004867052572</v>
      </c>
      <c r="AP192" s="59"/>
      <c r="AQ192" s="52"/>
      <c r="AR192" s="52"/>
    </row>
    <row r="193" spans="1:44" x14ac:dyDescent="0.2">
      <c r="A193" s="2" t="s">
        <v>253</v>
      </c>
      <c r="B193" s="1" t="s">
        <v>186</v>
      </c>
      <c r="C193" s="1" t="s">
        <v>283</v>
      </c>
      <c r="D193" s="28">
        <v>3</v>
      </c>
      <c r="E193" s="11" t="s">
        <v>205</v>
      </c>
      <c r="F193" s="4">
        <v>52</v>
      </c>
      <c r="G193" s="4">
        <v>52</v>
      </c>
      <c r="H193" s="4">
        <f t="shared" si="58"/>
        <v>52</v>
      </c>
      <c r="I193" s="89">
        <v>336.81</v>
      </c>
      <c r="J193" s="79">
        <f t="shared" si="59"/>
        <v>337.33</v>
      </c>
      <c r="K193" s="92"/>
      <c r="L193" s="2">
        <v>270</v>
      </c>
      <c r="M193" s="74">
        <v>1</v>
      </c>
      <c r="N193" s="74">
        <v>180</v>
      </c>
      <c r="O193" s="74">
        <v>4</v>
      </c>
      <c r="P193" s="74"/>
      <c r="Q193" s="74"/>
      <c r="R193" s="75"/>
      <c r="S193" s="13">
        <f t="shared" si="70"/>
        <v>-6.9745849495301007E-2</v>
      </c>
      <c r="T193" s="13">
        <f t="shared" si="71"/>
        <v>-1.7409893252357155E-2</v>
      </c>
      <c r="U193" s="13">
        <f t="shared" si="72"/>
        <v>-0.99741211642315963</v>
      </c>
      <c r="V193" s="6">
        <f t="shared" si="73"/>
        <v>194.01569916405353</v>
      </c>
      <c r="W193" s="6">
        <f t="shared" si="74"/>
        <v>-85.877680539184936</v>
      </c>
      <c r="X193" s="34">
        <f t="shared" si="75"/>
        <v>194.01569916405353</v>
      </c>
      <c r="Y193" s="35">
        <f t="shared" si="76"/>
        <v>104.01569916405353</v>
      </c>
      <c r="Z193" s="36">
        <f t="shared" si="77"/>
        <v>4.1223194608150635</v>
      </c>
      <c r="AA193" s="15"/>
      <c r="AB193" s="22"/>
      <c r="AC193" s="25"/>
      <c r="AD193" s="25"/>
      <c r="AE193" s="25"/>
      <c r="AF193" s="40"/>
      <c r="AG193" s="41"/>
      <c r="AH193" s="55"/>
      <c r="AI193" s="11">
        <v>42</v>
      </c>
      <c r="AJ193" s="29">
        <v>52</v>
      </c>
      <c r="AK193" s="108">
        <v>63.45</v>
      </c>
      <c r="AL193" s="108">
        <v>231.78</v>
      </c>
      <c r="AM193" s="53">
        <f t="shared" si="78"/>
        <v>130.56569916405351</v>
      </c>
      <c r="AN193" s="50">
        <f t="shared" si="79"/>
        <v>40.565699164053513</v>
      </c>
      <c r="AO193" s="67">
        <f t="shared" si="80"/>
        <v>4.1223194608150635</v>
      </c>
      <c r="AP193" s="59"/>
      <c r="AQ193" s="52"/>
      <c r="AR193" s="52"/>
    </row>
    <row r="194" spans="1:44" x14ac:dyDescent="0.2">
      <c r="A194" s="2" t="s">
        <v>253</v>
      </c>
      <c r="B194" s="1" t="s">
        <v>186</v>
      </c>
      <c r="C194" s="1" t="s">
        <v>283</v>
      </c>
      <c r="D194" s="28">
        <v>4</v>
      </c>
      <c r="E194" s="11" t="s">
        <v>205</v>
      </c>
      <c r="F194" s="4">
        <v>16.5</v>
      </c>
      <c r="G194" s="4">
        <v>16.5</v>
      </c>
      <c r="H194" s="4">
        <f t="shared" si="58"/>
        <v>16.5</v>
      </c>
      <c r="I194" s="89">
        <v>337.86</v>
      </c>
      <c r="J194" s="79">
        <f t="shared" si="59"/>
        <v>338.02500000000003</v>
      </c>
      <c r="K194" s="92"/>
      <c r="L194" s="11">
        <v>90</v>
      </c>
      <c r="M194" s="74">
        <v>0</v>
      </c>
      <c r="N194" s="74">
        <v>0</v>
      </c>
      <c r="O194" s="74">
        <v>13</v>
      </c>
      <c r="P194" s="74"/>
      <c r="Q194" s="74"/>
      <c r="R194" s="75"/>
      <c r="S194" s="13">
        <f t="shared" si="70"/>
        <v>0.224951054343865</v>
      </c>
      <c r="T194" s="13">
        <f t="shared" si="71"/>
        <v>-1.3779921832972561E-17</v>
      </c>
      <c r="U194" s="13">
        <f t="shared" si="72"/>
        <v>-0.97437006478523525</v>
      </c>
      <c r="V194" s="6">
        <f t="shared" si="73"/>
        <v>360</v>
      </c>
      <c r="W194" s="6">
        <f t="shared" si="74"/>
        <v>-77.000000000000028</v>
      </c>
      <c r="X194" s="34">
        <f t="shared" si="75"/>
        <v>360</v>
      </c>
      <c r="Y194" s="35">
        <f t="shared" si="76"/>
        <v>270</v>
      </c>
      <c r="Z194" s="36">
        <f t="shared" si="77"/>
        <v>12.999999999999972</v>
      </c>
      <c r="AA194" s="15"/>
      <c r="AB194" s="22"/>
      <c r="AC194" s="25"/>
      <c r="AD194" s="25"/>
      <c r="AE194" s="25"/>
      <c r="AF194" s="40"/>
      <c r="AG194" s="41"/>
      <c r="AH194" s="55"/>
      <c r="AI194" s="11">
        <v>16.5</v>
      </c>
      <c r="AJ194" s="29">
        <v>23</v>
      </c>
      <c r="AK194" s="108">
        <v>62.35</v>
      </c>
      <c r="AL194" s="108">
        <v>36.51</v>
      </c>
      <c r="AM194" s="53">
        <f t="shared" si="78"/>
        <v>297.64999999999998</v>
      </c>
      <c r="AN194" s="50">
        <f t="shared" si="79"/>
        <v>207.64999999999998</v>
      </c>
      <c r="AO194" s="67">
        <f t="shared" si="80"/>
        <v>12.999999999999972</v>
      </c>
      <c r="AP194" s="59"/>
      <c r="AQ194" s="52"/>
      <c r="AR194" s="52"/>
    </row>
    <row r="195" spans="1:44" x14ac:dyDescent="0.2">
      <c r="A195" s="2" t="s">
        <v>253</v>
      </c>
      <c r="B195" s="1" t="s">
        <v>186</v>
      </c>
      <c r="C195" s="1" t="s">
        <v>283</v>
      </c>
      <c r="D195" s="28">
        <v>4</v>
      </c>
      <c r="E195" s="11" t="s">
        <v>205</v>
      </c>
      <c r="F195" s="4">
        <v>77</v>
      </c>
      <c r="G195" s="4">
        <v>77</v>
      </c>
      <c r="H195" s="4">
        <f t="shared" ref="H195:H258" si="81">AVERAGE(F195:G195)</f>
        <v>77</v>
      </c>
      <c r="I195" s="89">
        <v>337.86</v>
      </c>
      <c r="J195" s="79">
        <f t="shared" ref="J195:J258" si="82">I195+(H195/100)</f>
        <v>338.63</v>
      </c>
      <c r="K195" s="92"/>
      <c r="L195" s="11">
        <v>90</v>
      </c>
      <c r="M195" s="74">
        <v>0</v>
      </c>
      <c r="N195" s="74">
        <v>0</v>
      </c>
      <c r="O195" s="74">
        <v>8</v>
      </c>
      <c r="P195" s="74"/>
      <c r="Q195" s="74"/>
      <c r="R195" s="75"/>
      <c r="S195" s="13">
        <f t="shared" si="70"/>
        <v>0.13917310096006544</v>
      </c>
      <c r="T195" s="13">
        <f t="shared" si="71"/>
        <v>-8.5253854803032782E-18</v>
      </c>
      <c r="U195" s="13">
        <f t="shared" si="72"/>
        <v>-0.99026806874157036</v>
      </c>
      <c r="V195" s="6">
        <f t="shared" si="73"/>
        <v>360</v>
      </c>
      <c r="W195" s="6">
        <f t="shared" si="74"/>
        <v>-82.000000000000028</v>
      </c>
      <c r="X195" s="34">
        <f t="shared" si="75"/>
        <v>360</v>
      </c>
      <c r="Y195" s="35">
        <f t="shared" si="76"/>
        <v>270</v>
      </c>
      <c r="Z195" s="36">
        <f t="shared" si="77"/>
        <v>7.9999999999999716</v>
      </c>
      <c r="AA195" s="15"/>
      <c r="AB195" s="22"/>
      <c r="AC195" s="25"/>
      <c r="AD195" s="25"/>
      <c r="AE195" s="25"/>
      <c r="AF195" s="40"/>
      <c r="AG195" s="41"/>
      <c r="AH195" s="55"/>
      <c r="AI195" s="11">
        <v>77</v>
      </c>
      <c r="AJ195" s="29">
        <v>84</v>
      </c>
      <c r="AK195" s="108">
        <v>39.35</v>
      </c>
      <c r="AL195" s="108">
        <v>101.87</v>
      </c>
      <c r="AM195" s="53">
        <f t="shared" si="78"/>
        <v>320.64999999999998</v>
      </c>
      <c r="AN195" s="50">
        <f t="shared" si="79"/>
        <v>230.64999999999998</v>
      </c>
      <c r="AO195" s="67">
        <f t="shared" si="80"/>
        <v>7.9999999999999716</v>
      </c>
      <c r="AP195" s="59"/>
      <c r="AQ195" s="52"/>
      <c r="AR195" s="52"/>
    </row>
    <row r="196" spans="1:44" x14ac:dyDescent="0.2">
      <c r="A196" s="2" t="s">
        <v>253</v>
      </c>
      <c r="B196" s="1" t="s">
        <v>186</v>
      </c>
      <c r="C196" s="1" t="s">
        <v>283</v>
      </c>
      <c r="D196" s="28">
        <v>4</v>
      </c>
      <c r="E196" s="11" t="s">
        <v>216</v>
      </c>
      <c r="F196" s="4">
        <v>110</v>
      </c>
      <c r="G196" s="4">
        <v>113</v>
      </c>
      <c r="H196" s="4">
        <f t="shared" si="81"/>
        <v>111.5</v>
      </c>
      <c r="I196" s="89">
        <v>337.86</v>
      </c>
      <c r="J196" s="79">
        <f t="shared" si="82"/>
        <v>338.97500000000002</v>
      </c>
      <c r="K196" s="92">
        <v>1</v>
      </c>
      <c r="L196" s="11">
        <v>90</v>
      </c>
      <c r="M196" s="74">
        <v>46</v>
      </c>
      <c r="N196" s="74">
        <v>0</v>
      </c>
      <c r="O196" s="74">
        <v>58</v>
      </c>
      <c r="P196" s="74"/>
      <c r="Q196" s="74"/>
      <c r="R196" s="75"/>
      <c r="S196" s="13">
        <f t="shared" si="70"/>
        <v>0.58910370854687799</v>
      </c>
      <c r="T196" s="13">
        <f t="shared" si="71"/>
        <v>0.38119201772911843</v>
      </c>
      <c r="U196" s="13">
        <f t="shared" si="72"/>
        <v>-0.36811285256706894</v>
      </c>
      <c r="V196" s="6">
        <f t="shared" si="73"/>
        <v>32.905740988423851</v>
      </c>
      <c r="W196" s="6">
        <f t="shared" si="74"/>
        <v>-27.682344114791892</v>
      </c>
      <c r="X196" s="34">
        <f t="shared" si="75"/>
        <v>32.905740988423851</v>
      </c>
      <c r="Y196" s="35">
        <f t="shared" si="76"/>
        <v>302.90574098842387</v>
      </c>
      <c r="Z196" s="36">
        <f t="shared" si="77"/>
        <v>62.317655885208111</v>
      </c>
      <c r="AA196" s="15"/>
      <c r="AB196" s="22"/>
      <c r="AC196" s="25"/>
      <c r="AD196" s="25"/>
      <c r="AE196" s="25"/>
      <c r="AF196" s="40"/>
      <c r="AG196" s="41"/>
      <c r="AH196" s="55"/>
      <c r="AI196" s="11">
        <v>107</v>
      </c>
      <c r="AJ196" s="29">
        <v>110</v>
      </c>
      <c r="AK196" s="108">
        <v>44.82</v>
      </c>
      <c r="AL196" s="108">
        <v>357.12</v>
      </c>
      <c r="AM196" s="53">
        <f t="shared" si="78"/>
        <v>348.08574098842382</v>
      </c>
      <c r="AN196" s="50">
        <f t="shared" si="79"/>
        <v>258.08574098842382</v>
      </c>
      <c r="AO196" s="67">
        <f t="shared" si="80"/>
        <v>62.317655885208111</v>
      </c>
      <c r="AP196" s="59"/>
      <c r="AQ196" s="52"/>
      <c r="AR196" s="52"/>
    </row>
    <row r="197" spans="1:44" x14ac:dyDescent="0.2">
      <c r="A197" s="2" t="s">
        <v>253</v>
      </c>
      <c r="B197" s="1" t="s">
        <v>186</v>
      </c>
      <c r="C197" s="1" t="s">
        <v>283</v>
      </c>
      <c r="D197" s="28">
        <v>5</v>
      </c>
      <c r="E197" s="11" t="s">
        <v>205</v>
      </c>
      <c r="F197" s="4">
        <v>40.5</v>
      </c>
      <c r="G197" s="4">
        <v>40.5</v>
      </c>
      <c r="H197" s="4">
        <f t="shared" si="81"/>
        <v>40.5</v>
      </c>
      <c r="I197" s="89">
        <v>339.17500000000001</v>
      </c>
      <c r="J197" s="79">
        <f t="shared" si="82"/>
        <v>339.58</v>
      </c>
      <c r="K197" s="92"/>
      <c r="L197" s="11">
        <v>90</v>
      </c>
      <c r="M197" s="74">
        <v>2</v>
      </c>
      <c r="N197">
        <v>180</v>
      </c>
      <c r="O197" s="74">
        <v>14</v>
      </c>
      <c r="P197" s="74"/>
      <c r="Q197" s="74"/>
      <c r="R197" s="75"/>
      <c r="S197" s="13">
        <f t="shared" si="70"/>
        <v>0.24177452331737928</v>
      </c>
      <c r="T197" s="13">
        <f t="shared" si="71"/>
        <v>-3.3862832499619938E-2</v>
      </c>
      <c r="U197" s="13">
        <f t="shared" si="72"/>
        <v>0.96970464833606229</v>
      </c>
      <c r="V197" s="6">
        <f t="shared" si="73"/>
        <v>352.02704289520267</v>
      </c>
      <c r="W197" s="6">
        <f t="shared" si="74"/>
        <v>75.868799862943661</v>
      </c>
      <c r="X197" s="34">
        <f t="shared" si="75"/>
        <v>172.02704289520267</v>
      </c>
      <c r="Y197" s="35">
        <f t="shared" si="76"/>
        <v>82.027042895202669</v>
      </c>
      <c r="Z197" s="36">
        <f t="shared" si="77"/>
        <v>14.131200137056339</v>
      </c>
      <c r="AA197" s="15"/>
      <c r="AB197" s="22"/>
      <c r="AC197" s="25"/>
      <c r="AD197" s="25"/>
      <c r="AE197" s="25"/>
      <c r="AF197" s="40"/>
      <c r="AG197" s="41"/>
      <c r="AH197" s="55"/>
      <c r="AI197" s="11">
        <v>40.5</v>
      </c>
      <c r="AJ197" s="29">
        <v>43</v>
      </c>
      <c r="AK197" s="109"/>
      <c r="AL197" s="109"/>
      <c r="AM197" s="53">
        <f t="shared" si="78"/>
        <v>172.02704289520267</v>
      </c>
      <c r="AN197" s="50">
        <f t="shared" si="79"/>
        <v>82.027042895202669</v>
      </c>
      <c r="AO197" s="67">
        <f t="shared" si="80"/>
        <v>14.131200137056339</v>
      </c>
      <c r="AP197" s="59"/>
      <c r="AQ197" s="52"/>
      <c r="AR197" s="52"/>
    </row>
    <row r="198" spans="1:44" x14ac:dyDescent="0.2">
      <c r="A198" s="2" t="s">
        <v>253</v>
      </c>
      <c r="B198" s="1" t="s">
        <v>186</v>
      </c>
      <c r="C198" s="1" t="s">
        <v>283</v>
      </c>
      <c r="D198" s="28">
        <v>6</v>
      </c>
      <c r="E198" s="11" t="s">
        <v>205</v>
      </c>
      <c r="F198" s="4">
        <v>55</v>
      </c>
      <c r="G198" s="4">
        <v>55</v>
      </c>
      <c r="H198" s="4">
        <f t="shared" si="81"/>
        <v>55</v>
      </c>
      <c r="I198" s="89">
        <v>340.53500000000003</v>
      </c>
      <c r="J198" s="79">
        <f t="shared" si="82"/>
        <v>341.08500000000004</v>
      </c>
      <c r="K198" s="92"/>
      <c r="L198" s="2">
        <v>270</v>
      </c>
      <c r="M198" s="74">
        <v>1</v>
      </c>
      <c r="N198">
        <v>180</v>
      </c>
      <c r="O198" s="74">
        <v>10</v>
      </c>
      <c r="P198" s="74"/>
      <c r="Q198" s="74"/>
      <c r="R198" s="75"/>
      <c r="S198" s="13">
        <f t="shared" si="70"/>
        <v>-0.17362173020838784</v>
      </c>
      <c r="T198" s="13">
        <f t="shared" si="71"/>
        <v>-1.718726516815694E-2</v>
      </c>
      <c r="U198" s="13">
        <f t="shared" si="72"/>
        <v>-0.98465776202140087</v>
      </c>
      <c r="V198" s="6">
        <f t="shared" si="73"/>
        <v>185.65343873842082</v>
      </c>
      <c r="W198" s="6">
        <f t="shared" si="74"/>
        <v>-79.952115436426396</v>
      </c>
      <c r="X198" s="34">
        <f t="shared" si="75"/>
        <v>185.65343873842082</v>
      </c>
      <c r="Y198" s="35">
        <f t="shared" si="76"/>
        <v>95.653438738420817</v>
      </c>
      <c r="Z198" s="36">
        <f t="shared" si="77"/>
        <v>10.047884563573604</v>
      </c>
      <c r="AA198" s="15"/>
      <c r="AB198" s="22"/>
      <c r="AC198" s="25"/>
      <c r="AD198" s="25"/>
      <c r="AE198" s="25"/>
      <c r="AF198" s="40"/>
      <c r="AG198" s="41"/>
      <c r="AH198" s="55"/>
      <c r="AI198" s="11">
        <v>50</v>
      </c>
      <c r="AJ198" s="29">
        <v>55</v>
      </c>
      <c r="AK198" s="108">
        <v>38.6</v>
      </c>
      <c r="AL198" s="108">
        <v>274.12</v>
      </c>
      <c r="AM198" s="53">
        <f t="shared" si="78"/>
        <v>147.05343873842082</v>
      </c>
      <c r="AN198" s="50">
        <f t="shared" si="79"/>
        <v>57.053438738420823</v>
      </c>
      <c r="AO198" s="67">
        <f t="shared" si="80"/>
        <v>10.047884563573604</v>
      </c>
      <c r="AP198" s="59"/>
      <c r="AQ198" s="52"/>
      <c r="AR198" s="52"/>
    </row>
    <row r="199" spans="1:44" x14ac:dyDescent="0.2">
      <c r="A199" s="2" t="s">
        <v>253</v>
      </c>
      <c r="B199" s="1" t="s">
        <v>186</v>
      </c>
      <c r="C199" s="1" t="s">
        <v>283</v>
      </c>
      <c r="D199" s="28" t="s">
        <v>208</v>
      </c>
      <c r="E199" s="2" t="s">
        <v>144</v>
      </c>
      <c r="F199" s="4">
        <v>17.5</v>
      </c>
      <c r="G199" s="4">
        <v>17.5</v>
      </c>
      <c r="H199" s="4">
        <f t="shared" si="81"/>
        <v>17.5</v>
      </c>
      <c r="I199" s="89">
        <v>342.66</v>
      </c>
      <c r="J199" s="79">
        <f t="shared" si="82"/>
        <v>342.83500000000004</v>
      </c>
      <c r="K199" s="92"/>
      <c r="L199" s="11">
        <v>90</v>
      </c>
      <c r="M199" s="74">
        <v>3</v>
      </c>
      <c r="N199">
        <v>180</v>
      </c>
      <c r="O199" s="74">
        <v>2</v>
      </c>
      <c r="P199" s="74"/>
      <c r="Q199" s="74"/>
      <c r="R199" s="75"/>
      <c r="S199" s="13">
        <f t="shared" si="70"/>
        <v>3.4851668155187317E-2</v>
      </c>
      <c r="T199" s="13">
        <f t="shared" si="71"/>
        <v>-5.2304074592470842E-2</v>
      </c>
      <c r="U199" s="13">
        <f t="shared" si="72"/>
        <v>0.99802119662406841</v>
      </c>
      <c r="V199" s="6">
        <f t="shared" si="73"/>
        <v>303.67663081374843</v>
      </c>
      <c r="W199" s="6">
        <f t="shared" si="74"/>
        <v>86.39647307521291</v>
      </c>
      <c r="X199" s="34">
        <f t="shared" si="75"/>
        <v>123.67663081374843</v>
      </c>
      <c r="Y199" s="35">
        <f t="shared" si="76"/>
        <v>33.676630813748432</v>
      </c>
      <c r="Z199" s="36">
        <f t="shared" si="77"/>
        <v>3.60352692478709</v>
      </c>
      <c r="AA199" s="15"/>
      <c r="AB199" s="22"/>
      <c r="AC199" s="25"/>
      <c r="AD199" s="25"/>
      <c r="AE199" s="25"/>
      <c r="AF199" s="40"/>
      <c r="AG199" s="41"/>
      <c r="AH199" s="55"/>
      <c r="AI199" s="11">
        <v>17.5</v>
      </c>
      <c r="AJ199" s="29">
        <v>23.5</v>
      </c>
      <c r="AK199" s="109"/>
      <c r="AL199" s="109"/>
      <c r="AM199" s="53">
        <f t="shared" si="78"/>
        <v>123.67663081374843</v>
      </c>
      <c r="AN199" s="50">
        <f t="shared" si="79"/>
        <v>33.676630813748432</v>
      </c>
      <c r="AO199" s="67">
        <f t="shared" si="80"/>
        <v>3.60352692478709</v>
      </c>
      <c r="AP199" s="59"/>
      <c r="AQ199" s="52"/>
      <c r="AR199" s="52"/>
    </row>
    <row r="200" spans="1:44" x14ac:dyDescent="0.2">
      <c r="A200" s="2" t="s">
        <v>253</v>
      </c>
      <c r="B200" s="1" t="s">
        <v>186</v>
      </c>
      <c r="C200" t="s">
        <v>284</v>
      </c>
      <c r="D200" s="28">
        <v>1</v>
      </c>
      <c r="E200" s="2" t="s">
        <v>203</v>
      </c>
      <c r="F200" s="4">
        <v>76</v>
      </c>
      <c r="G200" s="5">
        <v>80</v>
      </c>
      <c r="H200" s="4">
        <f t="shared" si="81"/>
        <v>78</v>
      </c>
      <c r="I200" s="89">
        <v>343.5</v>
      </c>
      <c r="J200" s="79">
        <f t="shared" si="82"/>
        <v>344.28</v>
      </c>
      <c r="K200" s="92">
        <v>0.1</v>
      </c>
      <c r="L200" s="11">
        <v>90</v>
      </c>
      <c r="M200" s="74">
        <v>35</v>
      </c>
      <c r="N200" s="74">
        <v>0</v>
      </c>
      <c r="O200" s="74">
        <v>60</v>
      </c>
      <c r="P200" s="74"/>
      <c r="Q200" s="74"/>
      <c r="R200" s="75"/>
      <c r="S200" s="13">
        <f t="shared" si="70"/>
        <v>0.70940647991622241</v>
      </c>
      <c r="T200" s="13">
        <f t="shared" si="71"/>
        <v>0.28678821817552302</v>
      </c>
      <c r="U200" s="13">
        <f t="shared" si="72"/>
        <v>-0.40957602214449601</v>
      </c>
      <c r="V200" s="6">
        <f t="shared" si="73"/>
        <v>22.011760480830379</v>
      </c>
      <c r="W200" s="6">
        <f t="shared" si="74"/>
        <v>-28.158604270788747</v>
      </c>
      <c r="X200" s="34">
        <f t="shared" si="75"/>
        <v>22.011760480830379</v>
      </c>
      <c r="Y200" s="35">
        <f t="shared" si="76"/>
        <v>292.01176048083039</v>
      </c>
      <c r="Z200" s="36">
        <f t="shared" si="77"/>
        <v>61.841395729211257</v>
      </c>
      <c r="AA200" s="15"/>
      <c r="AB200" s="22"/>
      <c r="AC200" s="25"/>
      <c r="AD200" s="25"/>
      <c r="AE200" s="25"/>
      <c r="AF200" s="40"/>
      <c r="AG200" s="41"/>
      <c r="AH200" s="55"/>
      <c r="AI200" s="11">
        <v>63</v>
      </c>
      <c r="AJ200" s="29">
        <v>84</v>
      </c>
      <c r="AK200" s="108">
        <v>48.68</v>
      </c>
      <c r="AL200" s="108">
        <v>153.19999999999999</v>
      </c>
      <c r="AM200" s="53">
        <f t="shared" si="78"/>
        <v>333.33176048083038</v>
      </c>
      <c r="AN200" s="50">
        <f t="shared" si="79"/>
        <v>243.33176048083038</v>
      </c>
      <c r="AO200" s="67">
        <f t="shared" si="80"/>
        <v>61.841395729211257</v>
      </c>
      <c r="AP200" s="59"/>
      <c r="AQ200" s="52"/>
      <c r="AR200" s="52"/>
    </row>
    <row r="201" spans="1:44" x14ac:dyDescent="0.2">
      <c r="A201" s="2" t="s">
        <v>253</v>
      </c>
      <c r="B201" s="1" t="s">
        <v>186</v>
      </c>
      <c r="C201" t="s">
        <v>284</v>
      </c>
      <c r="D201" s="28">
        <v>2</v>
      </c>
      <c r="E201" s="2" t="s">
        <v>144</v>
      </c>
      <c r="F201" s="4">
        <v>7.5</v>
      </c>
      <c r="G201" s="4">
        <v>7.5</v>
      </c>
      <c r="H201" s="4">
        <f t="shared" si="81"/>
        <v>7.5</v>
      </c>
      <c r="I201" s="89">
        <v>344.80500000000001</v>
      </c>
      <c r="J201" s="79">
        <f t="shared" si="82"/>
        <v>344.88</v>
      </c>
      <c r="K201" s="92"/>
      <c r="L201" s="11">
        <v>90</v>
      </c>
      <c r="M201" s="74">
        <v>0</v>
      </c>
      <c r="N201">
        <v>180</v>
      </c>
      <c r="O201" s="74">
        <v>3</v>
      </c>
      <c r="P201" s="74"/>
      <c r="Q201" s="74"/>
      <c r="R201" s="75"/>
      <c r="S201" s="13">
        <f t="shared" si="70"/>
        <v>5.2335956242943828E-2</v>
      </c>
      <c r="T201" s="13">
        <f t="shared" si="71"/>
        <v>-3.2059657963603889E-18</v>
      </c>
      <c r="U201" s="13">
        <f t="shared" si="72"/>
        <v>0.99862953475457383</v>
      </c>
      <c r="V201" s="6">
        <f t="shared" si="73"/>
        <v>360</v>
      </c>
      <c r="W201" s="6">
        <f t="shared" si="74"/>
        <v>86.999999999999957</v>
      </c>
      <c r="X201" s="34">
        <f t="shared" si="75"/>
        <v>180</v>
      </c>
      <c r="Y201" s="35">
        <f t="shared" si="76"/>
        <v>90</v>
      </c>
      <c r="Z201" s="36">
        <f t="shared" si="77"/>
        <v>3.0000000000000426</v>
      </c>
      <c r="AA201" s="15"/>
      <c r="AB201" s="22"/>
      <c r="AC201" s="25"/>
      <c r="AD201" s="25"/>
      <c r="AE201" s="25"/>
      <c r="AF201" s="40"/>
      <c r="AG201" s="41"/>
      <c r="AH201" s="55"/>
      <c r="AI201" s="11">
        <v>3</v>
      </c>
      <c r="AJ201" s="29">
        <v>26</v>
      </c>
      <c r="AK201" s="108">
        <v>51.12</v>
      </c>
      <c r="AL201" s="108">
        <v>209.41</v>
      </c>
      <c r="AM201" s="53">
        <f t="shared" si="78"/>
        <v>128.88</v>
      </c>
      <c r="AN201" s="50">
        <f t="shared" si="79"/>
        <v>38.879999999999995</v>
      </c>
      <c r="AO201" s="67">
        <f t="shared" si="80"/>
        <v>3.0000000000000426</v>
      </c>
      <c r="AP201" s="59"/>
      <c r="AQ201" s="52"/>
      <c r="AR201" s="52"/>
    </row>
    <row r="202" spans="1:44" x14ac:dyDescent="0.2">
      <c r="A202" s="2" t="s">
        <v>253</v>
      </c>
      <c r="B202" s="1" t="s">
        <v>186</v>
      </c>
      <c r="C202" t="s">
        <v>284</v>
      </c>
      <c r="D202" s="28">
        <v>4</v>
      </c>
      <c r="E202" s="11" t="s">
        <v>216</v>
      </c>
      <c r="F202" s="4">
        <v>23.5</v>
      </c>
      <c r="G202" s="5">
        <v>31</v>
      </c>
      <c r="H202" s="4">
        <f t="shared" si="81"/>
        <v>27.25</v>
      </c>
      <c r="I202" s="89">
        <v>345.76</v>
      </c>
      <c r="J202" s="79">
        <f t="shared" si="82"/>
        <v>346.03249999999997</v>
      </c>
      <c r="K202" s="92" t="s">
        <v>218</v>
      </c>
      <c r="L202" s="11">
        <v>270</v>
      </c>
      <c r="M202" s="74">
        <v>33</v>
      </c>
      <c r="N202" s="74">
        <v>0</v>
      </c>
      <c r="O202" s="74">
        <v>2</v>
      </c>
      <c r="P202" s="74"/>
      <c r="Q202" s="74"/>
      <c r="R202" s="75"/>
      <c r="S202" s="13">
        <f t="shared" si="70"/>
        <v>-2.9269180720495943E-2</v>
      </c>
      <c r="T202" s="13">
        <f t="shared" si="71"/>
        <v>0.54430725563055016</v>
      </c>
      <c r="U202" s="13">
        <f t="shared" si="72"/>
        <v>0.83815967249555212</v>
      </c>
      <c r="V202" s="6">
        <f t="shared" si="73"/>
        <v>93.078016912770124</v>
      </c>
      <c r="W202" s="6">
        <f t="shared" si="74"/>
        <v>56.962205731950085</v>
      </c>
      <c r="X202" s="34">
        <f t="shared" si="75"/>
        <v>273.07801691277012</v>
      </c>
      <c r="Y202" s="35">
        <f t="shared" si="76"/>
        <v>183.07801691277012</v>
      </c>
      <c r="Z202" s="36">
        <f t="shared" si="77"/>
        <v>33.037794268049915</v>
      </c>
      <c r="AA202" s="15"/>
      <c r="AB202" s="22"/>
      <c r="AC202" s="25"/>
      <c r="AD202" s="25"/>
      <c r="AE202" s="25"/>
      <c r="AF202" s="40"/>
      <c r="AG202" s="41"/>
      <c r="AH202" s="55"/>
      <c r="AI202" s="11">
        <v>24</v>
      </c>
      <c r="AJ202" s="29">
        <v>42</v>
      </c>
      <c r="AK202" s="108">
        <v>35.14</v>
      </c>
      <c r="AL202" s="108">
        <v>234.59</v>
      </c>
      <c r="AM202" s="53">
        <f t="shared" si="78"/>
        <v>237.93801691277014</v>
      </c>
      <c r="AN202" s="50">
        <f t="shared" si="79"/>
        <v>147.93801691277014</v>
      </c>
      <c r="AO202" s="67">
        <f t="shared" si="80"/>
        <v>33.037794268049915</v>
      </c>
      <c r="AP202" s="59"/>
      <c r="AQ202" s="52"/>
      <c r="AR202" s="52"/>
    </row>
    <row r="203" spans="1:44" x14ac:dyDescent="0.2">
      <c r="A203" s="2" t="s">
        <v>253</v>
      </c>
      <c r="B203" s="1" t="s">
        <v>186</v>
      </c>
      <c r="C203" t="s">
        <v>284</v>
      </c>
      <c r="D203" s="28">
        <v>4</v>
      </c>
      <c r="E203" s="11" t="s">
        <v>216</v>
      </c>
      <c r="F203" s="4">
        <v>76</v>
      </c>
      <c r="G203" s="5">
        <v>82</v>
      </c>
      <c r="H203" s="4">
        <f t="shared" si="81"/>
        <v>79</v>
      </c>
      <c r="I203" s="89">
        <v>345.76</v>
      </c>
      <c r="J203" s="79">
        <f t="shared" si="82"/>
        <v>346.55</v>
      </c>
      <c r="K203" s="92">
        <v>0.1</v>
      </c>
      <c r="L203" s="11">
        <v>90</v>
      </c>
      <c r="M203" s="74">
        <v>67</v>
      </c>
      <c r="N203" s="74">
        <v>161</v>
      </c>
      <c r="O203" s="74">
        <v>0</v>
      </c>
      <c r="P203" s="74"/>
      <c r="Q203" s="74"/>
      <c r="R203" s="75"/>
      <c r="S203" s="13">
        <f t="shared" si="70"/>
        <v>-0.29968706630736675</v>
      </c>
      <c r="T203" s="13">
        <f t="shared" si="71"/>
        <v>-0.87035443786860911</v>
      </c>
      <c r="U203" s="13">
        <f t="shared" si="72"/>
        <v>0.36944354005149188</v>
      </c>
      <c r="V203" s="6">
        <f t="shared" si="73"/>
        <v>251</v>
      </c>
      <c r="W203" s="6">
        <f t="shared" si="74"/>
        <v>21.868000811202258</v>
      </c>
      <c r="X203" s="34">
        <f t="shared" si="75"/>
        <v>71</v>
      </c>
      <c r="Y203" s="35">
        <f t="shared" si="76"/>
        <v>341</v>
      </c>
      <c r="Z203" s="36">
        <f t="shared" si="77"/>
        <v>68.131999188797749</v>
      </c>
      <c r="AA203" s="15"/>
      <c r="AB203" s="22"/>
      <c r="AC203" s="25"/>
      <c r="AD203" s="25"/>
      <c r="AE203" s="25"/>
      <c r="AF203" s="40"/>
      <c r="AG203" s="41"/>
      <c r="AH203" s="55"/>
      <c r="AI203" s="11">
        <v>76</v>
      </c>
      <c r="AJ203" s="29">
        <v>88</v>
      </c>
      <c r="AK203" s="108">
        <v>31.03</v>
      </c>
      <c r="AL203" s="108">
        <v>180.53</v>
      </c>
      <c r="AM203" s="53">
        <f t="shared" si="78"/>
        <v>39.97</v>
      </c>
      <c r="AN203" s="50">
        <f t="shared" si="79"/>
        <v>309.97000000000003</v>
      </c>
      <c r="AO203" s="67">
        <f t="shared" si="80"/>
        <v>68.131999188797749</v>
      </c>
      <c r="AP203" s="59"/>
      <c r="AQ203" s="52"/>
      <c r="AR203" s="52"/>
    </row>
    <row r="204" spans="1:44" x14ac:dyDescent="0.2">
      <c r="A204" s="2" t="s">
        <v>253</v>
      </c>
      <c r="B204" s="1" t="s">
        <v>186</v>
      </c>
      <c r="C204" t="s">
        <v>284</v>
      </c>
      <c r="D204" s="28">
        <v>4</v>
      </c>
      <c r="E204" s="11" t="s">
        <v>216</v>
      </c>
      <c r="F204" s="4">
        <v>79</v>
      </c>
      <c r="G204" s="5">
        <v>88</v>
      </c>
      <c r="H204" s="4">
        <f t="shared" si="81"/>
        <v>83.5</v>
      </c>
      <c r="I204" s="89">
        <v>345.76</v>
      </c>
      <c r="J204" s="79">
        <f t="shared" si="82"/>
        <v>346.59499999999997</v>
      </c>
      <c r="K204" s="92">
        <v>0.1</v>
      </c>
      <c r="L204" s="11">
        <v>90</v>
      </c>
      <c r="M204" s="74">
        <v>58</v>
      </c>
      <c r="N204" s="74">
        <v>0</v>
      </c>
      <c r="O204" s="74">
        <v>50</v>
      </c>
      <c r="P204" s="74"/>
      <c r="Q204" s="74"/>
      <c r="R204" s="75"/>
      <c r="S204" s="13">
        <f t="shared" si="70"/>
        <v>0.40594170766754401</v>
      </c>
      <c r="T204" s="13">
        <f t="shared" si="71"/>
        <v>0.54511480862760953</v>
      </c>
      <c r="U204" s="13">
        <f t="shared" si="72"/>
        <v>-0.34062553718331146</v>
      </c>
      <c r="V204" s="6">
        <f t="shared" si="73"/>
        <v>53.325302256916395</v>
      </c>
      <c r="W204" s="6">
        <f t="shared" si="74"/>
        <v>-26.618649945392313</v>
      </c>
      <c r="X204" s="34">
        <f t="shared" si="75"/>
        <v>53.325302256916395</v>
      </c>
      <c r="Y204" s="35">
        <f t="shared" si="76"/>
        <v>323.32530225691642</v>
      </c>
      <c r="Z204" s="36">
        <f t="shared" si="77"/>
        <v>63.381350054607687</v>
      </c>
      <c r="AA204" s="15"/>
      <c r="AB204" s="22"/>
      <c r="AC204" s="25"/>
      <c r="AD204" s="25"/>
      <c r="AE204" s="25"/>
      <c r="AF204" s="40"/>
      <c r="AG204" s="41"/>
      <c r="AH204" s="55"/>
      <c r="AI204" s="11">
        <v>76</v>
      </c>
      <c r="AJ204" s="29">
        <v>88</v>
      </c>
      <c r="AK204" s="108">
        <v>35.81</v>
      </c>
      <c r="AL204" s="108">
        <v>175.31</v>
      </c>
      <c r="AM204" s="53">
        <f t="shared" si="78"/>
        <v>17.515302256916392</v>
      </c>
      <c r="AN204" s="50">
        <f t="shared" si="79"/>
        <v>287.51530225691641</v>
      </c>
      <c r="AO204" s="67">
        <f t="shared" si="80"/>
        <v>63.381350054607687</v>
      </c>
      <c r="AP204" s="59"/>
      <c r="AQ204" s="52"/>
      <c r="AR204" s="52"/>
    </row>
    <row r="205" spans="1:44" x14ac:dyDescent="0.2">
      <c r="A205" s="2" t="s">
        <v>253</v>
      </c>
      <c r="B205" s="1" t="s">
        <v>186</v>
      </c>
      <c r="C205" t="s">
        <v>284</v>
      </c>
      <c r="D205" s="28">
        <v>4</v>
      </c>
      <c r="E205" s="11" t="s">
        <v>216</v>
      </c>
      <c r="F205" s="4">
        <v>115</v>
      </c>
      <c r="G205" s="5">
        <v>115.5</v>
      </c>
      <c r="H205" s="4">
        <f t="shared" si="81"/>
        <v>115.25</v>
      </c>
      <c r="I205" s="89">
        <v>345.76</v>
      </c>
      <c r="J205" s="79">
        <f t="shared" si="82"/>
        <v>346.91249999999997</v>
      </c>
      <c r="K205" s="92">
        <v>0.3</v>
      </c>
      <c r="L205" s="11">
        <v>90</v>
      </c>
      <c r="M205" s="74">
        <v>3</v>
      </c>
      <c r="N205" s="74">
        <v>180</v>
      </c>
      <c r="O205" s="74">
        <v>1</v>
      </c>
      <c r="P205" s="74"/>
      <c r="Q205" s="74"/>
      <c r="R205" s="75"/>
      <c r="S205" s="13">
        <f t="shared" si="70"/>
        <v>1.7428488520812156E-2</v>
      </c>
      <c r="T205" s="13">
        <f t="shared" si="71"/>
        <v>-5.2327985223313132E-2</v>
      </c>
      <c r="U205" s="13">
        <f t="shared" si="72"/>
        <v>0.99847743863945992</v>
      </c>
      <c r="V205" s="6">
        <f t="shared" si="73"/>
        <v>288.42098079972504</v>
      </c>
      <c r="W205" s="6">
        <f t="shared" si="74"/>
        <v>86.838299513294743</v>
      </c>
      <c r="X205" s="34">
        <f t="shared" si="75"/>
        <v>108.42098079972504</v>
      </c>
      <c r="Y205" s="35">
        <f t="shared" si="76"/>
        <v>18.420980799725044</v>
      </c>
      <c r="Z205" s="36">
        <f t="shared" si="77"/>
        <v>3.1617004867052572</v>
      </c>
      <c r="AA205" s="15"/>
      <c r="AB205" s="22"/>
      <c r="AC205" s="25"/>
      <c r="AD205" s="25"/>
      <c r="AE205" s="25"/>
      <c r="AF205" s="40"/>
      <c r="AG205" s="41"/>
      <c r="AH205" s="55"/>
      <c r="AI205" s="11">
        <v>111</v>
      </c>
      <c r="AJ205" s="29">
        <v>119</v>
      </c>
      <c r="AK205" s="108">
        <v>46.66</v>
      </c>
      <c r="AL205" s="108">
        <v>341.13</v>
      </c>
      <c r="AM205" s="53">
        <f t="shared" si="78"/>
        <v>61.760980799725047</v>
      </c>
      <c r="AN205" s="50">
        <f t="shared" si="79"/>
        <v>331.76098079972508</v>
      </c>
      <c r="AO205" s="67">
        <f t="shared" si="80"/>
        <v>3.1617004867052572</v>
      </c>
      <c r="AP205" s="59"/>
      <c r="AQ205" s="52"/>
      <c r="AR205" s="52"/>
    </row>
    <row r="206" spans="1:44" x14ac:dyDescent="0.2">
      <c r="A206" s="2" t="s">
        <v>253</v>
      </c>
      <c r="B206" s="1" t="s">
        <v>186</v>
      </c>
      <c r="C206" t="s">
        <v>284</v>
      </c>
      <c r="D206" s="28">
        <v>4</v>
      </c>
      <c r="E206" s="2" t="s">
        <v>144</v>
      </c>
      <c r="F206" s="4">
        <v>125</v>
      </c>
      <c r="G206" s="4">
        <v>125</v>
      </c>
      <c r="H206" s="4">
        <f t="shared" si="81"/>
        <v>125</v>
      </c>
      <c r="I206" s="89">
        <v>345.76</v>
      </c>
      <c r="J206" s="79">
        <f t="shared" si="82"/>
        <v>347.01</v>
      </c>
      <c r="K206" s="92"/>
      <c r="L206" s="11">
        <v>90</v>
      </c>
      <c r="M206" s="74">
        <v>0</v>
      </c>
      <c r="N206" s="74">
        <v>0</v>
      </c>
      <c r="O206" s="74">
        <v>8</v>
      </c>
      <c r="P206" s="74"/>
      <c r="Q206" s="74"/>
      <c r="R206" s="75"/>
      <c r="S206" s="13">
        <f t="shared" si="70"/>
        <v>0.13917310096006544</v>
      </c>
      <c r="T206" s="13">
        <f t="shared" si="71"/>
        <v>-8.5253854803032782E-18</v>
      </c>
      <c r="U206" s="13">
        <f t="shared" si="72"/>
        <v>-0.99026806874157036</v>
      </c>
      <c r="V206" s="6">
        <f t="shared" si="73"/>
        <v>360</v>
      </c>
      <c r="W206" s="6">
        <f t="shared" si="74"/>
        <v>-82.000000000000028</v>
      </c>
      <c r="X206" s="34">
        <f t="shared" si="75"/>
        <v>360</v>
      </c>
      <c r="Y206" s="35">
        <f t="shared" si="76"/>
        <v>270</v>
      </c>
      <c r="Z206" s="36">
        <f t="shared" si="77"/>
        <v>7.9999999999999716</v>
      </c>
      <c r="AA206" s="15"/>
      <c r="AB206" s="22"/>
      <c r="AC206" s="25"/>
      <c r="AD206" s="25"/>
      <c r="AE206" s="25"/>
      <c r="AF206" s="40"/>
      <c r="AG206" s="41"/>
      <c r="AH206" s="55"/>
      <c r="AI206" s="11">
        <v>125</v>
      </c>
      <c r="AJ206" s="29">
        <v>140</v>
      </c>
      <c r="AK206" s="108">
        <v>49.02</v>
      </c>
      <c r="AL206" s="108">
        <v>77.62</v>
      </c>
      <c r="AM206" s="53">
        <f t="shared" si="78"/>
        <v>310.98</v>
      </c>
      <c r="AN206" s="50">
        <f t="shared" si="79"/>
        <v>220.98000000000002</v>
      </c>
      <c r="AO206" s="67">
        <f t="shared" si="80"/>
        <v>7.9999999999999716</v>
      </c>
      <c r="AP206" s="59"/>
      <c r="AQ206" s="52"/>
      <c r="AR206" s="52"/>
    </row>
    <row r="207" spans="1:44" x14ac:dyDescent="0.2">
      <c r="A207" s="2" t="s">
        <v>253</v>
      </c>
      <c r="B207" s="1" t="s">
        <v>186</v>
      </c>
      <c r="C207" t="s">
        <v>284</v>
      </c>
      <c r="D207" s="28">
        <v>5</v>
      </c>
      <c r="E207" s="2" t="s">
        <v>144</v>
      </c>
      <c r="F207" s="4">
        <v>113</v>
      </c>
      <c r="G207" s="4">
        <v>113</v>
      </c>
      <c r="H207" s="4">
        <f t="shared" si="81"/>
        <v>113</v>
      </c>
      <c r="I207" s="89">
        <v>347.16500000000002</v>
      </c>
      <c r="J207" s="79">
        <f t="shared" si="82"/>
        <v>348.29500000000002</v>
      </c>
      <c r="K207" s="92"/>
      <c r="L207" s="2">
        <v>270</v>
      </c>
      <c r="M207" s="74">
        <v>1</v>
      </c>
      <c r="N207">
        <v>180</v>
      </c>
      <c r="O207" s="74">
        <v>4</v>
      </c>
      <c r="P207" s="74"/>
      <c r="Q207" s="74"/>
      <c r="R207" s="75"/>
      <c r="S207" s="13">
        <f t="shared" ref="S207:S238" si="83">COS(M207*PI()/180)*SIN(L207*PI()/180)*(SIN(O207*PI()/180))-(COS(O207*PI()/180)*SIN(N207*PI()/180))*(SIN(M207*PI()/180))</f>
        <v>-6.9745849495301007E-2</v>
      </c>
      <c r="T207" s="13">
        <f t="shared" ref="T207:T238" si="84">(SIN(M207*PI()/180))*(COS(O207*PI()/180)*COS(N207*PI()/180))-(SIN(O207*PI()/180))*(COS(M207*PI()/180)*COS(L207*PI()/180))</f>
        <v>-1.7409893252357155E-2</v>
      </c>
      <c r="U207" s="13">
        <f t="shared" ref="U207:U238" si="85">(COS(M207*PI()/180)*COS(L207*PI()/180))*(COS(O207*PI()/180)*SIN(N207*PI()/180))-(COS(M207*PI()/180)*SIN(L207*PI()/180))*(COS(O207*PI()/180)*COS(N207*PI()/180))</f>
        <v>-0.99741211642315963</v>
      </c>
      <c r="V207" s="6">
        <f t="shared" ref="V207:V238" si="86">IF(S207=0,IF(T207&gt;=0,90,270),IF(S207&gt;0,IF(T207&gt;=0,ATAN(T207/S207)*180/PI(),ATAN(T207/S207)*180/PI()+360),ATAN(T207/S207)*180/PI()+180))</f>
        <v>194.01569916405353</v>
      </c>
      <c r="W207" s="6">
        <f t="shared" ref="W207:W238" si="87">ASIN(U207/SQRT(S207^2+T207^2+U207^2))*180/PI()</f>
        <v>-85.877680539184936</v>
      </c>
      <c r="X207" s="34">
        <f t="shared" ref="X207:X238" si="88">IF(U207&lt;0,V207,IF(V207+180&gt;=360,V207-180,V207+180))</f>
        <v>194.01569916405353</v>
      </c>
      <c r="Y207" s="35">
        <f t="shared" ref="Y207:Y238" si="89">IF(X207-90&lt;0,X207+270,X207-90)</f>
        <v>104.01569916405353</v>
      </c>
      <c r="Z207" s="36">
        <f t="shared" ref="Z207:Z238" si="90">IF(U207&lt;0,90+W207,90-W207)</f>
        <v>4.1223194608150635</v>
      </c>
      <c r="AA207" s="15"/>
      <c r="AB207" s="22"/>
      <c r="AC207" s="25"/>
      <c r="AD207" s="25"/>
      <c r="AE207" s="25"/>
      <c r="AF207" s="40"/>
      <c r="AG207" s="41"/>
      <c r="AH207" s="55"/>
      <c r="AI207" s="11">
        <v>113</v>
      </c>
      <c r="AJ207" s="29">
        <v>120</v>
      </c>
      <c r="AK207" s="108">
        <v>42.11</v>
      </c>
      <c r="AL207" s="108">
        <v>49.22</v>
      </c>
      <c r="AM207" s="53">
        <f t="shared" si="78"/>
        <v>151.90569916405354</v>
      </c>
      <c r="AN207" s="50">
        <f t="shared" si="79"/>
        <v>61.905699164053544</v>
      </c>
      <c r="AO207" s="67">
        <f t="shared" si="80"/>
        <v>4.1223194608150635</v>
      </c>
      <c r="AP207" s="59"/>
      <c r="AQ207" s="52"/>
      <c r="AR207" s="52"/>
    </row>
    <row r="208" spans="1:44" x14ac:dyDescent="0.2">
      <c r="A208" s="2" t="s">
        <v>253</v>
      </c>
      <c r="B208" s="1" t="s">
        <v>186</v>
      </c>
      <c r="C208" t="s">
        <v>284</v>
      </c>
      <c r="D208" s="28">
        <v>6</v>
      </c>
      <c r="E208" s="2" t="s">
        <v>203</v>
      </c>
      <c r="F208" s="4">
        <v>99</v>
      </c>
      <c r="G208" s="5">
        <v>106</v>
      </c>
      <c r="H208" s="4">
        <f t="shared" si="81"/>
        <v>102.5</v>
      </c>
      <c r="I208" s="89">
        <v>348.565</v>
      </c>
      <c r="J208" s="79">
        <f t="shared" si="82"/>
        <v>349.59</v>
      </c>
      <c r="K208" s="92">
        <v>0.1</v>
      </c>
      <c r="L208" s="2">
        <v>90</v>
      </c>
      <c r="M208" s="74">
        <v>60</v>
      </c>
      <c r="N208" s="74">
        <v>137</v>
      </c>
      <c r="O208" s="74">
        <v>0</v>
      </c>
      <c r="P208" s="74"/>
      <c r="Q208" s="74"/>
      <c r="R208" s="75"/>
      <c r="S208" s="13">
        <f t="shared" si="83"/>
        <v>-0.59062790515345032</v>
      </c>
      <c r="T208" s="13">
        <f t="shared" si="84"/>
        <v>-0.63337088475398595</v>
      </c>
      <c r="U208" s="13">
        <f t="shared" si="85"/>
        <v>0.36567685080958529</v>
      </c>
      <c r="V208" s="6">
        <f t="shared" si="86"/>
        <v>227</v>
      </c>
      <c r="W208" s="6">
        <f t="shared" si="87"/>
        <v>22.891768986563882</v>
      </c>
      <c r="X208" s="34">
        <f t="shared" si="88"/>
        <v>47</v>
      </c>
      <c r="Y208" s="35">
        <f t="shared" si="89"/>
        <v>317</v>
      </c>
      <c r="Z208" s="36">
        <f t="shared" si="90"/>
        <v>67.108231013436125</v>
      </c>
      <c r="AA208" s="15"/>
      <c r="AB208" s="22"/>
      <c r="AC208" s="25"/>
      <c r="AD208" s="25"/>
      <c r="AE208" s="25"/>
      <c r="AF208" s="40"/>
      <c r="AG208" s="41"/>
      <c r="AH208" s="55"/>
      <c r="AI208" s="11">
        <v>97</v>
      </c>
      <c r="AJ208" s="29">
        <v>107</v>
      </c>
      <c r="AK208" s="108">
        <v>48</v>
      </c>
      <c r="AL208" s="108">
        <v>137.5</v>
      </c>
      <c r="AM208" s="53">
        <f t="shared" ref="AM208:AM239" si="91">IF(AL208&gt;=0,IF(X208&gt;=AK208,X208-AK208,X208-AK208+360),IF((X208-AK208-180)&lt;0,IF(X208-AK208+180&lt;0,X208-AK208+540,X208-AK208+180),X208-AK208-180))</f>
        <v>359</v>
      </c>
      <c r="AN208" s="50">
        <f t="shared" ref="AN208:AN239" si="92">IF(AM208-90&lt;0,AM208+270,AM208-90)</f>
        <v>269</v>
      </c>
      <c r="AO208" s="67">
        <f t="shared" si="80"/>
        <v>67.108231013436125</v>
      </c>
      <c r="AP208" s="59"/>
      <c r="AQ208" s="52"/>
      <c r="AR208" s="52"/>
    </row>
    <row r="209" spans="1:44" x14ac:dyDescent="0.2">
      <c r="A209" s="2" t="s">
        <v>253</v>
      </c>
      <c r="B209" s="1" t="s">
        <v>186</v>
      </c>
      <c r="C209" t="s">
        <v>284</v>
      </c>
      <c r="D209" s="28">
        <v>6</v>
      </c>
      <c r="E209" s="2" t="s">
        <v>144</v>
      </c>
      <c r="F209" s="4">
        <v>125</v>
      </c>
      <c r="G209" s="4">
        <v>125</v>
      </c>
      <c r="H209" s="4">
        <f t="shared" si="81"/>
        <v>125</v>
      </c>
      <c r="I209" s="89">
        <v>348.565</v>
      </c>
      <c r="J209" s="79">
        <f t="shared" si="82"/>
        <v>349.815</v>
      </c>
      <c r="K209" s="92"/>
      <c r="L209" s="11">
        <v>90</v>
      </c>
      <c r="M209" s="74">
        <v>0</v>
      </c>
      <c r="N209">
        <v>180</v>
      </c>
      <c r="O209" s="74">
        <v>4</v>
      </c>
      <c r="P209" s="74"/>
      <c r="Q209" s="74"/>
      <c r="R209" s="75"/>
      <c r="S209" s="13">
        <f t="shared" si="83"/>
        <v>6.9756473744125302E-2</v>
      </c>
      <c r="T209" s="13">
        <f t="shared" si="84"/>
        <v>-4.273101801374442E-18</v>
      </c>
      <c r="U209" s="13">
        <f t="shared" si="85"/>
        <v>0.9975640502598242</v>
      </c>
      <c r="V209" s="6">
        <f t="shared" si="86"/>
        <v>360</v>
      </c>
      <c r="W209" s="6">
        <f t="shared" si="87"/>
        <v>85.999999999999957</v>
      </c>
      <c r="X209" s="34">
        <f t="shared" si="88"/>
        <v>180</v>
      </c>
      <c r="Y209" s="35">
        <f t="shared" si="89"/>
        <v>90</v>
      </c>
      <c r="Z209" s="36">
        <f t="shared" si="90"/>
        <v>4.0000000000000426</v>
      </c>
      <c r="AA209" s="15"/>
      <c r="AB209" s="22"/>
      <c r="AC209" s="25"/>
      <c r="AD209" s="25"/>
      <c r="AE209" s="25"/>
      <c r="AF209" s="40"/>
      <c r="AG209" s="41"/>
      <c r="AH209" s="55"/>
      <c r="AI209" s="11">
        <v>112</v>
      </c>
      <c r="AJ209" s="29">
        <v>125</v>
      </c>
      <c r="AK209" s="108">
        <v>35.39</v>
      </c>
      <c r="AL209" s="108">
        <v>70.23</v>
      </c>
      <c r="AM209" s="53">
        <f t="shared" si="91"/>
        <v>144.61000000000001</v>
      </c>
      <c r="AN209" s="50">
        <f t="shared" si="92"/>
        <v>54.610000000000014</v>
      </c>
      <c r="AO209" s="67">
        <f t="shared" si="80"/>
        <v>4.0000000000000426</v>
      </c>
      <c r="AP209" s="59"/>
      <c r="AQ209" s="52"/>
      <c r="AR209" s="52"/>
    </row>
    <row r="210" spans="1:44" x14ac:dyDescent="0.2">
      <c r="A210" s="2" t="s">
        <v>253</v>
      </c>
      <c r="B210" s="1" t="s">
        <v>186</v>
      </c>
      <c r="C210" t="s">
        <v>284</v>
      </c>
      <c r="D210" s="28">
        <v>7</v>
      </c>
      <c r="E210" s="11" t="s">
        <v>49</v>
      </c>
      <c r="F210" s="81">
        <v>14</v>
      </c>
      <c r="G210" s="5">
        <v>14</v>
      </c>
      <c r="H210" s="4">
        <f t="shared" si="81"/>
        <v>14</v>
      </c>
      <c r="I210" s="89">
        <v>349.94</v>
      </c>
      <c r="J210" s="79">
        <f t="shared" si="82"/>
        <v>350.08</v>
      </c>
      <c r="K210" s="92"/>
      <c r="L210" s="2">
        <v>90</v>
      </c>
      <c r="M210" s="74">
        <v>6</v>
      </c>
      <c r="N210" s="74">
        <v>180</v>
      </c>
      <c r="O210" s="74">
        <v>2</v>
      </c>
      <c r="P210" s="74"/>
      <c r="Q210" s="74"/>
      <c r="R210" s="75"/>
      <c r="S210" s="13">
        <f t="shared" si="83"/>
        <v>3.4708313607970054E-2</v>
      </c>
      <c r="T210" s="13">
        <f t="shared" si="84"/>
        <v>-0.10446478735209536</v>
      </c>
      <c r="U210" s="13">
        <f t="shared" si="85"/>
        <v>0.99391605950069728</v>
      </c>
      <c r="V210" s="6">
        <f t="shared" si="86"/>
        <v>288.37901197749653</v>
      </c>
      <c r="W210" s="6">
        <f t="shared" si="87"/>
        <v>83.68004299396074</v>
      </c>
      <c r="X210" s="34">
        <f t="shared" si="88"/>
        <v>108.37901197749653</v>
      </c>
      <c r="Y210" s="35">
        <f t="shared" si="89"/>
        <v>18.379011977496532</v>
      </c>
      <c r="Z210" s="36">
        <f t="shared" si="90"/>
        <v>6.3199570060392602</v>
      </c>
      <c r="AA210" s="15"/>
      <c r="AB210" s="22"/>
      <c r="AC210" s="25"/>
      <c r="AD210" s="25"/>
      <c r="AE210" s="25"/>
      <c r="AF210" s="40"/>
      <c r="AG210" s="41"/>
      <c r="AH210" s="55"/>
      <c r="AI210" s="11">
        <v>14</v>
      </c>
      <c r="AJ210" s="29">
        <v>21</v>
      </c>
      <c r="AK210" s="108">
        <v>55.31</v>
      </c>
      <c r="AL210" s="108">
        <v>325.76</v>
      </c>
      <c r="AM210" s="53">
        <f t="shared" si="91"/>
        <v>53.06901197749653</v>
      </c>
      <c r="AN210" s="50">
        <f t="shared" si="92"/>
        <v>323.06901197749653</v>
      </c>
      <c r="AO210" s="67">
        <f t="shared" si="80"/>
        <v>6.3199570060392602</v>
      </c>
      <c r="AP210" s="59"/>
      <c r="AQ210" s="52"/>
      <c r="AR210" s="52"/>
    </row>
    <row r="211" spans="1:44" x14ac:dyDescent="0.2">
      <c r="A211" s="2" t="s">
        <v>253</v>
      </c>
      <c r="B211" s="1" t="s">
        <v>186</v>
      </c>
      <c r="C211" t="s">
        <v>284</v>
      </c>
      <c r="D211" s="28">
        <v>7</v>
      </c>
      <c r="E211" s="11" t="s">
        <v>49</v>
      </c>
      <c r="F211" s="81">
        <v>52</v>
      </c>
      <c r="G211" s="5">
        <v>52</v>
      </c>
      <c r="H211" s="4">
        <f t="shared" si="81"/>
        <v>52</v>
      </c>
      <c r="I211" s="89">
        <v>349.94</v>
      </c>
      <c r="J211" s="79">
        <f t="shared" si="82"/>
        <v>350.46</v>
      </c>
      <c r="K211" s="92"/>
      <c r="L211" s="2">
        <v>90</v>
      </c>
      <c r="M211" s="74">
        <v>1</v>
      </c>
      <c r="N211" s="74">
        <v>0</v>
      </c>
      <c r="O211" s="74">
        <v>2</v>
      </c>
      <c r="P211" s="74"/>
      <c r="Q211" s="74"/>
      <c r="R211" s="75"/>
      <c r="S211" s="13">
        <f t="shared" si="83"/>
        <v>3.489418134011367E-2</v>
      </c>
      <c r="T211" s="13">
        <f t="shared" si="84"/>
        <v>1.7441774902830155E-2</v>
      </c>
      <c r="U211" s="13">
        <f t="shared" si="85"/>
        <v>-0.99923861495548261</v>
      </c>
      <c r="V211" s="6">
        <f t="shared" si="86"/>
        <v>26.558068016581089</v>
      </c>
      <c r="W211" s="6">
        <f t="shared" si="87"/>
        <v>-87.764295062177368</v>
      </c>
      <c r="X211" s="34">
        <f t="shared" si="88"/>
        <v>26.558068016581089</v>
      </c>
      <c r="Y211" s="35">
        <f t="shared" si="89"/>
        <v>296.5580680165811</v>
      </c>
      <c r="Z211" s="36">
        <f t="shared" si="90"/>
        <v>2.2357049378226321</v>
      </c>
      <c r="AA211" s="15"/>
      <c r="AB211" s="22"/>
      <c r="AC211" s="25"/>
      <c r="AD211" s="25"/>
      <c r="AE211" s="25"/>
      <c r="AF211" s="40"/>
      <c r="AG211" s="41"/>
      <c r="AH211" s="55"/>
      <c r="AI211" s="11">
        <v>45</v>
      </c>
      <c r="AJ211" s="29">
        <v>52</v>
      </c>
      <c r="AK211" s="108">
        <v>55.41</v>
      </c>
      <c r="AL211" s="108">
        <v>114.06</v>
      </c>
      <c r="AM211" s="53">
        <f t="shared" si="91"/>
        <v>331.14806801658108</v>
      </c>
      <c r="AN211" s="50">
        <f t="shared" si="92"/>
        <v>241.14806801658108</v>
      </c>
      <c r="AO211" s="67">
        <f t="shared" si="80"/>
        <v>2.2357049378226321</v>
      </c>
      <c r="AP211" s="59"/>
      <c r="AQ211" s="52"/>
      <c r="AR211" s="52"/>
    </row>
    <row r="212" spans="1:44" x14ac:dyDescent="0.2">
      <c r="A212" s="2" t="s">
        <v>253</v>
      </c>
      <c r="B212" s="1" t="s">
        <v>186</v>
      </c>
      <c r="C212" t="s">
        <v>284</v>
      </c>
      <c r="D212" s="28">
        <v>7</v>
      </c>
      <c r="E212" s="2" t="s">
        <v>203</v>
      </c>
      <c r="F212" s="81">
        <v>67</v>
      </c>
      <c r="G212" s="5">
        <v>72</v>
      </c>
      <c r="H212" s="4">
        <f t="shared" si="81"/>
        <v>69.5</v>
      </c>
      <c r="I212" s="89">
        <v>349.94</v>
      </c>
      <c r="J212" s="79">
        <f t="shared" si="82"/>
        <v>350.63499999999999</v>
      </c>
      <c r="K212" s="92" t="s">
        <v>217</v>
      </c>
      <c r="L212" s="11">
        <v>270</v>
      </c>
      <c r="M212" s="74">
        <v>60</v>
      </c>
      <c r="N212" s="74">
        <v>10</v>
      </c>
      <c r="O212" s="74">
        <v>0</v>
      </c>
      <c r="P212" s="74"/>
      <c r="Q212" s="74"/>
      <c r="R212" s="75"/>
      <c r="S212" s="13">
        <f t="shared" si="83"/>
        <v>-0.15038373318043527</v>
      </c>
      <c r="T212" s="13">
        <f t="shared" si="84"/>
        <v>0.85286853195244317</v>
      </c>
      <c r="U212" s="13">
        <f t="shared" si="85"/>
        <v>0.49240387650610412</v>
      </c>
      <c r="V212" s="6">
        <f t="shared" si="86"/>
        <v>100</v>
      </c>
      <c r="W212" s="6">
        <f t="shared" si="87"/>
        <v>29.621651875195507</v>
      </c>
      <c r="X212" s="34">
        <f t="shared" si="88"/>
        <v>280</v>
      </c>
      <c r="Y212" s="35">
        <f t="shared" si="89"/>
        <v>190</v>
      </c>
      <c r="Z212" s="36">
        <f t="shared" si="90"/>
        <v>60.378348124804489</v>
      </c>
      <c r="AA212" s="15"/>
      <c r="AB212" s="22"/>
      <c r="AC212" s="25"/>
      <c r="AD212" s="25"/>
      <c r="AE212" s="25"/>
      <c r="AF212" s="40"/>
      <c r="AG212" s="41"/>
      <c r="AH212" s="55"/>
      <c r="AI212" s="11">
        <v>66</v>
      </c>
      <c r="AJ212" s="29">
        <v>72</v>
      </c>
      <c r="AK212" s="108">
        <v>46.3</v>
      </c>
      <c r="AL212" s="108">
        <v>339.1</v>
      </c>
      <c r="AM212" s="53">
        <f t="shared" si="91"/>
        <v>233.7</v>
      </c>
      <c r="AN212" s="50">
        <f t="shared" si="92"/>
        <v>143.69999999999999</v>
      </c>
      <c r="AO212" s="67">
        <f t="shared" si="80"/>
        <v>60.378348124804489</v>
      </c>
      <c r="AP212" s="59"/>
      <c r="AQ212" s="52"/>
      <c r="AR212" s="52"/>
    </row>
    <row r="213" spans="1:44" x14ac:dyDescent="0.2">
      <c r="A213" s="2" t="s">
        <v>253</v>
      </c>
      <c r="B213" s="1" t="s">
        <v>186</v>
      </c>
      <c r="C213" t="s">
        <v>284</v>
      </c>
      <c r="D213" s="28">
        <v>8</v>
      </c>
      <c r="E213" s="2" t="s">
        <v>203</v>
      </c>
      <c r="F213" s="4">
        <v>81</v>
      </c>
      <c r="G213" s="5">
        <v>81</v>
      </c>
      <c r="H213" s="4">
        <f t="shared" si="81"/>
        <v>81</v>
      </c>
      <c r="I213" s="89">
        <v>351.34</v>
      </c>
      <c r="J213" s="79">
        <f t="shared" si="82"/>
        <v>352.15</v>
      </c>
      <c r="K213" s="92">
        <v>0.2</v>
      </c>
      <c r="L213" s="2">
        <v>90</v>
      </c>
      <c r="M213" s="74">
        <v>2</v>
      </c>
      <c r="N213" s="74">
        <v>0</v>
      </c>
      <c r="O213" s="74">
        <v>7</v>
      </c>
      <c r="P213" s="74"/>
      <c r="Q213" s="74"/>
      <c r="R213" s="75"/>
      <c r="S213" s="13">
        <f t="shared" si="83"/>
        <v>0.12179510389394452</v>
      </c>
      <c r="T213" s="13">
        <f t="shared" si="84"/>
        <v>3.4639361146286338E-2</v>
      </c>
      <c r="U213" s="13">
        <f t="shared" si="85"/>
        <v>-0.99194151934344166</v>
      </c>
      <c r="V213" s="6">
        <f t="shared" si="86"/>
        <v>15.876114782092577</v>
      </c>
      <c r="W213" s="6">
        <f t="shared" si="87"/>
        <v>-82.725317082150838</v>
      </c>
      <c r="X213" s="34">
        <f t="shared" si="88"/>
        <v>15.876114782092577</v>
      </c>
      <c r="Y213" s="35">
        <f t="shared" si="89"/>
        <v>285.8761147820926</v>
      </c>
      <c r="Z213" s="36">
        <f t="shared" si="90"/>
        <v>7.2746829178491623</v>
      </c>
      <c r="AA213" s="15"/>
      <c r="AB213" s="22"/>
      <c r="AC213" s="25"/>
      <c r="AD213" s="25"/>
      <c r="AE213" s="25"/>
      <c r="AF213" s="40"/>
      <c r="AG213" s="41"/>
      <c r="AH213" s="55"/>
      <c r="AI213" s="11">
        <v>76</v>
      </c>
      <c r="AJ213" s="29">
        <v>81</v>
      </c>
      <c r="AK213" s="108">
        <v>35.61</v>
      </c>
      <c r="AL213" s="108">
        <v>242</v>
      </c>
      <c r="AM213" s="53">
        <f t="shared" si="91"/>
        <v>340.26611478209259</v>
      </c>
      <c r="AN213" s="50">
        <f t="shared" si="92"/>
        <v>250.26611478209259</v>
      </c>
      <c r="AO213" s="67">
        <f t="shared" si="80"/>
        <v>7.2746829178491623</v>
      </c>
      <c r="AP213" s="59"/>
      <c r="AQ213" s="52"/>
      <c r="AR213" s="52"/>
    </row>
    <row r="214" spans="1:44" x14ac:dyDescent="0.2">
      <c r="A214" s="2" t="s">
        <v>253</v>
      </c>
      <c r="B214" s="1" t="s">
        <v>186</v>
      </c>
      <c r="C214" s="1" t="s">
        <v>285</v>
      </c>
      <c r="D214" s="28">
        <v>1</v>
      </c>
      <c r="E214" s="11" t="s">
        <v>204</v>
      </c>
      <c r="F214" s="4">
        <v>12</v>
      </c>
      <c r="G214" s="5">
        <v>12.5</v>
      </c>
      <c r="H214" s="4">
        <f t="shared" si="81"/>
        <v>12.25</v>
      </c>
      <c r="I214" s="89">
        <v>353</v>
      </c>
      <c r="J214" s="79">
        <f t="shared" si="82"/>
        <v>353.1225</v>
      </c>
      <c r="K214" s="92" t="s">
        <v>215</v>
      </c>
      <c r="L214" s="11">
        <v>270</v>
      </c>
      <c r="M214" s="74">
        <v>10</v>
      </c>
      <c r="N214" s="74">
        <v>0</v>
      </c>
      <c r="O214" s="74">
        <v>75</v>
      </c>
      <c r="P214" s="74"/>
      <c r="Q214" s="74"/>
      <c r="R214" s="75"/>
      <c r="S214" s="13">
        <f t="shared" si="83"/>
        <v>-0.95125124256419769</v>
      </c>
      <c r="T214" s="13">
        <f t="shared" si="84"/>
        <v>4.494345552754795E-2</v>
      </c>
      <c r="U214" s="13">
        <f t="shared" si="85"/>
        <v>0.25488700224417876</v>
      </c>
      <c r="V214" s="6">
        <f t="shared" si="86"/>
        <v>177.29497665778402</v>
      </c>
      <c r="W214" s="6">
        <f t="shared" si="87"/>
        <v>14.984038226207936</v>
      </c>
      <c r="X214" s="34">
        <f t="shared" si="88"/>
        <v>357.29497665778399</v>
      </c>
      <c r="Y214" s="35">
        <f t="shared" si="89"/>
        <v>267.29497665778399</v>
      </c>
      <c r="Z214" s="36">
        <f t="shared" si="90"/>
        <v>75.015961773792071</v>
      </c>
      <c r="AA214" s="15"/>
      <c r="AB214" s="22"/>
      <c r="AC214" s="25"/>
      <c r="AD214" s="25"/>
      <c r="AE214" s="25"/>
      <c r="AF214" s="40"/>
      <c r="AG214" s="41"/>
      <c r="AH214" s="55"/>
      <c r="AI214" s="11">
        <v>10</v>
      </c>
      <c r="AJ214" s="29">
        <v>13</v>
      </c>
      <c r="AK214" s="108">
        <v>67.180000000000007</v>
      </c>
      <c r="AL214" s="108">
        <v>7.17</v>
      </c>
      <c r="AM214" s="53">
        <f t="shared" si="91"/>
        <v>290.11497665778398</v>
      </c>
      <c r="AN214" s="50">
        <f t="shared" si="92"/>
        <v>200.11497665778398</v>
      </c>
      <c r="AO214" s="67">
        <f t="shared" si="80"/>
        <v>75.015961773792071</v>
      </c>
      <c r="AP214" s="59"/>
      <c r="AQ214" s="52"/>
      <c r="AR214" s="52"/>
    </row>
    <row r="215" spans="1:44" x14ac:dyDescent="0.2">
      <c r="A215" s="2" t="s">
        <v>253</v>
      </c>
      <c r="B215" s="1" t="s">
        <v>186</v>
      </c>
      <c r="C215" s="1" t="s">
        <v>285</v>
      </c>
      <c r="D215" s="28">
        <v>1</v>
      </c>
      <c r="E215" s="11" t="s">
        <v>204</v>
      </c>
      <c r="F215" s="4">
        <v>45</v>
      </c>
      <c r="G215" s="5">
        <v>45.5</v>
      </c>
      <c r="H215" s="4">
        <f t="shared" si="81"/>
        <v>45.25</v>
      </c>
      <c r="I215" s="89">
        <v>353</v>
      </c>
      <c r="J215" s="79">
        <f t="shared" si="82"/>
        <v>353.45249999999999</v>
      </c>
      <c r="K215" s="92" t="s">
        <v>220</v>
      </c>
      <c r="L215" s="11">
        <v>90</v>
      </c>
      <c r="M215" s="74">
        <v>5</v>
      </c>
      <c r="N215" s="74">
        <v>0</v>
      </c>
      <c r="O215" s="74">
        <v>2</v>
      </c>
      <c r="P215" s="74"/>
      <c r="Q215" s="74"/>
      <c r="R215" s="75"/>
      <c r="S215" s="13">
        <f t="shared" si="83"/>
        <v>3.4766693581101821E-2</v>
      </c>
      <c r="T215" s="13">
        <f t="shared" si="84"/>
        <v>8.7102649824045655E-2</v>
      </c>
      <c r="U215" s="13">
        <f t="shared" si="85"/>
        <v>-0.99558784319794802</v>
      </c>
      <c r="V215" s="6">
        <f t="shared" si="86"/>
        <v>68.240773520442403</v>
      </c>
      <c r="W215" s="6">
        <f t="shared" si="87"/>
        <v>-84.618591521009023</v>
      </c>
      <c r="X215" s="34">
        <f t="shared" si="88"/>
        <v>68.240773520442403</v>
      </c>
      <c r="Y215" s="35">
        <f t="shared" si="89"/>
        <v>338.24077352044242</v>
      </c>
      <c r="Z215" s="36">
        <f t="shared" si="90"/>
        <v>5.3814084789909771</v>
      </c>
      <c r="AA215" s="15"/>
      <c r="AB215" s="22"/>
      <c r="AC215" s="25"/>
      <c r="AD215" s="25"/>
      <c r="AE215" s="25"/>
      <c r="AF215" s="40"/>
      <c r="AG215" s="41"/>
      <c r="AH215" s="55"/>
      <c r="AI215" s="11">
        <v>44</v>
      </c>
      <c r="AJ215" s="29">
        <v>46</v>
      </c>
      <c r="AK215" s="108">
        <v>62.17</v>
      </c>
      <c r="AL215" s="108">
        <v>235.32</v>
      </c>
      <c r="AM215" s="53">
        <f t="shared" si="91"/>
        <v>6.0707735204424011</v>
      </c>
      <c r="AN215" s="50">
        <f t="shared" si="92"/>
        <v>276.0707735204424</v>
      </c>
      <c r="AO215" s="67">
        <f t="shared" si="80"/>
        <v>5.3814084789909771</v>
      </c>
      <c r="AP215" s="59"/>
      <c r="AQ215" s="52"/>
      <c r="AR215" s="52"/>
    </row>
    <row r="216" spans="1:44" x14ac:dyDescent="0.2">
      <c r="A216" s="2" t="s">
        <v>253</v>
      </c>
      <c r="B216" s="1" t="s">
        <v>186</v>
      </c>
      <c r="C216" s="1" t="s">
        <v>285</v>
      </c>
      <c r="D216" s="28">
        <v>2</v>
      </c>
      <c r="E216" s="11" t="s">
        <v>204</v>
      </c>
      <c r="F216" s="4">
        <v>20.5</v>
      </c>
      <c r="G216" s="5">
        <v>21</v>
      </c>
      <c r="H216" s="4">
        <f t="shared" si="81"/>
        <v>20.75</v>
      </c>
      <c r="I216" s="89">
        <v>354.40499999999997</v>
      </c>
      <c r="J216" s="79">
        <f t="shared" si="82"/>
        <v>354.61249999999995</v>
      </c>
      <c r="K216" s="92" t="s">
        <v>220</v>
      </c>
      <c r="L216" s="11">
        <v>270</v>
      </c>
      <c r="M216" s="74">
        <v>12</v>
      </c>
      <c r="N216" s="74">
        <v>180</v>
      </c>
      <c r="O216" s="74">
        <v>3</v>
      </c>
      <c r="P216" s="74"/>
      <c r="Q216" s="74"/>
      <c r="R216" s="75"/>
      <c r="S216" s="13">
        <f t="shared" si="83"/>
        <v>-5.119229003114497E-2</v>
      </c>
      <c r="T216" s="13">
        <f t="shared" si="84"/>
        <v>-0.20762675507137579</v>
      </c>
      <c r="U216" s="13">
        <f t="shared" si="85"/>
        <v>-0.97680708344210299</v>
      </c>
      <c r="V216" s="6">
        <f t="shared" si="86"/>
        <v>256.14945198949647</v>
      </c>
      <c r="W216" s="6">
        <f t="shared" si="87"/>
        <v>-77.651505080428493</v>
      </c>
      <c r="X216" s="34">
        <f t="shared" si="88"/>
        <v>256.14945198949647</v>
      </c>
      <c r="Y216" s="35">
        <f t="shared" si="89"/>
        <v>166.14945198949647</v>
      </c>
      <c r="Z216" s="36">
        <f t="shared" si="90"/>
        <v>12.348494919571507</v>
      </c>
      <c r="AA216" s="15"/>
      <c r="AB216" s="22"/>
      <c r="AC216" s="25"/>
      <c r="AD216" s="25"/>
      <c r="AE216" s="25"/>
      <c r="AF216" s="40"/>
      <c r="AG216" s="41"/>
      <c r="AH216" s="55"/>
      <c r="AI216" s="11">
        <v>20</v>
      </c>
      <c r="AJ216" s="29">
        <v>24</v>
      </c>
      <c r="AK216" s="108">
        <v>71.22</v>
      </c>
      <c r="AL216" s="108">
        <v>324.29000000000002</v>
      </c>
      <c r="AM216" s="53">
        <f t="shared" si="91"/>
        <v>184.92945198949647</v>
      </c>
      <c r="AN216" s="50">
        <f t="shared" si="92"/>
        <v>94.929451989496471</v>
      </c>
      <c r="AO216" s="67">
        <f t="shared" si="80"/>
        <v>12.348494919571507</v>
      </c>
      <c r="AP216" s="59"/>
      <c r="AQ216" s="52"/>
      <c r="AR216" s="52"/>
    </row>
    <row r="217" spans="1:44" x14ac:dyDescent="0.2">
      <c r="A217" s="2" t="s">
        <v>253</v>
      </c>
      <c r="B217" s="1" t="s">
        <v>186</v>
      </c>
      <c r="C217" s="1" t="s">
        <v>285</v>
      </c>
      <c r="D217" s="28">
        <v>2</v>
      </c>
      <c r="E217" s="11" t="s">
        <v>219</v>
      </c>
      <c r="F217" s="4">
        <v>41</v>
      </c>
      <c r="G217" s="5">
        <v>41</v>
      </c>
      <c r="H217" s="4">
        <f t="shared" si="81"/>
        <v>41</v>
      </c>
      <c r="I217" s="89">
        <v>354.40499999999997</v>
      </c>
      <c r="J217" s="79">
        <f t="shared" si="82"/>
        <v>354.815</v>
      </c>
      <c r="K217" s="92"/>
      <c r="L217" s="11">
        <v>90</v>
      </c>
      <c r="M217" s="74">
        <v>0</v>
      </c>
      <c r="N217" s="74">
        <v>0</v>
      </c>
      <c r="O217" s="74">
        <v>1</v>
      </c>
      <c r="P217" s="74"/>
      <c r="Q217" s="74"/>
      <c r="R217" s="75"/>
      <c r="S217" s="13">
        <f t="shared" si="83"/>
        <v>1.7452406437283512E-2</v>
      </c>
      <c r="T217" s="13">
        <f t="shared" si="84"/>
        <v>-1.0690894390537575E-18</v>
      </c>
      <c r="U217" s="13">
        <f t="shared" si="85"/>
        <v>-0.99984769515639127</v>
      </c>
      <c r="V217" s="6">
        <f t="shared" si="86"/>
        <v>360</v>
      </c>
      <c r="W217" s="6">
        <f t="shared" si="87"/>
        <v>-89.000000000000099</v>
      </c>
      <c r="X217" s="34">
        <f t="shared" si="88"/>
        <v>360</v>
      </c>
      <c r="Y217" s="35">
        <f t="shared" si="89"/>
        <v>270</v>
      </c>
      <c r="Z217" s="36">
        <f t="shared" si="90"/>
        <v>0.99999999999990052</v>
      </c>
      <c r="AA217" s="15"/>
      <c r="AB217" s="22"/>
      <c r="AC217" s="25"/>
      <c r="AD217" s="25"/>
      <c r="AE217" s="25"/>
      <c r="AF217" s="40"/>
      <c r="AG217" s="41"/>
      <c r="AH217" s="55"/>
      <c r="AI217" s="11">
        <v>39</v>
      </c>
      <c r="AJ217" s="29">
        <v>41.5</v>
      </c>
      <c r="AK217" s="108">
        <v>82.9</v>
      </c>
      <c r="AL217" s="108">
        <v>72.92</v>
      </c>
      <c r="AM217" s="53">
        <f t="shared" si="91"/>
        <v>277.10000000000002</v>
      </c>
      <c r="AN217" s="50">
        <f t="shared" si="92"/>
        <v>187.10000000000002</v>
      </c>
      <c r="AO217" s="67">
        <f t="shared" si="80"/>
        <v>0.99999999999990052</v>
      </c>
      <c r="AP217" s="59"/>
      <c r="AQ217" s="52"/>
      <c r="AR217" s="52"/>
    </row>
    <row r="218" spans="1:44" x14ac:dyDescent="0.2">
      <c r="A218" s="2" t="s">
        <v>253</v>
      </c>
      <c r="B218" s="1" t="s">
        <v>186</v>
      </c>
      <c r="C218" s="1" t="s">
        <v>285</v>
      </c>
      <c r="D218" s="28">
        <v>3</v>
      </c>
      <c r="E218" s="2" t="s">
        <v>203</v>
      </c>
      <c r="F218" s="4">
        <v>70.5</v>
      </c>
      <c r="G218" s="5">
        <v>70.5</v>
      </c>
      <c r="H218" s="4">
        <f t="shared" si="81"/>
        <v>70.5</v>
      </c>
      <c r="I218" s="89">
        <v>355.565</v>
      </c>
      <c r="J218" s="79">
        <f t="shared" si="82"/>
        <v>356.27</v>
      </c>
      <c r="K218" s="92"/>
      <c r="L218" s="11">
        <v>270</v>
      </c>
      <c r="M218" s="74">
        <v>22</v>
      </c>
      <c r="N218" s="74">
        <v>0</v>
      </c>
      <c r="O218" s="74">
        <v>12</v>
      </c>
      <c r="P218" s="74"/>
      <c r="Q218" s="74"/>
      <c r="R218" s="75"/>
      <c r="S218" s="13">
        <f t="shared" si="83"/>
        <v>-0.19277236290190822</v>
      </c>
      <c r="T218" s="13">
        <f t="shared" si="84"/>
        <v>0.36642054056883866</v>
      </c>
      <c r="U218" s="13">
        <f t="shared" si="85"/>
        <v>0.90692266278362499</v>
      </c>
      <c r="V218" s="6">
        <f t="shared" si="86"/>
        <v>117.74867618975736</v>
      </c>
      <c r="W218" s="6">
        <f t="shared" si="87"/>
        <v>65.46199189601964</v>
      </c>
      <c r="X218" s="34">
        <f t="shared" si="88"/>
        <v>297.74867618975736</v>
      </c>
      <c r="Y218" s="35">
        <f t="shared" si="89"/>
        <v>207.74867618975736</v>
      </c>
      <c r="Z218" s="36">
        <f t="shared" si="90"/>
        <v>24.53800810398036</v>
      </c>
      <c r="AA218" s="15"/>
      <c r="AB218" s="22"/>
      <c r="AC218" s="25"/>
      <c r="AD218" s="25"/>
      <c r="AE218" s="25"/>
      <c r="AF218" s="40"/>
      <c r="AG218" s="41"/>
      <c r="AH218" s="55"/>
      <c r="AI218" s="11">
        <v>66</v>
      </c>
      <c r="AJ218" s="29">
        <v>71.5</v>
      </c>
      <c r="AK218" s="108">
        <v>70.97</v>
      </c>
      <c r="AL218" s="108">
        <v>185.59</v>
      </c>
      <c r="AM218" s="53">
        <f t="shared" si="91"/>
        <v>226.77867618975736</v>
      </c>
      <c r="AN218" s="50">
        <f t="shared" si="92"/>
        <v>136.77867618975736</v>
      </c>
      <c r="AO218" s="67">
        <f t="shared" si="80"/>
        <v>24.53800810398036</v>
      </c>
      <c r="AP218" s="59"/>
      <c r="AQ218" s="52"/>
      <c r="AR218" s="52"/>
    </row>
    <row r="219" spans="1:44" x14ac:dyDescent="0.2">
      <c r="A219" s="2" t="s">
        <v>253</v>
      </c>
      <c r="B219" s="1" t="s">
        <v>186</v>
      </c>
      <c r="C219" s="1" t="s">
        <v>285</v>
      </c>
      <c r="D219" s="28">
        <v>3</v>
      </c>
      <c r="E219" s="2" t="s">
        <v>203</v>
      </c>
      <c r="F219" s="4">
        <v>82.5</v>
      </c>
      <c r="G219" s="5">
        <v>83</v>
      </c>
      <c r="H219" s="4">
        <f t="shared" si="81"/>
        <v>82.75</v>
      </c>
      <c r="I219" s="89">
        <v>355.565</v>
      </c>
      <c r="J219" s="79">
        <f t="shared" si="82"/>
        <v>356.39249999999998</v>
      </c>
      <c r="K219" s="92"/>
      <c r="L219" s="11">
        <v>0</v>
      </c>
      <c r="M219" s="74">
        <v>13</v>
      </c>
      <c r="N219" s="74">
        <v>90</v>
      </c>
      <c r="O219" s="74">
        <v>10</v>
      </c>
      <c r="P219" s="74"/>
      <c r="Q219" s="74"/>
      <c r="R219" s="75"/>
      <c r="S219" s="13">
        <f t="shared" si="83"/>
        <v>-0.22153354236610878</v>
      </c>
      <c r="T219" s="13">
        <f t="shared" si="84"/>
        <v>-0.16919758612316493</v>
      </c>
      <c r="U219" s="13">
        <f t="shared" si="85"/>
        <v>0.9595671941035071</v>
      </c>
      <c r="V219" s="6">
        <f t="shared" si="86"/>
        <v>217.37100122541898</v>
      </c>
      <c r="W219" s="6">
        <f t="shared" si="87"/>
        <v>73.801321181093684</v>
      </c>
      <c r="X219" s="34">
        <f t="shared" si="88"/>
        <v>37.371001225418979</v>
      </c>
      <c r="Y219" s="35">
        <f t="shared" si="89"/>
        <v>307.37100122541898</v>
      </c>
      <c r="Z219" s="36">
        <f t="shared" si="90"/>
        <v>16.198678818906316</v>
      </c>
      <c r="AA219" s="15"/>
      <c r="AB219" s="22"/>
      <c r="AC219" s="25"/>
      <c r="AD219" s="25"/>
      <c r="AE219" s="25"/>
      <c r="AF219" s="40"/>
      <c r="AG219" s="41"/>
      <c r="AH219" s="55"/>
      <c r="AI219" s="11">
        <v>80</v>
      </c>
      <c r="AJ219" s="29">
        <v>83</v>
      </c>
      <c r="AK219" s="108">
        <v>71.39</v>
      </c>
      <c r="AL219" s="108">
        <v>163.89</v>
      </c>
      <c r="AM219" s="53">
        <f t="shared" si="91"/>
        <v>325.98100122541899</v>
      </c>
      <c r="AN219" s="50">
        <f t="shared" si="92"/>
        <v>235.98100122541899</v>
      </c>
      <c r="AO219" s="67">
        <f t="shared" si="80"/>
        <v>16.198678818906316</v>
      </c>
      <c r="AP219" s="59"/>
      <c r="AQ219" s="52"/>
      <c r="AR219" s="52"/>
    </row>
    <row r="220" spans="1:44" x14ac:dyDescent="0.2">
      <c r="A220" s="2" t="s">
        <v>253</v>
      </c>
      <c r="B220" s="1" t="s">
        <v>186</v>
      </c>
      <c r="C220" s="1" t="s">
        <v>285</v>
      </c>
      <c r="D220" s="28">
        <v>4</v>
      </c>
      <c r="E220" s="2" t="s">
        <v>203</v>
      </c>
      <c r="F220" s="4">
        <v>44.5</v>
      </c>
      <c r="G220" s="5">
        <v>44.5</v>
      </c>
      <c r="H220" s="4">
        <f t="shared" si="81"/>
        <v>44.5</v>
      </c>
      <c r="I220" s="89">
        <v>356.91500000000002</v>
      </c>
      <c r="J220" s="79">
        <f t="shared" si="82"/>
        <v>357.36</v>
      </c>
      <c r="K220" s="92"/>
      <c r="L220" s="11">
        <v>90</v>
      </c>
      <c r="M220" s="74">
        <v>1</v>
      </c>
      <c r="N220" s="74">
        <v>0</v>
      </c>
      <c r="O220" s="74">
        <v>0</v>
      </c>
      <c r="P220" s="74"/>
      <c r="Q220" s="74"/>
      <c r="R220" s="75"/>
      <c r="S220" s="13">
        <f t="shared" si="83"/>
        <v>0</v>
      </c>
      <c r="T220" s="13">
        <f t="shared" si="84"/>
        <v>1.7452406437283512E-2</v>
      </c>
      <c r="U220" s="13">
        <f t="shared" si="85"/>
        <v>-0.99984769515639127</v>
      </c>
      <c r="V220" s="6">
        <f t="shared" si="86"/>
        <v>90</v>
      </c>
      <c r="W220" s="6">
        <f t="shared" si="87"/>
        <v>-89.000000000000099</v>
      </c>
      <c r="X220" s="34">
        <f t="shared" si="88"/>
        <v>90</v>
      </c>
      <c r="Y220" s="35">
        <f t="shared" si="89"/>
        <v>0</v>
      </c>
      <c r="Z220" s="36">
        <f t="shared" si="90"/>
        <v>0.99999999999990052</v>
      </c>
      <c r="AA220" s="15"/>
      <c r="AB220" s="22"/>
      <c r="AC220" s="25"/>
      <c r="AD220" s="25"/>
      <c r="AE220" s="25"/>
      <c r="AF220" s="40"/>
      <c r="AG220" s="41"/>
      <c r="AH220" s="55"/>
      <c r="AI220" s="11">
        <v>42</v>
      </c>
      <c r="AJ220" s="29">
        <v>45</v>
      </c>
      <c r="AK220" s="108">
        <v>77.16</v>
      </c>
      <c r="AL220" s="108">
        <v>168.71</v>
      </c>
      <c r="AM220" s="53">
        <f t="shared" si="91"/>
        <v>12.840000000000003</v>
      </c>
      <c r="AN220" s="50">
        <f t="shared" si="92"/>
        <v>282.84000000000003</v>
      </c>
      <c r="AO220" s="67">
        <f t="shared" si="80"/>
        <v>0.99999999999990052</v>
      </c>
      <c r="AP220" s="59"/>
      <c r="AQ220" s="52"/>
      <c r="AR220" s="52"/>
    </row>
    <row r="221" spans="1:44" x14ac:dyDescent="0.2">
      <c r="A221" s="2" t="s">
        <v>253</v>
      </c>
      <c r="B221" s="1" t="s">
        <v>186</v>
      </c>
      <c r="C221" s="1" t="s">
        <v>285</v>
      </c>
      <c r="D221" s="28">
        <v>4</v>
      </c>
      <c r="E221" s="2" t="s">
        <v>203</v>
      </c>
      <c r="F221" s="4">
        <v>50</v>
      </c>
      <c r="G221" s="5">
        <v>51</v>
      </c>
      <c r="H221" s="4">
        <f t="shared" si="81"/>
        <v>50.5</v>
      </c>
      <c r="I221" s="89">
        <v>356.91500000000002</v>
      </c>
      <c r="J221" s="79">
        <f t="shared" si="82"/>
        <v>357.42</v>
      </c>
      <c r="K221" s="92"/>
      <c r="L221" s="11">
        <v>270</v>
      </c>
      <c r="M221" s="74">
        <v>12</v>
      </c>
      <c r="N221" s="74">
        <v>180</v>
      </c>
      <c r="O221" s="74">
        <v>3</v>
      </c>
      <c r="P221" s="74"/>
      <c r="Q221" s="74"/>
      <c r="R221" s="75"/>
      <c r="S221" s="13">
        <f t="shared" si="83"/>
        <v>-5.119229003114497E-2</v>
      </c>
      <c r="T221" s="13">
        <f t="shared" si="84"/>
        <v>-0.20762675507137579</v>
      </c>
      <c r="U221" s="13">
        <f t="shared" si="85"/>
        <v>-0.97680708344210299</v>
      </c>
      <c r="V221" s="6">
        <f t="shared" si="86"/>
        <v>256.14945198949647</v>
      </c>
      <c r="W221" s="6">
        <f t="shared" si="87"/>
        <v>-77.651505080428493</v>
      </c>
      <c r="X221" s="34">
        <f t="shared" si="88"/>
        <v>256.14945198949647</v>
      </c>
      <c r="Y221" s="35">
        <f t="shared" si="89"/>
        <v>166.14945198949647</v>
      </c>
      <c r="Z221" s="36">
        <f t="shared" si="90"/>
        <v>12.348494919571507</v>
      </c>
      <c r="AA221" s="15"/>
      <c r="AB221" s="22"/>
      <c r="AC221" s="25"/>
      <c r="AD221" s="25"/>
      <c r="AE221" s="25"/>
      <c r="AF221" s="40"/>
      <c r="AG221" s="41"/>
      <c r="AH221" s="55"/>
      <c r="AI221" s="11">
        <v>49.5</v>
      </c>
      <c r="AJ221" s="29">
        <v>57</v>
      </c>
      <c r="AK221" s="108">
        <v>71</v>
      </c>
      <c r="AL221" s="108">
        <v>295.02</v>
      </c>
      <c r="AM221" s="53">
        <f t="shared" si="91"/>
        <v>185.14945198949647</v>
      </c>
      <c r="AN221" s="50">
        <f t="shared" si="92"/>
        <v>95.14945198949647</v>
      </c>
      <c r="AO221" s="67">
        <f t="shared" si="80"/>
        <v>12.348494919571507</v>
      </c>
      <c r="AP221" s="59"/>
      <c r="AQ221" s="52"/>
      <c r="AR221" s="52"/>
    </row>
    <row r="222" spans="1:44" x14ac:dyDescent="0.2">
      <c r="A222" s="2" t="s">
        <v>253</v>
      </c>
      <c r="B222" s="1" t="s">
        <v>186</v>
      </c>
      <c r="C222" s="1" t="s">
        <v>285</v>
      </c>
      <c r="D222" s="28">
        <v>6</v>
      </c>
      <c r="E222" s="2" t="s">
        <v>203</v>
      </c>
      <c r="F222" s="4">
        <v>11</v>
      </c>
      <c r="G222" s="5">
        <v>12</v>
      </c>
      <c r="H222" s="4">
        <f t="shared" si="81"/>
        <v>11.5</v>
      </c>
      <c r="I222" s="89">
        <v>358.32</v>
      </c>
      <c r="J222" s="79">
        <f t="shared" si="82"/>
        <v>358.435</v>
      </c>
      <c r="K222" s="92"/>
      <c r="L222" s="11">
        <v>90</v>
      </c>
      <c r="M222" s="74">
        <v>26</v>
      </c>
      <c r="N222" s="74">
        <v>180</v>
      </c>
      <c r="O222" s="74">
        <v>60</v>
      </c>
      <c r="P222" s="74"/>
      <c r="Q222" s="74"/>
      <c r="R222" s="75"/>
      <c r="S222" s="13">
        <f t="shared" si="83"/>
        <v>0.7783784768652855</v>
      </c>
      <c r="T222" s="13">
        <f t="shared" si="84"/>
        <v>-0.21918557339453881</v>
      </c>
      <c r="U222" s="13">
        <f t="shared" si="85"/>
        <v>0.44939702314958363</v>
      </c>
      <c r="V222" s="6">
        <f t="shared" si="86"/>
        <v>344.27317628481876</v>
      </c>
      <c r="W222" s="6">
        <f t="shared" si="87"/>
        <v>29.06255357580898</v>
      </c>
      <c r="X222" s="34">
        <f t="shared" si="88"/>
        <v>164.27317628481876</v>
      </c>
      <c r="Y222" s="35">
        <f t="shared" si="89"/>
        <v>74.27317628481876</v>
      </c>
      <c r="Z222" s="36">
        <f t="shared" si="90"/>
        <v>60.937446424191023</v>
      </c>
      <c r="AA222" s="15"/>
      <c r="AB222" s="22"/>
      <c r="AC222" s="25"/>
      <c r="AD222" s="25"/>
      <c r="AE222" s="25"/>
      <c r="AF222" s="40"/>
      <c r="AG222" s="41"/>
      <c r="AH222" s="55"/>
      <c r="AI222" s="11">
        <v>9</v>
      </c>
      <c r="AJ222" s="29">
        <v>13</v>
      </c>
      <c r="AK222" s="108">
        <v>65.569999999999993</v>
      </c>
      <c r="AL222" s="108">
        <v>269.60000000000002</v>
      </c>
      <c r="AM222" s="53">
        <f t="shared" si="91"/>
        <v>98.703176284818767</v>
      </c>
      <c r="AN222" s="50">
        <f t="shared" si="92"/>
        <v>8.7031762848187668</v>
      </c>
      <c r="AO222" s="67">
        <f t="shared" si="80"/>
        <v>60.937446424191023</v>
      </c>
      <c r="AP222" s="59"/>
      <c r="AQ222" s="52"/>
      <c r="AR222" s="52"/>
    </row>
    <row r="223" spans="1:44" x14ac:dyDescent="0.2">
      <c r="A223" s="2" t="s">
        <v>253</v>
      </c>
      <c r="B223" s="1" t="s">
        <v>186</v>
      </c>
      <c r="C223" s="1" t="s">
        <v>285</v>
      </c>
      <c r="D223" s="28">
        <v>7</v>
      </c>
      <c r="E223" s="11" t="s">
        <v>205</v>
      </c>
      <c r="F223" s="4">
        <v>108.5</v>
      </c>
      <c r="G223" s="5">
        <v>108.5</v>
      </c>
      <c r="H223" s="4">
        <f t="shared" si="81"/>
        <v>108.5</v>
      </c>
      <c r="I223" s="89">
        <v>359.22</v>
      </c>
      <c r="J223" s="79">
        <f t="shared" si="82"/>
        <v>360.30500000000001</v>
      </c>
      <c r="K223" s="92"/>
      <c r="L223" s="11">
        <v>90</v>
      </c>
      <c r="M223" s="74">
        <v>3</v>
      </c>
      <c r="N223" s="74">
        <v>0</v>
      </c>
      <c r="O223" s="74">
        <v>1</v>
      </c>
      <c r="P223" s="74"/>
      <c r="Q223" s="74"/>
      <c r="R223" s="75"/>
      <c r="S223" s="13">
        <f t="shared" si="83"/>
        <v>1.7428488520812163E-2</v>
      </c>
      <c r="T223" s="13">
        <f t="shared" si="84"/>
        <v>5.2327985223313132E-2</v>
      </c>
      <c r="U223" s="13">
        <f t="shared" si="85"/>
        <v>-0.99847743863945992</v>
      </c>
      <c r="V223" s="6">
        <f t="shared" si="86"/>
        <v>71.579019200274971</v>
      </c>
      <c r="W223" s="6">
        <f t="shared" si="87"/>
        <v>-86.838299513294743</v>
      </c>
      <c r="X223" s="34">
        <f t="shared" si="88"/>
        <v>71.579019200274971</v>
      </c>
      <c r="Y223" s="35">
        <f t="shared" si="89"/>
        <v>341.57901920027496</v>
      </c>
      <c r="Z223" s="36">
        <f t="shared" si="90"/>
        <v>3.1617004867052572</v>
      </c>
      <c r="AA223" s="15"/>
      <c r="AB223" s="22"/>
      <c r="AC223" s="25"/>
      <c r="AD223" s="25"/>
      <c r="AE223" s="25"/>
      <c r="AF223" s="40"/>
      <c r="AG223" s="41"/>
      <c r="AH223" s="55"/>
      <c r="AI223" s="11">
        <v>104</v>
      </c>
      <c r="AJ223" s="29">
        <v>113</v>
      </c>
      <c r="AK223" s="108">
        <v>39.6</v>
      </c>
      <c r="AL223" s="108">
        <v>126.75</v>
      </c>
      <c r="AM223" s="53">
        <f t="shared" si="91"/>
        <v>31.979019200274969</v>
      </c>
      <c r="AN223" s="50">
        <f t="shared" si="92"/>
        <v>301.97901920027499</v>
      </c>
      <c r="AO223" s="67">
        <f t="shared" si="80"/>
        <v>3.1617004867052572</v>
      </c>
      <c r="AP223" s="59"/>
      <c r="AQ223" s="52"/>
      <c r="AR223" s="52"/>
    </row>
    <row r="224" spans="1:44" x14ac:dyDescent="0.2">
      <c r="A224" s="2" t="s">
        <v>253</v>
      </c>
      <c r="B224" s="1" t="s">
        <v>186</v>
      </c>
      <c r="C224" s="1" t="s">
        <v>285</v>
      </c>
      <c r="D224" s="28">
        <v>8</v>
      </c>
      <c r="E224" s="2" t="s">
        <v>203</v>
      </c>
      <c r="F224" s="4">
        <v>52.5</v>
      </c>
      <c r="G224" s="5">
        <v>52.5</v>
      </c>
      <c r="H224" s="4">
        <f t="shared" si="81"/>
        <v>52.5</v>
      </c>
      <c r="I224" s="89">
        <v>360.49</v>
      </c>
      <c r="J224" s="79">
        <f t="shared" si="82"/>
        <v>361.01499999999999</v>
      </c>
      <c r="K224" s="92"/>
      <c r="L224" s="11">
        <v>270</v>
      </c>
      <c r="M224" s="74">
        <v>3</v>
      </c>
      <c r="N224" s="74">
        <v>180</v>
      </c>
      <c r="O224" s="74">
        <v>13</v>
      </c>
      <c r="P224" s="74"/>
      <c r="Q224" s="74"/>
      <c r="R224" s="75"/>
      <c r="S224" s="13">
        <f t="shared" si="83"/>
        <v>-0.22464276674196476</v>
      </c>
      <c r="T224" s="13">
        <f t="shared" si="84"/>
        <v>-5.0994589075034374E-2</v>
      </c>
      <c r="U224" s="13">
        <f t="shared" si="85"/>
        <v>-0.9730347244752634</v>
      </c>
      <c r="V224" s="6">
        <f t="shared" si="86"/>
        <v>192.78957174469454</v>
      </c>
      <c r="W224" s="6">
        <f t="shared" si="87"/>
        <v>-76.680908711104792</v>
      </c>
      <c r="X224" s="34">
        <f t="shared" si="88"/>
        <v>192.78957174469454</v>
      </c>
      <c r="Y224" s="35">
        <f t="shared" si="89"/>
        <v>102.78957174469454</v>
      </c>
      <c r="Z224" s="36">
        <f t="shared" si="90"/>
        <v>13.319091288895208</v>
      </c>
      <c r="AA224" s="15"/>
      <c r="AB224" s="22"/>
      <c r="AC224" s="25"/>
      <c r="AD224" s="25"/>
      <c r="AE224" s="25"/>
      <c r="AF224" s="40"/>
      <c r="AG224" s="41"/>
      <c r="AH224" s="55"/>
      <c r="AI224" s="11">
        <v>48</v>
      </c>
      <c r="AJ224" s="29">
        <v>61</v>
      </c>
      <c r="AK224" s="108">
        <v>34.380000000000003</v>
      </c>
      <c r="AL224" s="108">
        <v>30.99</v>
      </c>
      <c r="AM224" s="53">
        <f t="shared" si="91"/>
        <v>158.40957174469455</v>
      </c>
      <c r="AN224" s="50">
        <f t="shared" si="92"/>
        <v>68.409571744694546</v>
      </c>
      <c r="AO224" s="67">
        <f t="shared" si="80"/>
        <v>13.319091288895208</v>
      </c>
      <c r="AP224" s="59"/>
      <c r="AQ224" s="52"/>
      <c r="AR224" s="52"/>
    </row>
    <row r="225" spans="1:46" x14ac:dyDescent="0.2">
      <c r="A225" s="2" t="s">
        <v>253</v>
      </c>
      <c r="B225" s="1" t="s">
        <v>186</v>
      </c>
      <c r="C225" s="1" t="s">
        <v>285</v>
      </c>
      <c r="D225" s="28">
        <v>9</v>
      </c>
      <c r="E225" s="11" t="s">
        <v>205</v>
      </c>
      <c r="F225" s="4">
        <v>40.5</v>
      </c>
      <c r="G225" s="5">
        <v>40.5</v>
      </c>
      <c r="H225" s="4">
        <f t="shared" si="81"/>
        <v>40.5</v>
      </c>
      <c r="I225" s="89">
        <v>361.29</v>
      </c>
      <c r="J225" s="79">
        <f t="shared" si="82"/>
        <v>361.69499999999999</v>
      </c>
      <c r="K225" s="92"/>
      <c r="L225" s="11">
        <v>270</v>
      </c>
      <c r="M225" s="74">
        <v>2</v>
      </c>
      <c r="N225" s="74">
        <v>0</v>
      </c>
      <c r="O225" s="74">
        <v>1</v>
      </c>
      <c r="P225" s="74"/>
      <c r="Q225" s="74"/>
      <c r="R225" s="75"/>
      <c r="S225" s="13">
        <f t="shared" si="83"/>
        <v>-1.7441774902830158E-2</v>
      </c>
      <c r="T225" s="13">
        <f t="shared" si="84"/>
        <v>3.489418134011367E-2</v>
      </c>
      <c r="U225" s="13">
        <f t="shared" si="85"/>
        <v>0.99923861495548261</v>
      </c>
      <c r="V225" s="6">
        <f t="shared" si="86"/>
        <v>116.5580680165811</v>
      </c>
      <c r="W225" s="6">
        <f t="shared" si="87"/>
        <v>87.764295062177368</v>
      </c>
      <c r="X225" s="34">
        <f t="shared" si="88"/>
        <v>296.5580680165811</v>
      </c>
      <c r="Y225" s="35">
        <f t="shared" si="89"/>
        <v>206.5580680165811</v>
      </c>
      <c r="Z225" s="36">
        <f t="shared" si="90"/>
        <v>2.2357049378226321</v>
      </c>
      <c r="AA225" s="15"/>
      <c r="AB225" s="22"/>
      <c r="AC225" s="25"/>
      <c r="AD225" s="25"/>
      <c r="AE225" s="25"/>
      <c r="AF225" s="40"/>
      <c r="AG225" s="41"/>
      <c r="AH225" s="55"/>
      <c r="AI225" s="11">
        <v>35.5</v>
      </c>
      <c r="AJ225" s="29">
        <v>43</v>
      </c>
      <c r="AK225" s="108">
        <v>41.62</v>
      </c>
      <c r="AL225" s="108">
        <v>110.07</v>
      </c>
      <c r="AM225" s="53">
        <f t="shared" si="91"/>
        <v>254.9380680165811</v>
      </c>
      <c r="AN225" s="50">
        <f t="shared" si="92"/>
        <v>164.9380680165811</v>
      </c>
      <c r="AO225" s="67">
        <f t="shared" si="80"/>
        <v>2.2357049378226321</v>
      </c>
      <c r="AP225" s="59"/>
      <c r="AQ225" s="52"/>
      <c r="AR225" s="52"/>
    </row>
    <row r="226" spans="1:46" x14ac:dyDescent="0.2">
      <c r="A226" s="2" t="s">
        <v>253</v>
      </c>
      <c r="B226" s="1" t="s">
        <v>186</v>
      </c>
      <c r="C226" s="1" t="s">
        <v>286</v>
      </c>
      <c r="D226" s="28">
        <v>3</v>
      </c>
      <c r="E226" s="11" t="s">
        <v>204</v>
      </c>
      <c r="F226" s="4">
        <v>13.5</v>
      </c>
      <c r="G226" s="5">
        <v>22</v>
      </c>
      <c r="H226" s="4">
        <f t="shared" si="81"/>
        <v>17.75</v>
      </c>
      <c r="I226" s="89">
        <v>364.245</v>
      </c>
      <c r="J226" s="79">
        <f t="shared" si="82"/>
        <v>364.42250000000001</v>
      </c>
      <c r="K226" s="92"/>
      <c r="L226" s="11">
        <v>13</v>
      </c>
      <c r="M226" s="74">
        <v>0</v>
      </c>
      <c r="N226" s="74">
        <v>283</v>
      </c>
      <c r="O226" s="74">
        <v>71</v>
      </c>
      <c r="P226" s="74"/>
      <c r="Q226" s="74"/>
      <c r="R226" s="75"/>
      <c r="S226" s="13">
        <f t="shared" si="83"/>
        <v>0.21269540048277574</v>
      </c>
      <c r="T226" s="13">
        <f t="shared" si="84"/>
        <v>-0.92128499576234957</v>
      </c>
      <c r="U226" s="13">
        <f t="shared" si="85"/>
        <v>-0.32556815445715681</v>
      </c>
      <c r="V226" s="6">
        <f t="shared" si="86"/>
        <v>283</v>
      </c>
      <c r="W226" s="6">
        <f t="shared" si="87"/>
        <v>-19.000000000000011</v>
      </c>
      <c r="X226" s="34">
        <f t="shared" si="88"/>
        <v>283</v>
      </c>
      <c r="Y226" s="35">
        <f t="shared" si="89"/>
        <v>193</v>
      </c>
      <c r="Z226" s="36">
        <f t="shared" si="90"/>
        <v>70.999999999999986</v>
      </c>
      <c r="AA226" s="15"/>
      <c r="AB226" s="22"/>
      <c r="AC226" s="25"/>
      <c r="AD226" s="25"/>
      <c r="AE226" s="25"/>
      <c r="AF226" s="40"/>
      <c r="AG226" s="41"/>
      <c r="AH226" s="55"/>
      <c r="AI226" s="11">
        <v>13.5</v>
      </c>
      <c r="AJ226" s="29">
        <v>22</v>
      </c>
      <c r="AK226" s="109"/>
      <c r="AL226" s="109"/>
      <c r="AM226" s="53">
        <f t="shared" si="91"/>
        <v>283</v>
      </c>
      <c r="AN226" s="50">
        <f t="shared" si="92"/>
        <v>193</v>
      </c>
      <c r="AO226" s="67">
        <f t="shared" si="80"/>
        <v>70.999999999999986</v>
      </c>
      <c r="AP226" s="59"/>
      <c r="AQ226" s="52"/>
      <c r="AR226" s="52"/>
      <c r="AT226" s="73" t="s">
        <v>222</v>
      </c>
    </row>
    <row r="227" spans="1:46" x14ac:dyDescent="0.2">
      <c r="A227" s="2" t="s">
        <v>253</v>
      </c>
      <c r="B227" s="1" t="s">
        <v>186</v>
      </c>
      <c r="C227" s="1" t="s">
        <v>286</v>
      </c>
      <c r="D227" s="28">
        <v>4</v>
      </c>
      <c r="E227" s="11" t="s">
        <v>205</v>
      </c>
      <c r="F227" s="4">
        <v>32</v>
      </c>
      <c r="G227" s="4">
        <v>32</v>
      </c>
      <c r="H227" s="4">
        <f t="shared" si="81"/>
        <v>32</v>
      </c>
      <c r="I227" s="89">
        <v>364.65499999999997</v>
      </c>
      <c r="J227" s="79">
        <f t="shared" si="82"/>
        <v>364.97499999999997</v>
      </c>
      <c r="K227" s="92"/>
      <c r="L227" s="11">
        <v>90</v>
      </c>
      <c r="M227" s="74">
        <v>0</v>
      </c>
      <c r="N227" s="74">
        <v>0</v>
      </c>
      <c r="O227" s="74">
        <v>1</v>
      </c>
      <c r="P227" s="74"/>
      <c r="Q227" s="74"/>
      <c r="R227" s="75"/>
      <c r="S227" s="13">
        <f t="shared" si="83"/>
        <v>1.7452406437283512E-2</v>
      </c>
      <c r="T227" s="13">
        <f t="shared" si="84"/>
        <v>-1.0690894390537575E-18</v>
      </c>
      <c r="U227" s="13">
        <f t="shared" si="85"/>
        <v>-0.99984769515639127</v>
      </c>
      <c r="V227" s="6">
        <f t="shared" si="86"/>
        <v>360</v>
      </c>
      <c r="W227" s="6">
        <f t="shared" si="87"/>
        <v>-89.000000000000099</v>
      </c>
      <c r="X227" s="34">
        <f t="shared" si="88"/>
        <v>360</v>
      </c>
      <c r="Y227" s="35">
        <f t="shared" si="89"/>
        <v>270</v>
      </c>
      <c r="Z227" s="36">
        <f t="shared" si="90"/>
        <v>0.99999999999990052</v>
      </c>
      <c r="AA227" s="15"/>
      <c r="AB227" s="22"/>
      <c r="AC227" s="25"/>
      <c r="AD227" s="25"/>
      <c r="AE227" s="25"/>
      <c r="AF227" s="40"/>
      <c r="AG227" s="41"/>
      <c r="AH227" s="55"/>
      <c r="AI227" s="11">
        <v>25</v>
      </c>
      <c r="AJ227" s="29">
        <v>41.5</v>
      </c>
      <c r="AK227" s="108">
        <v>80.7</v>
      </c>
      <c r="AL227" s="108">
        <v>34.36</v>
      </c>
      <c r="AM227" s="53">
        <f t="shared" si="91"/>
        <v>279.3</v>
      </c>
      <c r="AN227" s="50">
        <f t="shared" si="92"/>
        <v>189.3</v>
      </c>
      <c r="AO227" s="67">
        <f t="shared" si="80"/>
        <v>0.99999999999990052</v>
      </c>
      <c r="AP227" s="59"/>
      <c r="AQ227" s="52"/>
      <c r="AR227" s="52"/>
    </row>
    <row r="228" spans="1:46" x14ac:dyDescent="0.2">
      <c r="A228" s="2" t="s">
        <v>253</v>
      </c>
      <c r="B228" s="1" t="s">
        <v>186</v>
      </c>
      <c r="C228" s="1" t="s">
        <v>286</v>
      </c>
      <c r="D228" s="28">
        <v>4</v>
      </c>
      <c r="E228" s="11" t="s">
        <v>205</v>
      </c>
      <c r="F228" s="4">
        <v>41.5</v>
      </c>
      <c r="G228" s="4">
        <v>41.5</v>
      </c>
      <c r="H228" s="4">
        <f t="shared" si="81"/>
        <v>41.5</v>
      </c>
      <c r="I228" s="89">
        <v>364.65499999999997</v>
      </c>
      <c r="J228" s="79">
        <f t="shared" si="82"/>
        <v>365.07</v>
      </c>
      <c r="K228" s="92"/>
      <c r="L228" s="11">
        <v>90</v>
      </c>
      <c r="M228" s="74">
        <v>0</v>
      </c>
      <c r="N228" s="74">
        <v>0</v>
      </c>
      <c r="O228" s="74">
        <v>4</v>
      </c>
      <c r="P228" s="74"/>
      <c r="Q228" s="74"/>
      <c r="R228" s="75"/>
      <c r="S228" s="13">
        <f t="shared" si="83"/>
        <v>6.9756473744125302E-2</v>
      </c>
      <c r="T228" s="13">
        <f t="shared" si="84"/>
        <v>-4.273101801374442E-18</v>
      </c>
      <c r="U228" s="13">
        <f t="shared" si="85"/>
        <v>-0.9975640502598242</v>
      </c>
      <c r="V228" s="6">
        <f t="shared" si="86"/>
        <v>360</v>
      </c>
      <c r="W228" s="6">
        <f t="shared" si="87"/>
        <v>-85.999999999999957</v>
      </c>
      <c r="X228" s="34">
        <f t="shared" si="88"/>
        <v>360</v>
      </c>
      <c r="Y228" s="35">
        <f t="shared" si="89"/>
        <v>270</v>
      </c>
      <c r="Z228" s="36">
        <f t="shared" si="90"/>
        <v>4.0000000000000426</v>
      </c>
      <c r="AA228" s="15"/>
      <c r="AB228" s="22"/>
      <c r="AC228" s="25"/>
      <c r="AD228" s="25"/>
      <c r="AE228" s="25"/>
      <c r="AF228" s="40"/>
      <c r="AG228" s="41"/>
      <c r="AH228" s="55"/>
      <c r="AI228" s="11">
        <v>41.5</v>
      </c>
      <c r="AJ228" s="29">
        <v>50</v>
      </c>
      <c r="AK228" s="108">
        <v>84.04</v>
      </c>
      <c r="AL228" s="108">
        <v>81.58</v>
      </c>
      <c r="AM228" s="53">
        <f t="shared" si="91"/>
        <v>275.95999999999998</v>
      </c>
      <c r="AN228" s="50">
        <f t="shared" si="92"/>
        <v>185.95999999999998</v>
      </c>
      <c r="AO228" s="67">
        <f t="shared" si="80"/>
        <v>4.0000000000000426</v>
      </c>
      <c r="AP228" s="59"/>
      <c r="AQ228" s="52"/>
      <c r="AR228" s="52"/>
    </row>
    <row r="229" spans="1:46" x14ac:dyDescent="0.2">
      <c r="A229" s="2" t="s">
        <v>253</v>
      </c>
      <c r="B229" s="1" t="s">
        <v>186</v>
      </c>
      <c r="C229" s="1" t="s">
        <v>286</v>
      </c>
      <c r="D229" s="28">
        <v>5</v>
      </c>
      <c r="E229" s="11" t="s">
        <v>205</v>
      </c>
      <c r="F229" s="4">
        <v>24.5</v>
      </c>
      <c r="G229" s="4">
        <v>24.5</v>
      </c>
      <c r="H229" s="4">
        <f t="shared" si="81"/>
        <v>24.5</v>
      </c>
      <c r="I229" s="89">
        <v>366.06</v>
      </c>
      <c r="J229" s="79">
        <f t="shared" si="82"/>
        <v>366.30500000000001</v>
      </c>
      <c r="K229" s="92"/>
      <c r="L229" s="11">
        <v>270</v>
      </c>
      <c r="M229" s="74">
        <v>9</v>
      </c>
      <c r="N229" s="74">
        <v>0</v>
      </c>
      <c r="O229" s="74">
        <v>4</v>
      </c>
      <c r="P229" s="74"/>
      <c r="Q229" s="74"/>
      <c r="R229" s="75"/>
      <c r="S229" s="13">
        <f t="shared" si="83"/>
        <v>-6.8897655798103419E-2</v>
      </c>
      <c r="T229" s="13">
        <f t="shared" si="84"/>
        <v>0.15605339854576158</v>
      </c>
      <c r="U229" s="13">
        <f t="shared" si="85"/>
        <v>0.98528238143849034</v>
      </c>
      <c r="V229" s="6">
        <f t="shared" si="86"/>
        <v>113.82148309250752</v>
      </c>
      <c r="W229" s="6">
        <f t="shared" si="87"/>
        <v>80.177522951849554</v>
      </c>
      <c r="X229" s="34">
        <f t="shared" si="88"/>
        <v>293.82148309250749</v>
      </c>
      <c r="Y229" s="35">
        <f t="shared" si="89"/>
        <v>203.82148309250749</v>
      </c>
      <c r="Z229" s="36">
        <f t="shared" si="90"/>
        <v>9.8224770481504464</v>
      </c>
      <c r="AA229" s="15"/>
      <c r="AB229" s="22"/>
      <c r="AC229" s="25"/>
      <c r="AD229" s="25"/>
      <c r="AE229" s="25"/>
      <c r="AF229" s="40"/>
      <c r="AG229" s="41"/>
      <c r="AH229" s="55"/>
      <c r="AI229" s="11">
        <v>22.5</v>
      </c>
      <c r="AJ229" s="29">
        <v>26</v>
      </c>
      <c r="AK229" s="108">
        <v>61.06</v>
      </c>
      <c r="AL229" s="108">
        <v>42.69</v>
      </c>
      <c r="AM229" s="53">
        <f t="shared" si="91"/>
        <v>232.76148309250749</v>
      </c>
      <c r="AN229" s="50">
        <f t="shared" si="92"/>
        <v>142.76148309250749</v>
      </c>
      <c r="AO229" s="67">
        <f t="shared" si="80"/>
        <v>9.8224770481504464</v>
      </c>
      <c r="AP229" s="59"/>
      <c r="AQ229" s="52"/>
      <c r="AR229" s="52"/>
    </row>
    <row r="230" spans="1:46" x14ac:dyDescent="0.2">
      <c r="A230" s="2" t="s">
        <v>253</v>
      </c>
      <c r="B230" s="1" t="s">
        <v>186</v>
      </c>
      <c r="C230" s="1" t="s">
        <v>286</v>
      </c>
      <c r="D230" s="28">
        <v>5</v>
      </c>
      <c r="E230" s="11" t="s">
        <v>205</v>
      </c>
      <c r="F230" s="4">
        <v>102</v>
      </c>
      <c r="G230" s="4">
        <v>102.5</v>
      </c>
      <c r="H230" s="4">
        <f t="shared" si="81"/>
        <v>102.25</v>
      </c>
      <c r="I230" s="89">
        <v>366.06</v>
      </c>
      <c r="J230" s="79">
        <f t="shared" si="82"/>
        <v>367.08249999999998</v>
      </c>
      <c r="K230" s="92"/>
      <c r="L230" s="11">
        <v>270</v>
      </c>
      <c r="M230" s="74">
        <v>3</v>
      </c>
      <c r="N230" s="74">
        <v>0</v>
      </c>
      <c r="O230" s="74">
        <v>10</v>
      </c>
      <c r="P230" s="74"/>
      <c r="Q230" s="74"/>
      <c r="R230" s="75"/>
      <c r="S230" s="13">
        <f t="shared" si="83"/>
        <v>-0.17341019887450621</v>
      </c>
      <c r="T230" s="13">
        <f t="shared" si="84"/>
        <v>5.1540855469358784E-2</v>
      </c>
      <c r="U230" s="13">
        <f t="shared" si="85"/>
        <v>0.9834581082132785</v>
      </c>
      <c r="V230" s="6">
        <f t="shared" si="86"/>
        <v>163.44703546051466</v>
      </c>
      <c r="W230" s="6">
        <f t="shared" si="87"/>
        <v>79.576935817123754</v>
      </c>
      <c r="X230" s="34">
        <f t="shared" si="88"/>
        <v>343.44703546051466</v>
      </c>
      <c r="Y230" s="35">
        <f t="shared" si="89"/>
        <v>253.44703546051466</v>
      </c>
      <c r="Z230" s="36">
        <f t="shared" si="90"/>
        <v>10.423064182876246</v>
      </c>
      <c r="AA230" s="15"/>
      <c r="AB230" s="22"/>
      <c r="AC230" s="25"/>
      <c r="AD230" s="25"/>
      <c r="AE230" s="25"/>
      <c r="AF230" s="40"/>
      <c r="AG230" s="41"/>
      <c r="AH230" s="55"/>
      <c r="AI230" s="11">
        <v>101</v>
      </c>
      <c r="AJ230" s="29">
        <v>105</v>
      </c>
      <c r="AK230" s="108">
        <v>49.68</v>
      </c>
      <c r="AL230" s="108">
        <v>272.27</v>
      </c>
      <c r="AM230" s="53">
        <f t="shared" si="91"/>
        <v>293.76703546051465</v>
      </c>
      <c r="AN230" s="50">
        <f t="shared" si="92"/>
        <v>203.76703546051465</v>
      </c>
      <c r="AO230" s="67">
        <f t="shared" si="80"/>
        <v>10.423064182876246</v>
      </c>
      <c r="AP230" s="59"/>
      <c r="AQ230" s="52"/>
      <c r="AR230" s="52"/>
    </row>
    <row r="231" spans="1:46" x14ac:dyDescent="0.2">
      <c r="A231" s="2" t="s">
        <v>253</v>
      </c>
      <c r="B231" s="1" t="s">
        <v>186</v>
      </c>
      <c r="C231" s="1" t="s">
        <v>286</v>
      </c>
      <c r="D231" s="28">
        <v>5</v>
      </c>
      <c r="E231" s="11" t="s">
        <v>205</v>
      </c>
      <c r="F231" s="4">
        <v>114</v>
      </c>
      <c r="G231" s="5">
        <v>114</v>
      </c>
      <c r="H231" s="4">
        <f t="shared" si="81"/>
        <v>114</v>
      </c>
      <c r="I231" s="89">
        <v>366.06</v>
      </c>
      <c r="J231" s="79">
        <f t="shared" si="82"/>
        <v>367.2</v>
      </c>
      <c r="K231" s="92"/>
      <c r="L231" s="11">
        <v>90</v>
      </c>
      <c r="M231" s="74">
        <v>0</v>
      </c>
      <c r="N231" s="74">
        <v>180</v>
      </c>
      <c r="O231" s="74">
        <v>3</v>
      </c>
      <c r="P231" s="74"/>
      <c r="Q231" s="74"/>
      <c r="R231" s="75"/>
      <c r="S231" s="13">
        <f t="shared" si="83"/>
        <v>5.2335956242943828E-2</v>
      </c>
      <c r="T231" s="13">
        <f t="shared" si="84"/>
        <v>-3.2059657963603889E-18</v>
      </c>
      <c r="U231" s="13">
        <f t="shared" si="85"/>
        <v>0.99862953475457383</v>
      </c>
      <c r="V231" s="6">
        <f t="shared" si="86"/>
        <v>360</v>
      </c>
      <c r="W231" s="6">
        <f t="shared" si="87"/>
        <v>86.999999999999957</v>
      </c>
      <c r="X231" s="34">
        <f t="shared" si="88"/>
        <v>180</v>
      </c>
      <c r="Y231" s="35">
        <f t="shared" si="89"/>
        <v>90</v>
      </c>
      <c r="Z231" s="36">
        <f t="shared" si="90"/>
        <v>3.0000000000000426</v>
      </c>
      <c r="AA231" s="15"/>
      <c r="AB231" s="22"/>
      <c r="AC231" s="25"/>
      <c r="AD231" s="25"/>
      <c r="AE231" s="25"/>
      <c r="AF231" s="40"/>
      <c r="AG231" s="41"/>
      <c r="AH231" s="55"/>
      <c r="AI231" s="11">
        <v>112</v>
      </c>
      <c r="AJ231" s="29">
        <v>115</v>
      </c>
      <c r="AK231" s="108">
        <v>66.98</v>
      </c>
      <c r="AL231" s="108">
        <v>151.62</v>
      </c>
      <c r="AM231" s="53">
        <f t="shared" si="91"/>
        <v>113.02</v>
      </c>
      <c r="AN231" s="50">
        <f t="shared" si="92"/>
        <v>23.019999999999996</v>
      </c>
      <c r="AO231" s="67">
        <f t="shared" si="80"/>
        <v>3.0000000000000426</v>
      </c>
      <c r="AP231" s="59"/>
      <c r="AQ231" s="52"/>
      <c r="AR231" s="52"/>
    </row>
    <row r="232" spans="1:46" x14ac:dyDescent="0.2">
      <c r="A232" s="2" t="s">
        <v>253</v>
      </c>
      <c r="B232" s="1" t="s">
        <v>186</v>
      </c>
      <c r="C232" s="1" t="s">
        <v>286</v>
      </c>
      <c r="D232" s="28">
        <v>5</v>
      </c>
      <c r="E232" s="11" t="s">
        <v>204</v>
      </c>
      <c r="F232" s="4">
        <v>128</v>
      </c>
      <c r="G232" s="5">
        <v>131</v>
      </c>
      <c r="H232" s="4">
        <f t="shared" si="81"/>
        <v>129.5</v>
      </c>
      <c r="I232" s="89">
        <v>366.06</v>
      </c>
      <c r="J232" s="79">
        <f t="shared" si="82"/>
        <v>367.35500000000002</v>
      </c>
      <c r="K232" s="92"/>
      <c r="L232" s="11">
        <v>51</v>
      </c>
      <c r="M232" s="74">
        <v>0</v>
      </c>
      <c r="N232" s="74">
        <v>141</v>
      </c>
      <c r="O232" s="74">
        <v>46</v>
      </c>
      <c r="P232" s="74"/>
      <c r="Q232" s="74"/>
      <c r="R232" s="75"/>
      <c r="S232" s="13">
        <f t="shared" si="83"/>
        <v>0.55903202074844638</v>
      </c>
      <c r="T232" s="13">
        <f t="shared" si="84"/>
        <v>-0.45269520444683192</v>
      </c>
      <c r="U232" s="13">
        <f t="shared" si="85"/>
        <v>0.69465837045899725</v>
      </c>
      <c r="V232" s="6">
        <f t="shared" si="86"/>
        <v>321</v>
      </c>
      <c r="W232" s="6">
        <f t="shared" si="87"/>
        <v>44.000000000000014</v>
      </c>
      <c r="X232" s="34">
        <f t="shared" si="88"/>
        <v>141</v>
      </c>
      <c r="Y232" s="35">
        <f t="shared" si="89"/>
        <v>51</v>
      </c>
      <c r="Z232" s="36">
        <f t="shared" si="90"/>
        <v>45.999999999999986</v>
      </c>
      <c r="AA232" s="15"/>
      <c r="AB232" s="22"/>
      <c r="AC232" s="25"/>
      <c r="AD232" s="25"/>
      <c r="AE232" s="25"/>
      <c r="AF232" s="40"/>
      <c r="AG232" s="41"/>
      <c r="AH232" s="55"/>
      <c r="AI232" s="11">
        <v>127</v>
      </c>
      <c r="AJ232" s="29">
        <v>132</v>
      </c>
      <c r="AK232" s="108">
        <v>82.9</v>
      </c>
      <c r="AL232" s="108">
        <v>290.37</v>
      </c>
      <c r="AM232" s="53">
        <f t="shared" si="91"/>
        <v>58.099999999999994</v>
      </c>
      <c r="AN232" s="50">
        <f t="shared" si="92"/>
        <v>328.1</v>
      </c>
      <c r="AO232" s="67">
        <f t="shared" si="80"/>
        <v>45.999999999999986</v>
      </c>
      <c r="AP232" s="59"/>
      <c r="AQ232" s="52"/>
      <c r="AR232" s="52"/>
      <c r="AT232" s="73" t="s">
        <v>222</v>
      </c>
    </row>
    <row r="233" spans="1:46" x14ac:dyDescent="0.2">
      <c r="A233" s="2" t="s">
        <v>253</v>
      </c>
      <c r="B233" s="1" t="s">
        <v>186</v>
      </c>
      <c r="C233" s="1" t="s">
        <v>286</v>
      </c>
      <c r="D233" s="28">
        <v>7</v>
      </c>
      <c r="E233" s="11" t="s">
        <v>205</v>
      </c>
      <c r="F233" s="4">
        <v>8</v>
      </c>
      <c r="G233" s="5">
        <v>9</v>
      </c>
      <c r="H233" s="4">
        <f t="shared" si="81"/>
        <v>8.5</v>
      </c>
      <c r="I233" s="89">
        <v>368.78500000000003</v>
      </c>
      <c r="J233" s="79">
        <f t="shared" si="82"/>
        <v>368.87</v>
      </c>
      <c r="K233" s="92"/>
      <c r="L233" s="11">
        <v>90</v>
      </c>
      <c r="M233" s="74">
        <v>5</v>
      </c>
      <c r="N233" s="74">
        <v>180</v>
      </c>
      <c r="O233" s="74">
        <v>2</v>
      </c>
      <c r="P233" s="74"/>
      <c r="Q233" s="74"/>
      <c r="R233" s="75"/>
      <c r="S233" s="13">
        <f t="shared" si="83"/>
        <v>3.4766693581101807E-2</v>
      </c>
      <c r="T233" s="13">
        <f t="shared" si="84"/>
        <v>-8.7102649824045655E-2</v>
      </c>
      <c r="U233" s="13">
        <f t="shared" si="85"/>
        <v>0.99558784319794802</v>
      </c>
      <c r="V233" s="6">
        <f t="shared" si="86"/>
        <v>291.75922647955758</v>
      </c>
      <c r="W233" s="6">
        <f t="shared" si="87"/>
        <v>84.618591521009023</v>
      </c>
      <c r="X233" s="34">
        <f t="shared" si="88"/>
        <v>111.75922647955758</v>
      </c>
      <c r="Y233" s="35">
        <f t="shared" si="89"/>
        <v>21.759226479557583</v>
      </c>
      <c r="Z233" s="36">
        <f t="shared" si="90"/>
        <v>5.3814084789909771</v>
      </c>
      <c r="AA233" s="15"/>
      <c r="AB233" s="22"/>
      <c r="AC233" s="25"/>
      <c r="AD233" s="25"/>
      <c r="AE233" s="25"/>
      <c r="AF233" s="40"/>
      <c r="AG233" s="41"/>
      <c r="AH233" s="55"/>
      <c r="AI233" s="11">
        <v>0</v>
      </c>
      <c r="AJ233" s="29">
        <v>12</v>
      </c>
      <c r="AK233" s="108">
        <v>78.540000000000006</v>
      </c>
      <c r="AL233" s="108">
        <v>257.88</v>
      </c>
      <c r="AM233" s="53">
        <f t="shared" si="91"/>
        <v>33.219226479557577</v>
      </c>
      <c r="AN233" s="50">
        <f t="shared" si="92"/>
        <v>303.21922647955756</v>
      </c>
      <c r="AO233" s="67">
        <f t="shared" si="80"/>
        <v>5.3814084789909771</v>
      </c>
      <c r="AP233" s="59"/>
      <c r="AQ233" s="52"/>
      <c r="AR233" s="52"/>
    </row>
    <row r="234" spans="1:46" x14ac:dyDescent="0.2">
      <c r="A234" s="2" t="s">
        <v>253</v>
      </c>
      <c r="B234" s="1" t="s">
        <v>186</v>
      </c>
      <c r="C234" s="1" t="s">
        <v>287</v>
      </c>
      <c r="D234" s="28">
        <v>1</v>
      </c>
      <c r="E234" s="11" t="s">
        <v>224</v>
      </c>
      <c r="F234" s="4">
        <v>51</v>
      </c>
      <c r="G234" s="5">
        <v>55</v>
      </c>
      <c r="H234" s="4">
        <f t="shared" si="81"/>
        <v>53</v>
      </c>
      <c r="I234" s="89">
        <v>372</v>
      </c>
      <c r="J234" s="79">
        <f t="shared" si="82"/>
        <v>372.53</v>
      </c>
      <c r="K234" s="92"/>
      <c r="L234" s="11">
        <v>90</v>
      </c>
      <c r="M234" s="74">
        <v>3</v>
      </c>
      <c r="N234" s="74">
        <v>180</v>
      </c>
      <c r="O234" s="74">
        <v>4</v>
      </c>
      <c r="P234" s="74"/>
      <c r="Q234" s="74"/>
      <c r="R234" s="75"/>
      <c r="S234" s="13">
        <f t="shared" si="83"/>
        <v>6.966087492121549E-2</v>
      </c>
      <c r="T234" s="13">
        <f t="shared" si="84"/>
        <v>-5.2208468483931986E-2</v>
      </c>
      <c r="U234" s="13">
        <f t="shared" si="85"/>
        <v>0.99619692339885657</v>
      </c>
      <c r="V234" s="6">
        <f t="shared" si="86"/>
        <v>323.14968288059936</v>
      </c>
      <c r="W234" s="6">
        <f t="shared" si="87"/>
        <v>85.005830606894122</v>
      </c>
      <c r="X234" s="34">
        <f t="shared" si="88"/>
        <v>143.14968288059936</v>
      </c>
      <c r="Y234" s="35">
        <f t="shared" si="89"/>
        <v>53.149682880599357</v>
      </c>
      <c r="Z234" s="36">
        <f t="shared" si="90"/>
        <v>4.9941693931058779</v>
      </c>
      <c r="AA234" s="15"/>
      <c r="AB234" s="22"/>
      <c r="AC234" s="25"/>
      <c r="AD234" s="25"/>
      <c r="AE234" s="25"/>
      <c r="AF234" s="40"/>
      <c r="AG234" s="41"/>
      <c r="AH234" s="55"/>
      <c r="AI234" s="11">
        <v>51</v>
      </c>
      <c r="AJ234" s="29">
        <v>55</v>
      </c>
      <c r="AK234" s="108">
        <v>67.88</v>
      </c>
      <c r="AL234" s="108">
        <v>233.88</v>
      </c>
      <c r="AM234" s="53">
        <f t="shared" si="91"/>
        <v>75.269682880599362</v>
      </c>
      <c r="AN234" s="50">
        <f t="shared" si="92"/>
        <v>345.26968288059936</v>
      </c>
      <c r="AO234" s="67">
        <f t="shared" si="80"/>
        <v>4.9941693931058779</v>
      </c>
      <c r="AP234" s="59"/>
      <c r="AQ234" s="52"/>
      <c r="AR234" s="52"/>
    </row>
    <row r="235" spans="1:46" x14ac:dyDescent="0.2">
      <c r="A235" s="2" t="s">
        <v>253</v>
      </c>
      <c r="B235" s="1" t="s">
        <v>186</v>
      </c>
      <c r="C235" s="1" t="s">
        <v>287</v>
      </c>
      <c r="D235" s="28">
        <v>2</v>
      </c>
      <c r="E235" s="11" t="s">
        <v>225</v>
      </c>
      <c r="F235" s="4">
        <v>14.5</v>
      </c>
      <c r="G235" s="4">
        <v>14.5</v>
      </c>
      <c r="H235" s="4">
        <f t="shared" si="81"/>
        <v>14.5</v>
      </c>
      <c r="I235" s="89">
        <v>372.91</v>
      </c>
      <c r="J235" s="79">
        <f t="shared" si="82"/>
        <v>373.05500000000001</v>
      </c>
      <c r="K235" s="92">
        <v>0.2</v>
      </c>
      <c r="L235" s="11">
        <v>90</v>
      </c>
      <c r="M235" s="74">
        <v>0</v>
      </c>
      <c r="N235" s="74">
        <v>0</v>
      </c>
      <c r="O235" s="74">
        <v>0</v>
      </c>
      <c r="P235" s="74"/>
      <c r="Q235" s="74"/>
      <c r="R235" s="75"/>
      <c r="S235" s="13">
        <f t="shared" si="83"/>
        <v>0</v>
      </c>
      <c r="T235" s="13">
        <f t="shared" si="84"/>
        <v>0</v>
      </c>
      <c r="U235" s="13">
        <f t="shared" si="85"/>
        <v>-1</v>
      </c>
      <c r="V235" s="6">
        <f t="shared" si="86"/>
        <v>90</v>
      </c>
      <c r="W235" s="6">
        <f t="shared" si="87"/>
        <v>-90</v>
      </c>
      <c r="X235" s="34">
        <f t="shared" si="88"/>
        <v>90</v>
      </c>
      <c r="Y235" s="35">
        <f t="shared" si="89"/>
        <v>0</v>
      </c>
      <c r="Z235" s="36">
        <f t="shared" si="90"/>
        <v>0</v>
      </c>
      <c r="AA235" s="15"/>
      <c r="AB235" s="22"/>
      <c r="AC235" s="25"/>
      <c r="AD235" s="25"/>
      <c r="AE235" s="25"/>
      <c r="AF235" s="40"/>
      <c r="AG235" s="41"/>
      <c r="AH235" s="55"/>
      <c r="AI235" s="11">
        <v>13</v>
      </c>
      <c r="AJ235" s="29">
        <v>16</v>
      </c>
      <c r="AK235" s="108">
        <v>39.4</v>
      </c>
      <c r="AL235" s="108">
        <v>90</v>
      </c>
      <c r="AM235" s="53">
        <f t="shared" si="91"/>
        <v>50.6</v>
      </c>
      <c r="AN235" s="50">
        <f t="shared" si="92"/>
        <v>320.60000000000002</v>
      </c>
      <c r="AO235" s="67">
        <f t="shared" si="80"/>
        <v>0</v>
      </c>
      <c r="AP235" s="59"/>
      <c r="AQ235" s="52"/>
      <c r="AR235" s="52"/>
    </row>
    <row r="236" spans="1:46" x14ac:dyDescent="0.2">
      <c r="A236" s="2" t="s">
        <v>253</v>
      </c>
      <c r="B236" s="1" t="s">
        <v>186</v>
      </c>
      <c r="C236" s="1" t="s">
        <v>287</v>
      </c>
      <c r="D236" s="28">
        <v>2</v>
      </c>
      <c r="E236" s="11" t="s">
        <v>225</v>
      </c>
      <c r="F236" s="4">
        <v>14.5</v>
      </c>
      <c r="G236" s="5">
        <v>16</v>
      </c>
      <c r="H236" s="4">
        <f t="shared" si="81"/>
        <v>15.25</v>
      </c>
      <c r="I236" s="89">
        <v>372.91</v>
      </c>
      <c r="J236" s="79">
        <f t="shared" si="82"/>
        <v>373.0625</v>
      </c>
      <c r="K236" s="92">
        <v>0.1</v>
      </c>
      <c r="L236" s="11">
        <v>270</v>
      </c>
      <c r="M236" s="74">
        <v>21</v>
      </c>
      <c r="N236" s="74">
        <v>0</v>
      </c>
      <c r="O236" s="74">
        <v>35</v>
      </c>
      <c r="P236" s="74"/>
      <c r="Q236" s="74"/>
      <c r="R236" s="75"/>
      <c r="S236" s="13">
        <f t="shared" si="83"/>
        <v>-0.53547973407735461</v>
      </c>
      <c r="T236" s="13">
        <f t="shared" si="84"/>
        <v>0.29355783847768707</v>
      </c>
      <c r="U236" s="13">
        <f t="shared" si="85"/>
        <v>0.76474431487337169</v>
      </c>
      <c r="V236" s="6">
        <f t="shared" si="86"/>
        <v>151.26780108154009</v>
      </c>
      <c r="W236" s="6">
        <f t="shared" si="87"/>
        <v>51.391759699513521</v>
      </c>
      <c r="X236" s="34">
        <f t="shared" si="88"/>
        <v>331.26780108154009</v>
      </c>
      <c r="Y236" s="35">
        <f t="shared" si="89"/>
        <v>241.26780108154009</v>
      </c>
      <c r="Z236" s="36">
        <f t="shared" si="90"/>
        <v>38.608240300486479</v>
      </c>
      <c r="AA236" s="15"/>
      <c r="AB236" s="22"/>
      <c r="AC236" s="25"/>
      <c r="AD236" s="25"/>
      <c r="AE236" s="25"/>
      <c r="AF236" s="40"/>
      <c r="AG236" s="41"/>
      <c r="AH236" s="55"/>
      <c r="AI236" s="11">
        <v>13</v>
      </c>
      <c r="AJ236" s="29">
        <v>16</v>
      </c>
      <c r="AK236" s="108">
        <v>39.4</v>
      </c>
      <c r="AL236" s="108">
        <v>90</v>
      </c>
      <c r="AM236" s="53">
        <f t="shared" si="91"/>
        <v>291.86780108154011</v>
      </c>
      <c r="AN236" s="50">
        <f t="shared" si="92"/>
        <v>201.86780108154011</v>
      </c>
      <c r="AO236" s="67">
        <f t="shared" si="80"/>
        <v>38.608240300486479</v>
      </c>
      <c r="AP236" s="59"/>
      <c r="AQ236" s="52"/>
      <c r="AR236" s="52"/>
    </row>
    <row r="237" spans="1:46" x14ac:dyDescent="0.2">
      <c r="A237" s="2" t="s">
        <v>253</v>
      </c>
      <c r="B237" s="1" t="s">
        <v>186</v>
      </c>
      <c r="C237" s="1" t="s">
        <v>287</v>
      </c>
      <c r="D237" s="28">
        <v>3</v>
      </c>
      <c r="E237" s="11" t="s">
        <v>224</v>
      </c>
      <c r="F237" s="4">
        <v>17</v>
      </c>
      <c r="G237" s="4">
        <v>17</v>
      </c>
      <c r="H237" s="4">
        <f t="shared" si="81"/>
        <v>17</v>
      </c>
      <c r="I237" s="89">
        <v>373.30500000000001</v>
      </c>
      <c r="J237" s="79">
        <f t="shared" si="82"/>
        <v>373.47500000000002</v>
      </c>
      <c r="K237" s="92"/>
      <c r="L237" s="11">
        <v>90</v>
      </c>
      <c r="M237" s="74">
        <v>10</v>
      </c>
      <c r="N237" s="74">
        <v>180</v>
      </c>
      <c r="O237" s="74">
        <v>6</v>
      </c>
      <c r="P237" s="74"/>
      <c r="Q237" s="74"/>
      <c r="R237" s="75"/>
      <c r="S237" s="13">
        <f t="shared" si="83"/>
        <v>0.1029404410364369</v>
      </c>
      <c r="T237" s="13">
        <f t="shared" si="84"/>
        <v>-0.17269691478056221</v>
      </c>
      <c r="U237" s="13">
        <f t="shared" si="85"/>
        <v>0.97941287309907143</v>
      </c>
      <c r="V237" s="6">
        <f t="shared" si="86"/>
        <v>300.79814408198604</v>
      </c>
      <c r="W237" s="6">
        <f t="shared" si="87"/>
        <v>78.399716377492041</v>
      </c>
      <c r="X237" s="34">
        <f t="shared" si="88"/>
        <v>120.79814408198604</v>
      </c>
      <c r="Y237" s="35">
        <f t="shared" si="89"/>
        <v>30.798144081986038</v>
      </c>
      <c r="Z237" s="36">
        <f t="shared" si="90"/>
        <v>11.600283622507959</v>
      </c>
      <c r="AA237" s="15"/>
      <c r="AB237" s="22"/>
      <c r="AC237" s="25"/>
      <c r="AD237" s="25"/>
      <c r="AE237" s="25"/>
      <c r="AF237" s="40"/>
      <c r="AG237" s="41"/>
      <c r="AH237" s="55"/>
      <c r="AI237" s="11">
        <v>14</v>
      </c>
      <c r="AJ237" s="29">
        <v>20</v>
      </c>
      <c r="AK237" s="108">
        <v>35.880000000000003</v>
      </c>
      <c r="AL237" s="108">
        <v>233.44</v>
      </c>
      <c r="AM237" s="53">
        <f t="shared" si="91"/>
        <v>84.918144081986043</v>
      </c>
      <c r="AN237" s="50">
        <f t="shared" si="92"/>
        <v>354.91814408198604</v>
      </c>
      <c r="AO237" s="67">
        <f t="shared" si="80"/>
        <v>11.600283622507959</v>
      </c>
      <c r="AP237" s="59"/>
      <c r="AQ237" s="52"/>
      <c r="AR237" s="52"/>
    </row>
    <row r="238" spans="1:46" x14ac:dyDescent="0.2">
      <c r="A238" s="2" t="s">
        <v>253</v>
      </c>
      <c r="B238" s="1" t="s">
        <v>186</v>
      </c>
      <c r="C238" s="1" t="s">
        <v>288</v>
      </c>
      <c r="D238" s="28">
        <v>1</v>
      </c>
      <c r="E238" s="11" t="s">
        <v>225</v>
      </c>
      <c r="F238" s="4">
        <v>16</v>
      </c>
      <c r="G238" s="4">
        <v>16</v>
      </c>
      <c r="H238" s="4">
        <f t="shared" si="81"/>
        <v>16</v>
      </c>
      <c r="I238" s="89">
        <v>381.5</v>
      </c>
      <c r="J238" s="79">
        <f t="shared" si="82"/>
        <v>381.66</v>
      </c>
      <c r="K238" s="92" t="s">
        <v>226</v>
      </c>
      <c r="L238" s="11">
        <v>270</v>
      </c>
      <c r="M238" s="74">
        <v>3</v>
      </c>
      <c r="N238" s="74">
        <v>0</v>
      </c>
      <c r="O238" s="74">
        <v>3</v>
      </c>
      <c r="P238" s="74"/>
      <c r="Q238" s="74"/>
      <c r="R238" s="75"/>
      <c r="S238" s="13">
        <f t="shared" si="83"/>
        <v>-5.2264231633826728E-2</v>
      </c>
      <c r="T238" s="13">
        <f t="shared" si="84"/>
        <v>5.2264231633826735E-2</v>
      </c>
      <c r="U238" s="13">
        <f t="shared" si="85"/>
        <v>0.99726094768413653</v>
      </c>
      <c r="V238" s="6">
        <f t="shared" si="86"/>
        <v>135</v>
      </c>
      <c r="W238" s="6">
        <f t="shared" si="87"/>
        <v>85.761227977435539</v>
      </c>
      <c r="X238" s="34">
        <f t="shared" si="88"/>
        <v>315</v>
      </c>
      <c r="Y238" s="35">
        <f t="shared" si="89"/>
        <v>225</v>
      </c>
      <c r="Z238" s="36">
        <f t="shared" si="90"/>
        <v>4.2387720225644614</v>
      </c>
      <c r="AA238" s="15"/>
      <c r="AB238" s="22"/>
      <c r="AC238" s="25"/>
      <c r="AD238" s="25"/>
      <c r="AE238" s="25"/>
      <c r="AF238" s="40"/>
      <c r="AG238" s="41"/>
      <c r="AH238" s="55"/>
      <c r="AI238" s="11">
        <v>14</v>
      </c>
      <c r="AJ238" s="29">
        <v>39</v>
      </c>
      <c r="AK238" s="108">
        <v>54.69</v>
      </c>
      <c r="AL238" s="108">
        <v>299.73</v>
      </c>
      <c r="AM238" s="53">
        <f t="shared" si="91"/>
        <v>260.31</v>
      </c>
      <c r="AN238" s="50">
        <f t="shared" si="92"/>
        <v>170.31</v>
      </c>
      <c r="AO238" s="67">
        <f t="shared" si="80"/>
        <v>4.2387720225644614</v>
      </c>
      <c r="AP238" s="59"/>
      <c r="AQ238" s="52"/>
      <c r="AR238" s="52"/>
    </row>
    <row r="239" spans="1:46" x14ac:dyDescent="0.2">
      <c r="A239" s="2" t="s">
        <v>253</v>
      </c>
      <c r="B239" s="1" t="s">
        <v>186</v>
      </c>
      <c r="C239" s="1" t="s">
        <v>288</v>
      </c>
      <c r="D239" s="28">
        <v>1</v>
      </c>
      <c r="E239" s="11" t="s">
        <v>224</v>
      </c>
      <c r="F239" s="4">
        <v>62</v>
      </c>
      <c r="G239" s="4">
        <v>62</v>
      </c>
      <c r="H239" s="4">
        <f t="shared" si="81"/>
        <v>62</v>
      </c>
      <c r="I239" s="89">
        <v>381.5</v>
      </c>
      <c r="J239" s="79">
        <f t="shared" si="82"/>
        <v>382.12</v>
      </c>
      <c r="K239" s="92"/>
      <c r="L239" s="11">
        <v>90</v>
      </c>
      <c r="M239" s="74">
        <v>0</v>
      </c>
      <c r="N239" s="74">
        <v>0</v>
      </c>
      <c r="O239" s="74">
        <v>3</v>
      </c>
      <c r="P239" s="74"/>
      <c r="Q239" s="74"/>
      <c r="R239" s="75"/>
      <c r="S239" s="13">
        <f t="shared" ref="S239:S256" si="93">COS(M239*PI()/180)*SIN(L239*PI()/180)*(SIN(O239*PI()/180))-(COS(O239*PI()/180)*SIN(N239*PI()/180))*(SIN(M239*PI()/180))</f>
        <v>5.2335956242943828E-2</v>
      </c>
      <c r="T239" s="13">
        <f t="shared" ref="T239:T256" si="94">(SIN(M239*PI()/180))*(COS(O239*PI()/180)*COS(N239*PI()/180))-(SIN(O239*PI()/180))*(COS(M239*PI()/180)*COS(L239*PI()/180))</f>
        <v>-3.2059657963603889E-18</v>
      </c>
      <c r="U239" s="13">
        <f t="shared" ref="U239:U256" si="95">(COS(M239*PI()/180)*COS(L239*PI()/180))*(COS(O239*PI()/180)*SIN(N239*PI()/180))-(COS(M239*PI()/180)*SIN(L239*PI()/180))*(COS(O239*PI()/180)*COS(N239*PI()/180))</f>
        <v>-0.99862953475457383</v>
      </c>
      <c r="V239" s="6">
        <f t="shared" ref="V239:V256" si="96">IF(S239=0,IF(T239&gt;=0,90,270),IF(S239&gt;0,IF(T239&gt;=0,ATAN(T239/S239)*180/PI(),ATAN(T239/S239)*180/PI()+360),ATAN(T239/S239)*180/PI()+180))</f>
        <v>360</v>
      </c>
      <c r="W239" s="6">
        <f t="shared" ref="W239:W256" si="97">ASIN(U239/SQRT(S239^2+T239^2+U239^2))*180/PI()</f>
        <v>-86.999999999999844</v>
      </c>
      <c r="X239" s="34">
        <f t="shared" ref="X239:X256" si="98">IF(U239&lt;0,V239,IF(V239+180&gt;=360,V239-180,V239+180))</f>
        <v>360</v>
      </c>
      <c r="Y239" s="35">
        <f t="shared" ref="Y239:Y270" si="99">IF(X239-90&lt;0,X239+270,X239-90)</f>
        <v>270</v>
      </c>
      <c r="Z239" s="36">
        <f t="shared" ref="Z239:Z256" si="100">IF(U239&lt;0,90+W239,90-W239)</f>
        <v>3.0000000000001563</v>
      </c>
      <c r="AA239" s="15"/>
      <c r="AB239" s="22"/>
      <c r="AC239" s="25"/>
      <c r="AD239" s="25"/>
      <c r="AE239" s="25"/>
      <c r="AF239" s="40"/>
      <c r="AG239" s="41"/>
      <c r="AH239" s="55"/>
      <c r="AI239" s="11">
        <v>50</v>
      </c>
      <c r="AJ239" s="29">
        <v>64</v>
      </c>
      <c r="AK239" s="108">
        <v>34.22</v>
      </c>
      <c r="AL239" s="108">
        <v>337.21</v>
      </c>
      <c r="AM239" s="53">
        <f t="shared" si="91"/>
        <v>325.77999999999997</v>
      </c>
      <c r="AN239" s="50">
        <f t="shared" si="92"/>
        <v>235.77999999999997</v>
      </c>
      <c r="AO239" s="67">
        <f t="shared" si="80"/>
        <v>3.0000000000001563</v>
      </c>
      <c r="AP239" s="59"/>
      <c r="AQ239" s="52"/>
      <c r="AR239" s="52"/>
    </row>
    <row r="240" spans="1:46" x14ac:dyDescent="0.2">
      <c r="A240" s="2" t="s">
        <v>253</v>
      </c>
      <c r="B240" s="1" t="s">
        <v>186</v>
      </c>
      <c r="C240" s="1" t="s">
        <v>288</v>
      </c>
      <c r="D240" s="28">
        <v>1</v>
      </c>
      <c r="E240" s="11" t="s">
        <v>225</v>
      </c>
      <c r="F240" s="4">
        <v>102</v>
      </c>
      <c r="G240" s="5">
        <v>106</v>
      </c>
      <c r="H240" s="4">
        <f t="shared" si="81"/>
        <v>104</v>
      </c>
      <c r="I240" s="89">
        <v>381.5</v>
      </c>
      <c r="J240" s="79">
        <f t="shared" si="82"/>
        <v>382.54</v>
      </c>
      <c r="K240" s="92" t="s">
        <v>227</v>
      </c>
      <c r="L240" s="11">
        <v>270</v>
      </c>
      <c r="M240" s="74">
        <v>56</v>
      </c>
      <c r="N240" s="74">
        <v>180</v>
      </c>
      <c r="O240" s="74">
        <v>37</v>
      </c>
      <c r="P240" s="74"/>
      <c r="Q240" s="74"/>
      <c r="R240" s="75"/>
      <c r="S240" s="13">
        <f t="shared" si="93"/>
        <v>-0.33653069014870862</v>
      </c>
      <c r="T240" s="13">
        <f t="shared" si="94"/>
        <v>-0.66209884460586521</v>
      </c>
      <c r="U240" s="13">
        <f t="shared" si="95"/>
        <v>-0.44659130967818644</v>
      </c>
      <c r="V240" s="6">
        <f t="shared" si="96"/>
        <v>243.056742541304</v>
      </c>
      <c r="W240" s="6">
        <f t="shared" si="97"/>
        <v>-31.018259933959275</v>
      </c>
      <c r="X240" s="34">
        <f t="shared" si="98"/>
        <v>243.056742541304</v>
      </c>
      <c r="Y240" s="35">
        <f t="shared" si="99"/>
        <v>153.056742541304</v>
      </c>
      <c r="Z240" s="36">
        <f t="shared" si="100"/>
        <v>58.981740066040729</v>
      </c>
      <c r="AA240" s="15"/>
      <c r="AB240" s="22"/>
      <c r="AC240" s="25"/>
      <c r="AD240" s="25"/>
      <c r="AE240" s="25"/>
      <c r="AF240" s="40"/>
      <c r="AG240" s="41"/>
      <c r="AH240" s="55"/>
      <c r="AI240" s="11">
        <v>67</v>
      </c>
      <c r="AJ240" s="29">
        <v>106</v>
      </c>
      <c r="AK240" s="108">
        <v>38.659999999999997</v>
      </c>
      <c r="AL240" s="108">
        <v>336.47</v>
      </c>
      <c r="AM240" s="53">
        <f t="shared" ref="AM240:AM271" si="101">IF(AL240&gt;=0,IF(X240&gt;=AK240,X240-AK240,X240-AK240+360),IF((X240-AK240-180)&lt;0,IF(X240-AK240+180&lt;0,X240-AK240+540,X240-AK240+180),X240-AK240-180))</f>
        <v>204.39674254130401</v>
      </c>
      <c r="AN240" s="50">
        <f t="shared" ref="AN240:AN271" si="102">IF(AM240-90&lt;0,AM240+270,AM240-90)</f>
        <v>114.39674254130401</v>
      </c>
      <c r="AO240" s="67">
        <f t="shared" si="80"/>
        <v>58.981740066040729</v>
      </c>
      <c r="AP240" s="59"/>
      <c r="AQ240" s="52"/>
      <c r="AR240" s="52"/>
    </row>
    <row r="241" spans="1:44" x14ac:dyDescent="0.2">
      <c r="A241" s="2" t="s">
        <v>253</v>
      </c>
      <c r="B241" s="1" t="s">
        <v>186</v>
      </c>
      <c r="C241" s="1" t="s">
        <v>288</v>
      </c>
      <c r="D241" s="28">
        <v>1</v>
      </c>
      <c r="E241" s="11" t="s">
        <v>225</v>
      </c>
      <c r="F241" s="4">
        <v>129.5</v>
      </c>
      <c r="G241" s="4">
        <v>129.5</v>
      </c>
      <c r="H241" s="4">
        <f t="shared" si="81"/>
        <v>129.5</v>
      </c>
      <c r="I241" s="89">
        <v>381.5</v>
      </c>
      <c r="J241" s="79">
        <f t="shared" si="82"/>
        <v>382.79500000000002</v>
      </c>
      <c r="K241" s="92" t="s">
        <v>228</v>
      </c>
      <c r="L241" s="11">
        <v>270</v>
      </c>
      <c r="M241" s="74">
        <v>1</v>
      </c>
      <c r="N241" s="74">
        <v>180</v>
      </c>
      <c r="O241" s="74">
        <v>4</v>
      </c>
      <c r="P241" s="74"/>
      <c r="Q241" s="74"/>
      <c r="R241" s="75"/>
      <c r="S241" s="13">
        <f t="shared" si="93"/>
        <v>-6.9745849495301007E-2</v>
      </c>
      <c r="T241" s="13">
        <f t="shared" si="94"/>
        <v>-1.7409893252357155E-2</v>
      </c>
      <c r="U241" s="13">
        <f t="shared" si="95"/>
        <v>-0.99741211642315963</v>
      </c>
      <c r="V241" s="6">
        <f t="shared" si="96"/>
        <v>194.01569916405353</v>
      </c>
      <c r="W241" s="6">
        <f t="shared" si="97"/>
        <v>-85.877680539184936</v>
      </c>
      <c r="X241" s="34">
        <f t="shared" si="98"/>
        <v>194.01569916405353</v>
      </c>
      <c r="Y241" s="35">
        <f t="shared" si="99"/>
        <v>104.01569916405353</v>
      </c>
      <c r="Z241" s="36">
        <f t="shared" si="100"/>
        <v>4.1223194608150635</v>
      </c>
      <c r="AA241" s="15"/>
      <c r="AB241" s="22"/>
      <c r="AC241" s="25"/>
      <c r="AD241" s="25"/>
      <c r="AE241" s="25"/>
      <c r="AF241" s="40"/>
      <c r="AG241" s="41"/>
      <c r="AH241" s="55"/>
      <c r="AI241" s="11"/>
      <c r="AJ241" s="29"/>
      <c r="AK241" s="108">
        <v>38.11</v>
      </c>
      <c r="AL241" s="108">
        <v>350.46</v>
      </c>
      <c r="AM241" s="53">
        <f t="shared" si="101"/>
        <v>155.90569916405354</v>
      </c>
      <c r="AN241" s="50">
        <f t="shared" si="102"/>
        <v>65.905699164053544</v>
      </c>
      <c r="AO241" s="67">
        <f t="shared" si="80"/>
        <v>4.1223194608150635</v>
      </c>
      <c r="AP241" s="59"/>
      <c r="AQ241" s="52"/>
      <c r="AR241" s="52"/>
    </row>
    <row r="242" spans="1:44" x14ac:dyDescent="0.2">
      <c r="A242" s="2" t="s">
        <v>253</v>
      </c>
      <c r="B242" s="1" t="s">
        <v>186</v>
      </c>
      <c r="C242" s="1" t="s">
        <v>288</v>
      </c>
      <c r="D242" s="28">
        <v>1</v>
      </c>
      <c r="E242" s="11" t="s">
        <v>224</v>
      </c>
      <c r="F242" s="4">
        <v>134</v>
      </c>
      <c r="G242" s="4">
        <v>134</v>
      </c>
      <c r="H242" s="4">
        <f t="shared" si="81"/>
        <v>134</v>
      </c>
      <c r="I242" s="89">
        <v>381.5</v>
      </c>
      <c r="J242" s="79">
        <f t="shared" si="82"/>
        <v>382.84</v>
      </c>
      <c r="K242" s="92"/>
      <c r="L242" s="11">
        <v>90</v>
      </c>
      <c r="M242" s="74">
        <v>2</v>
      </c>
      <c r="N242" s="74">
        <v>0</v>
      </c>
      <c r="O242" s="74">
        <v>0</v>
      </c>
      <c r="P242" s="74"/>
      <c r="Q242" s="74"/>
      <c r="R242" s="75"/>
      <c r="S242" s="13">
        <f t="shared" si="93"/>
        <v>0</v>
      </c>
      <c r="T242" s="13">
        <f t="shared" si="94"/>
        <v>3.4899496702500969E-2</v>
      </c>
      <c r="U242" s="13">
        <f t="shared" si="95"/>
        <v>-0.99939082701909576</v>
      </c>
      <c r="V242" s="6">
        <f t="shared" si="96"/>
        <v>90</v>
      </c>
      <c r="W242" s="6">
        <f t="shared" si="97"/>
        <v>-88.000000000000242</v>
      </c>
      <c r="X242" s="34">
        <f t="shared" si="98"/>
        <v>90</v>
      </c>
      <c r="Y242" s="35">
        <f t="shared" si="99"/>
        <v>0</v>
      </c>
      <c r="Z242" s="36">
        <f t="shared" si="100"/>
        <v>1.9999999999997584</v>
      </c>
      <c r="AA242" s="15"/>
      <c r="AB242" s="22"/>
      <c r="AC242" s="25"/>
      <c r="AD242" s="25"/>
      <c r="AE242" s="25"/>
      <c r="AF242" s="40"/>
      <c r="AG242" s="41"/>
      <c r="AH242" s="55"/>
      <c r="AI242" s="11">
        <v>124</v>
      </c>
      <c r="AJ242" s="29">
        <v>141</v>
      </c>
      <c r="AK242" s="108">
        <v>39.85</v>
      </c>
      <c r="AL242" s="108">
        <v>338.28</v>
      </c>
      <c r="AM242" s="53">
        <f t="shared" si="101"/>
        <v>50.15</v>
      </c>
      <c r="AN242" s="50">
        <f t="shared" si="102"/>
        <v>320.14999999999998</v>
      </c>
      <c r="AO242" s="67">
        <f t="shared" si="80"/>
        <v>1.9999999999997584</v>
      </c>
      <c r="AP242" s="59"/>
      <c r="AQ242" s="52"/>
      <c r="AR242" s="52"/>
    </row>
    <row r="243" spans="1:44" x14ac:dyDescent="0.2">
      <c r="A243" s="2" t="s">
        <v>253</v>
      </c>
      <c r="B243" s="1" t="s">
        <v>186</v>
      </c>
      <c r="C243" s="1" t="s">
        <v>288</v>
      </c>
      <c r="D243" s="28">
        <v>2</v>
      </c>
      <c r="E243" s="11" t="s">
        <v>225</v>
      </c>
      <c r="F243" s="4">
        <v>22</v>
      </c>
      <c r="G243" s="4">
        <v>22</v>
      </c>
      <c r="H243" s="4">
        <f t="shared" si="81"/>
        <v>22</v>
      </c>
      <c r="I243" s="89">
        <v>382.90499999999997</v>
      </c>
      <c r="J243" s="79">
        <f t="shared" si="82"/>
        <v>383.125</v>
      </c>
      <c r="K243" s="92">
        <v>0.1</v>
      </c>
      <c r="L243" s="11">
        <v>90</v>
      </c>
      <c r="M243" s="74">
        <v>14</v>
      </c>
      <c r="N243" s="74">
        <v>180</v>
      </c>
      <c r="O243" s="74">
        <v>1</v>
      </c>
      <c r="P243" s="74"/>
      <c r="Q243" s="74"/>
      <c r="R243" s="75"/>
      <c r="S243" s="13">
        <f t="shared" si="93"/>
        <v>1.6933995379327851E-2</v>
      </c>
      <c r="T243" s="13">
        <f t="shared" si="94"/>
        <v>-0.24188504972319289</v>
      </c>
      <c r="U243" s="13">
        <f t="shared" si="95"/>
        <v>0.97014794553715178</v>
      </c>
      <c r="V243" s="6">
        <f t="shared" si="96"/>
        <v>274.00465425050191</v>
      </c>
      <c r="W243" s="6">
        <f t="shared" si="97"/>
        <v>75.967086100880621</v>
      </c>
      <c r="X243" s="34">
        <f t="shared" si="98"/>
        <v>94.004654250501915</v>
      </c>
      <c r="Y243" s="35">
        <f t="shared" si="99"/>
        <v>4.0046542505019147</v>
      </c>
      <c r="Z243" s="36">
        <f t="shared" si="100"/>
        <v>14.032913899119379</v>
      </c>
      <c r="AA243" s="15"/>
      <c r="AB243" s="22"/>
      <c r="AC243" s="25"/>
      <c r="AD243" s="25"/>
      <c r="AE243" s="25"/>
      <c r="AF243" s="40"/>
      <c r="AG243" s="41"/>
      <c r="AH243" s="55"/>
      <c r="AI243" s="11">
        <v>5</v>
      </c>
      <c r="AJ243" s="29">
        <v>102</v>
      </c>
      <c r="AK243" s="108">
        <v>61.97</v>
      </c>
      <c r="AL243" s="108">
        <v>120.2</v>
      </c>
      <c r="AM243" s="53">
        <f t="shared" si="101"/>
        <v>32.034654250501916</v>
      </c>
      <c r="AN243" s="50">
        <f t="shared" si="102"/>
        <v>302.03465425050194</v>
      </c>
      <c r="AO243" s="67">
        <f t="shared" si="80"/>
        <v>14.032913899119379</v>
      </c>
      <c r="AP243" s="59"/>
      <c r="AQ243" s="52"/>
      <c r="AR243" s="52"/>
    </row>
    <row r="244" spans="1:44" x14ac:dyDescent="0.2">
      <c r="A244" s="2" t="s">
        <v>253</v>
      </c>
      <c r="B244" s="1" t="s">
        <v>186</v>
      </c>
      <c r="C244" s="1" t="s">
        <v>288</v>
      </c>
      <c r="D244" s="28">
        <v>4</v>
      </c>
      <c r="E244" s="11" t="s">
        <v>229</v>
      </c>
      <c r="F244" s="4">
        <v>127</v>
      </c>
      <c r="G244" s="5">
        <v>140</v>
      </c>
      <c r="H244" s="4">
        <f t="shared" si="81"/>
        <v>133.5</v>
      </c>
      <c r="I244" s="89">
        <v>384.92500000000001</v>
      </c>
      <c r="J244" s="79">
        <f t="shared" si="82"/>
        <v>386.26</v>
      </c>
      <c r="K244" s="92"/>
      <c r="L244" s="11">
        <v>270</v>
      </c>
      <c r="M244" s="74">
        <v>66</v>
      </c>
      <c r="N244" s="74">
        <v>0</v>
      </c>
      <c r="O244" s="74">
        <v>62</v>
      </c>
      <c r="P244" s="74"/>
      <c r="Q244" s="74">
        <v>87</v>
      </c>
      <c r="R244" s="75">
        <v>270</v>
      </c>
      <c r="S244" s="13">
        <f t="shared" si="93"/>
        <v>-0.3591271399312983</v>
      </c>
      <c r="T244" s="13">
        <f t="shared" si="94"/>
        <v>0.42888361367542377</v>
      </c>
      <c r="U244" s="13">
        <f t="shared" si="95"/>
        <v>0.19095128746708301</v>
      </c>
      <c r="V244" s="6">
        <f t="shared" si="96"/>
        <v>129.94123580222646</v>
      </c>
      <c r="W244" s="6">
        <f t="shared" si="97"/>
        <v>18.847765012580144</v>
      </c>
      <c r="X244" s="34">
        <f t="shared" si="98"/>
        <v>309.94123580222646</v>
      </c>
      <c r="Y244" s="35">
        <f t="shared" si="99"/>
        <v>219.94123580222646</v>
      </c>
      <c r="Z244" s="36">
        <f t="shared" si="100"/>
        <v>71.15223498741986</v>
      </c>
      <c r="AA244" s="15">
        <f>IF(-T244&lt;0,180-ACOS(SIN((X244-90)*PI()/180)*U244/SQRT(T244^2+U244^2))*180/PI(),ACOS(SIN((X244-90)*PI()/180)*U244/SQRT(T244^2+U244^2))*180/PI())</f>
        <v>74.863139833837195</v>
      </c>
      <c r="AB244" s="22">
        <f>IF(R244=90,IF(AA244-Q244&lt;0,AA244-Q244+180,AA244-Q244),IF(AA244+Q244&gt;180,AA244+Q244-180,AA244+Q244))</f>
        <v>161.86313983383718</v>
      </c>
      <c r="AC244" s="25">
        <f>COS(AB244*PI()/180)</f>
        <v>-0.9503156670845101</v>
      </c>
      <c r="AD244" s="25">
        <f>SIN(AB244*PI()/180)*COS(Z244*PI()/180)</f>
        <v>0.1005630266272419</v>
      </c>
      <c r="AE244" s="25">
        <f>SIN(AB244*PI()/180)*SIN(Z244*PI()/180)</f>
        <v>0.29459669137532946</v>
      </c>
      <c r="AF244" s="40">
        <f>IF(IF(AC244=0,IF(AD244&gt;=0,90,270),IF(AC244&gt;0,IF(AD244&gt;=0,ATAN(AD244/AC244)*180/PI(),ATAN(AD244/AC244)*180/PI()+360),ATAN(AD244/AC244)*180/PI()+180))-(360-Y244)&lt;0,IF(AC244=0,IF(AD244&gt;=0,90,270),IF(AC244&gt;0,IF(AD244&gt;=0,ATAN(AD244/AC244)*180/PI(),ATAN(AD244/AC244)*180/PI()+360),ATAN(AD244/AC244)*180/PI()+180))+Y244,IF(AC244=0,IF(AD244&gt;=0,90,270),IF(AC244&gt;0,IF(AD244&gt;=0,ATAN(AD244/AC244)*180/PI(),ATAN(AD244/AC244)*180/PI()+360),ATAN(AD244/AC244)*180/PI()+180))-(360-Y244))</f>
        <v>33.900639485417855</v>
      </c>
      <c r="AG244" s="41">
        <f>ASIN(AE244/SQRT(AC244^2+AD244^2+AE244^2))*180/PI()</f>
        <v>17.133354803745004</v>
      </c>
      <c r="AH244" s="55"/>
      <c r="AI244" s="11">
        <v>69</v>
      </c>
      <c r="AJ244" s="29">
        <v>140</v>
      </c>
      <c r="AK244" s="108">
        <v>-22.92</v>
      </c>
      <c r="AL244" s="108">
        <v>120.27</v>
      </c>
      <c r="AM244" s="53">
        <f t="shared" si="101"/>
        <v>332.86123580222647</v>
      </c>
      <c r="AN244" s="50">
        <f t="shared" si="102"/>
        <v>242.86123580222647</v>
      </c>
      <c r="AO244" s="67">
        <f t="shared" si="80"/>
        <v>71.15223498741986</v>
      </c>
      <c r="AP244" s="59"/>
      <c r="AQ244" s="52"/>
      <c r="AR244" s="52"/>
    </row>
    <row r="245" spans="1:44" x14ac:dyDescent="0.2">
      <c r="A245" s="2" t="s">
        <v>253</v>
      </c>
      <c r="B245" s="1" t="s">
        <v>186</v>
      </c>
      <c r="C245" s="1" t="s">
        <v>288</v>
      </c>
      <c r="D245" s="28">
        <v>5</v>
      </c>
      <c r="E245" s="11" t="s">
        <v>229</v>
      </c>
      <c r="F245" s="4">
        <v>9</v>
      </c>
      <c r="G245" s="5">
        <v>15</v>
      </c>
      <c r="H245" s="4">
        <f t="shared" si="81"/>
        <v>12</v>
      </c>
      <c r="I245" s="89">
        <v>386.33</v>
      </c>
      <c r="J245" s="79">
        <f t="shared" si="82"/>
        <v>386.45</v>
      </c>
      <c r="K245" s="92"/>
      <c r="L245" s="11">
        <v>90</v>
      </c>
      <c r="M245" s="74">
        <v>45</v>
      </c>
      <c r="N245" s="74">
        <v>180</v>
      </c>
      <c r="O245" s="74">
        <v>50</v>
      </c>
      <c r="P245" s="74"/>
      <c r="Q245" s="74"/>
      <c r="R245" s="75"/>
      <c r="S245" s="13">
        <f t="shared" si="93"/>
        <v>0.54167522041970173</v>
      </c>
      <c r="T245" s="13">
        <f t="shared" si="94"/>
        <v>-0.4545194776720437</v>
      </c>
      <c r="U245" s="13">
        <f t="shared" si="95"/>
        <v>0.45451947767204376</v>
      </c>
      <c r="V245" s="6">
        <f t="shared" si="96"/>
        <v>320</v>
      </c>
      <c r="W245" s="6">
        <f t="shared" si="97"/>
        <v>32.732407209612354</v>
      </c>
      <c r="X245" s="34">
        <f t="shared" si="98"/>
        <v>140</v>
      </c>
      <c r="Y245" s="35">
        <f t="shared" si="99"/>
        <v>50</v>
      </c>
      <c r="Z245" s="36">
        <f t="shared" si="100"/>
        <v>57.267592790387646</v>
      </c>
      <c r="AA245" s="15"/>
      <c r="AB245" s="22"/>
      <c r="AC245" s="25"/>
      <c r="AD245" s="25"/>
      <c r="AE245" s="25"/>
      <c r="AF245" s="40"/>
      <c r="AG245" s="41"/>
      <c r="AH245" s="55" t="s">
        <v>62</v>
      </c>
      <c r="AI245" s="11">
        <v>8</v>
      </c>
      <c r="AJ245" s="29">
        <v>20</v>
      </c>
      <c r="AK245" s="108">
        <v>-47.97</v>
      </c>
      <c r="AL245" s="108">
        <v>342.21</v>
      </c>
      <c r="AM245" s="53">
        <f t="shared" si="101"/>
        <v>187.97</v>
      </c>
      <c r="AN245" s="50">
        <f t="shared" si="102"/>
        <v>97.97</v>
      </c>
      <c r="AO245" s="67">
        <f t="shared" si="80"/>
        <v>57.267592790387646</v>
      </c>
      <c r="AP245" s="59"/>
      <c r="AQ245" s="52"/>
      <c r="AR245" s="52"/>
    </row>
    <row r="246" spans="1:44" x14ac:dyDescent="0.2">
      <c r="A246" s="2" t="s">
        <v>253</v>
      </c>
      <c r="B246" s="1" t="s">
        <v>186</v>
      </c>
      <c r="C246" s="1" t="s">
        <v>288</v>
      </c>
      <c r="D246" s="28">
        <v>5</v>
      </c>
      <c r="E246" s="11" t="s">
        <v>229</v>
      </c>
      <c r="F246" s="4">
        <v>11</v>
      </c>
      <c r="G246" s="5">
        <v>16</v>
      </c>
      <c r="H246" s="4">
        <f t="shared" si="81"/>
        <v>13.5</v>
      </c>
      <c r="I246" s="89">
        <v>386.33</v>
      </c>
      <c r="J246" s="79">
        <f t="shared" si="82"/>
        <v>386.46499999999997</v>
      </c>
      <c r="K246" s="92"/>
      <c r="L246" s="11">
        <v>90</v>
      </c>
      <c r="M246" s="74">
        <v>49</v>
      </c>
      <c r="N246" s="74">
        <v>180</v>
      </c>
      <c r="O246" s="74">
        <v>23</v>
      </c>
      <c r="P246" s="74"/>
      <c r="Q246" s="74"/>
      <c r="R246" s="75"/>
      <c r="S246" s="13">
        <f t="shared" si="93"/>
        <v>0.25634268475303795</v>
      </c>
      <c r="T246" s="13">
        <f t="shared" si="94"/>
        <v>-0.69471383154211552</v>
      </c>
      <c r="U246" s="13">
        <f t="shared" si="95"/>
        <v>0.60390552033705724</v>
      </c>
      <c r="V246" s="6">
        <f t="shared" si="96"/>
        <v>290.25357307744832</v>
      </c>
      <c r="W246" s="6">
        <f t="shared" si="97"/>
        <v>39.198569351153779</v>
      </c>
      <c r="X246" s="34">
        <f t="shared" si="98"/>
        <v>110.25357307744832</v>
      </c>
      <c r="Y246" s="35">
        <f t="shared" si="99"/>
        <v>20.253573077448323</v>
      </c>
      <c r="Z246" s="36">
        <f t="shared" si="100"/>
        <v>50.801430648846221</v>
      </c>
      <c r="AA246" s="15"/>
      <c r="AB246" s="22"/>
      <c r="AC246" s="25"/>
      <c r="AD246" s="25"/>
      <c r="AE246" s="25"/>
      <c r="AF246" s="40"/>
      <c r="AG246" s="41"/>
      <c r="AH246" s="55" t="s">
        <v>62</v>
      </c>
      <c r="AI246" s="11">
        <v>8</v>
      </c>
      <c r="AJ246" s="29">
        <v>20</v>
      </c>
      <c r="AK246" s="108">
        <v>-47.97</v>
      </c>
      <c r="AL246" s="108">
        <v>342.21</v>
      </c>
      <c r="AM246" s="53">
        <f t="shared" si="101"/>
        <v>158.22357307744832</v>
      </c>
      <c r="AN246" s="50">
        <f t="shared" si="102"/>
        <v>68.223573077448322</v>
      </c>
      <c r="AO246" s="67">
        <f t="shared" si="80"/>
        <v>50.801430648846221</v>
      </c>
      <c r="AP246" s="59"/>
      <c r="AQ246" s="52"/>
      <c r="AR246" s="52"/>
    </row>
    <row r="247" spans="1:44" x14ac:dyDescent="0.2">
      <c r="A247" s="2" t="s">
        <v>253</v>
      </c>
      <c r="B247" s="1" t="s">
        <v>186</v>
      </c>
      <c r="C247" s="1" t="s">
        <v>288</v>
      </c>
      <c r="D247" s="28">
        <v>5</v>
      </c>
      <c r="E247" s="11" t="s">
        <v>224</v>
      </c>
      <c r="F247" s="4">
        <v>31.5</v>
      </c>
      <c r="G247" s="4">
        <v>31.5</v>
      </c>
      <c r="H247" s="4">
        <f t="shared" si="81"/>
        <v>31.5</v>
      </c>
      <c r="I247" s="89">
        <v>386.33</v>
      </c>
      <c r="J247" s="79">
        <f t="shared" si="82"/>
        <v>386.64499999999998</v>
      </c>
      <c r="K247" s="92"/>
      <c r="L247" s="11">
        <v>270</v>
      </c>
      <c r="M247" s="74">
        <v>1</v>
      </c>
      <c r="N247" s="74">
        <v>180</v>
      </c>
      <c r="O247" s="74">
        <v>5</v>
      </c>
      <c r="P247" s="74"/>
      <c r="Q247" s="74"/>
      <c r="R247" s="75"/>
      <c r="S247" s="13">
        <f t="shared" si="93"/>
        <v>-8.7142468505889387E-2</v>
      </c>
      <c r="T247" s="13">
        <f t="shared" si="94"/>
        <v>-1.7385994761764067E-2</v>
      </c>
      <c r="U247" s="13">
        <f t="shared" si="95"/>
        <v>-0.99604297281404885</v>
      </c>
      <c r="V247" s="6">
        <f t="shared" si="96"/>
        <v>191.28306182052995</v>
      </c>
      <c r="W247" s="6">
        <f t="shared" si="97"/>
        <v>-84.901972452320138</v>
      </c>
      <c r="X247" s="34">
        <f t="shared" si="98"/>
        <v>191.28306182052995</v>
      </c>
      <c r="Y247" s="35">
        <f t="shared" si="99"/>
        <v>101.28306182052995</v>
      </c>
      <c r="Z247" s="36">
        <f t="shared" si="100"/>
        <v>5.0980275476798624</v>
      </c>
      <c r="AA247" s="15"/>
      <c r="AB247" s="22"/>
      <c r="AC247" s="25"/>
      <c r="AD247" s="25"/>
      <c r="AE247" s="25"/>
      <c r="AF247" s="40"/>
      <c r="AG247" s="41"/>
      <c r="AH247" s="55"/>
      <c r="AI247" s="11">
        <v>21</v>
      </c>
      <c r="AJ247" s="29">
        <v>32</v>
      </c>
      <c r="AK247" s="108">
        <v>-39.4</v>
      </c>
      <c r="AL247" s="108">
        <v>354.25</v>
      </c>
      <c r="AM247" s="53">
        <f t="shared" si="101"/>
        <v>230.68306182052996</v>
      </c>
      <c r="AN247" s="50">
        <f t="shared" si="102"/>
        <v>140.68306182052996</v>
      </c>
      <c r="AO247" s="67">
        <f t="shared" si="80"/>
        <v>5.0980275476798624</v>
      </c>
      <c r="AP247" s="59"/>
      <c r="AQ247" s="52"/>
      <c r="AR247" s="52"/>
    </row>
    <row r="248" spans="1:44" x14ac:dyDescent="0.2">
      <c r="A248" s="2" t="s">
        <v>253</v>
      </c>
      <c r="B248" s="1" t="s">
        <v>186</v>
      </c>
      <c r="C248" s="1" t="s">
        <v>288</v>
      </c>
      <c r="D248" s="28">
        <v>5</v>
      </c>
      <c r="E248" s="11" t="s">
        <v>225</v>
      </c>
      <c r="F248" s="4">
        <v>89</v>
      </c>
      <c r="G248" s="5">
        <v>93</v>
      </c>
      <c r="H248" s="4">
        <f t="shared" si="81"/>
        <v>91</v>
      </c>
      <c r="I248" s="89">
        <v>386.33</v>
      </c>
      <c r="J248" s="79">
        <f t="shared" si="82"/>
        <v>387.24</v>
      </c>
      <c r="K248" s="92" t="s">
        <v>230</v>
      </c>
      <c r="L248" s="11">
        <v>270</v>
      </c>
      <c r="M248" s="74">
        <v>37</v>
      </c>
      <c r="N248" s="74">
        <v>180</v>
      </c>
      <c r="O248" s="74">
        <v>20</v>
      </c>
      <c r="P248" s="74"/>
      <c r="Q248" s="74"/>
      <c r="R248" s="75"/>
      <c r="S248" s="13">
        <f t="shared" si="93"/>
        <v>-0.2731494316113437</v>
      </c>
      <c r="T248" s="13">
        <f t="shared" si="94"/>
        <v>-0.56552113633408041</v>
      </c>
      <c r="U248" s="13">
        <f t="shared" si="95"/>
        <v>-0.75047189548903126</v>
      </c>
      <c r="V248" s="6">
        <f t="shared" si="96"/>
        <v>244.21923371106766</v>
      </c>
      <c r="W248" s="6">
        <f t="shared" si="97"/>
        <v>-50.075719835268075</v>
      </c>
      <c r="X248" s="34">
        <f t="shared" si="98"/>
        <v>244.21923371106766</v>
      </c>
      <c r="Y248" s="35">
        <f t="shared" si="99"/>
        <v>154.21923371106766</v>
      </c>
      <c r="Z248" s="36">
        <f t="shared" si="100"/>
        <v>39.924280164731925</v>
      </c>
      <c r="AA248" s="15"/>
      <c r="AB248" s="22"/>
      <c r="AC248" s="25"/>
      <c r="AD248" s="25"/>
      <c r="AE248" s="25"/>
      <c r="AF248" s="40"/>
      <c r="AG248" s="41"/>
      <c r="AH248" s="55"/>
      <c r="AI248" s="11">
        <v>68</v>
      </c>
      <c r="AJ248" s="29">
        <v>141</v>
      </c>
      <c r="AK248" s="108">
        <v>49.71</v>
      </c>
      <c r="AL248" s="108">
        <v>254.32</v>
      </c>
      <c r="AM248" s="53">
        <f t="shared" si="101"/>
        <v>194.50923371106765</v>
      </c>
      <c r="AN248" s="50">
        <f t="shared" si="102"/>
        <v>104.50923371106765</v>
      </c>
      <c r="AO248" s="67">
        <f t="shared" ref="AO248:AO256" si="103">Z248</f>
        <v>39.924280164731925</v>
      </c>
      <c r="AP248" s="59"/>
      <c r="AQ248" s="52"/>
      <c r="AR248" s="52"/>
    </row>
    <row r="249" spans="1:44" x14ac:dyDescent="0.2">
      <c r="A249" s="2" t="s">
        <v>253</v>
      </c>
      <c r="B249" s="1" t="s">
        <v>186</v>
      </c>
      <c r="C249" s="1" t="s">
        <v>288</v>
      </c>
      <c r="D249" s="28">
        <v>6</v>
      </c>
      <c r="E249" s="11" t="s">
        <v>225</v>
      </c>
      <c r="F249" s="4">
        <v>80</v>
      </c>
      <c r="G249" s="5">
        <v>81.5</v>
      </c>
      <c r="H249" s="4">
        <f t="shared" si="81"/>
        <v>80.75</v>
      </c>
      <c r="I249" s="89">
        <v>387.75</v>
      </c>
      <c r="J249" s="79">
        <f t="shared" si="82"/>
        <v>388.5575</v>
      </c>
      <c r="K249" s="92" t="s">
        <v>231</v>
      </c>
      <c r="L249" s="11">
        <v>90</v>
      </c>
      <c r="M249" s="74">
        <v>19</v>
      </c>
      <c r="N249" s="74">
        <v>0</v>
      </c>
      <c r="O249" s="74">
        <v>87</v>
      </c>
      <c r="P249" s="74"/>
      <c r="Q249" s="74"/>
      <c r="R249" s="75"/>
      <c r="S249" s="13">
        <f t="shared" si="93"/>
        <v>0.94422277525255316</v>
      </c>
      <c r="T249" s="13">
        <f t="shared" si="94"/>
        <v>1.7038920685765714E-2</v>
      </c>
      <c r="U249" s="13">
        <f t="shared" si="95"/>
        <v>-4.9484618799456551E-2</v>
      </c>
      <c r="V249" s="6">
        <f t="shared" si="96"/>
        <v>1.0338156630776292</v>
      </c>
      <c r="W249" s="6">
        <f t="shared" si="97"/>
        <v>-2.9995125539355389</v>
      </c>
      <c r="X249" s="34">
        <f t="shared" si="98"/>
        <v>1.0338156630776292</v>
      </c>
      <c r="Y249" s="35">
        <f t="shared" si="99"/>
        <v>271.03381566307763</v>
      </c>
      <c r="Z249" s="36">
        <f t="shared" si="100"/>
        <v>87.000487446064454</v>
      </c>
      <c r="AA249" s="15"/>
      <c r="AB249" s="22"/>
      <c r="AC249" s="25"/>
      <c r="AD249" s="25"/>
      <c r="AE249" s="25"/>
      <c r="AF249" s="40"/>
      <c r="AG249" s="41"/>
      <c r="AH249" s="55"/>
      <c r="AI249" s="11">
        <v>76</v>
      </c>
      <c r="AJ249" s="29">
        <v>82</v>
      </c>
      <c r="AK249" s="108">
        <v>-48.94</v>
      </c>
      <c r="AL249" s="108">
        <v>28.9</v>
      </c>
      <c r="AM249" s="53">
        <f t="shared" si="101"/>
        <v>49.97381566307763</v>
      </c>
      <c r="AN249" s="50">
        <f t="shared" si="102"/>
        <v>319.97381566307763</v>
      </c>
      <c r="AO249" s="67">
        <f t="shared" si="103"/>
        <v>87.000487446064454</v>
      </c>
      <c r="AP249" s="59"/>
      <c r="AQ249" s="52"/>
      <c r="AR249" s="52"/>
    </row>
    <row r="250" spans="1:44" x14ac:dyDescent="0.2">
      <c r="A250" s="2" t="s">
        <v>253</v>
      </c>
      <c r="B250" s="1" t="s">
        <v>186</v>
      </c>
      <c r="C250" s="1" t="s">
        <v>288</v>
      </c>
      <c r="D250" s="28">
        <v>7</v>
      </c>
      <c r="E250" s="11" t="s">
        <v>224</v>
      </c>
      <c r="F250" s="4">
        <v>61</v>
      </c>
      <c r="G250" s="4">
        <v>61</v>
      </c>
      <c r="H250" s="4">
        <f t="shared" si="81"/>
        <v>61</v>
      </c>
      <c r="I250" s="89">
        <v>389.05500000000001</v>
      </c>
      <c r="J250" s="79">
        <f t="shared" si="82"/>
        <v>389.66500000000002</v>
      </c>
      <c r="K250" s="92"/>
      <c r="L250" s="11">
        <v>90</v>
      </c>
      <c r="M250" s="74">
        <v>3</v>
      </c>
      <c r="N250" s="74">
        <v>0</v>
      </c>
      <c r="O250" s="74">
        <v>5</v>
      </c>
      <c r="P250" s="74"/>
      <c r="Q250" s="74"/>
      <c r="R250" s="75"/>
      <c r="S250" s="13">
        <f t="shared" si="93"/>
        <v>8.7036298831283193E-2</v>
      </c>
      <c r="T250" s="13">
        <f t="shared" si="94"/>
        <v>5.2136802128782224E-2</v>
      </c>
      <c r="U250" s="13">
        <f t="shared" si="95"/>
        <v>-0.99482944788033301</v>
      </c>
      <c r="V250" s="6">
        <f t="shared" si="96"/>
        <v>30.922606269927922</v>
      </c>
      <c r="W250" s="6">
        <f t="shared" si="97"/>
        <v>-84.176850498235666</v>
      </c>
      <c r="X250" s="34">
        <f t="shared" si="98"/>
        <v>30.922606269927922</v>
      </c>
      <c r="Y250" s="35">
        <f t="shared" si="99"/>
        <v>300.92260626992794</v>
      </c>
      <c r="Z250" s="36">
        <f t="shared" si="100"/>
        <v>5.823149501764334</v>
      </c>
      <c r="AA250" s="15"/>
      <c r="AB250" s="22"/>
      <c r="AC250" s="25"/>
      <c r="AD250" s="25"/>
      <c r="AE250" s="25"/>
      <c r="AF250" s="40"/>
      <c r="AG250" s="41"/>
      <c r="AH250" s="55"/>
      <c r="AI250" s="11"/>
      <c r="AJ250" s="29"/>
      <c r="AK250" s="108">
        <v>-30.61</v>
      </c>
      <c r="AL250" s="108">
        <v>318.87</v>
      </c>
      <c r="AM250" s="53">
        <f t="shared" si="101"/>
        <v>61.532606269927925</v>
      </c>
      <c r="AN250" s="50">
        <f t="shared" si="102"/>
        <v>331.5326062699279</v>
      </c>
      <c r="AO250" s="67">
        <f t="shared" si="103"/>
        <v>5.823149501764334</v>
      </c>
      <c r="AP250" s="59"/>
      <c r="AQ250" s="52"/>
      <c r="AR250" s="52"/>
    </row>
    <row r="251" spans="1:44" x14ac:dyDescent="0.2">
      <c r="A251" s="2" t="s">
        <v>253</v>
      </c>
      <c r="B251" s="1" t="s">
        <v>186</v>
      </c>
      <c r="C251" s="1" t="s">
        <v>288</v>
      </c>
      <c r="D251" s="28">
        <v>8</v>
      </c>
      <c r="E251" s="11" t="s">
        <v>232</v>
      </c>
      <c r="F251" s="4">
        <v>0</v>
      </c>
      <c r="G251" s="5">
        <v>17</v>
      </c>
      <c r="H251" s="4">
        <f t="shared" si="81"/>
        <v>8.5</v>
      </c>
      <c r="I251" s="89">
        <v>389.74</v>
      </c>
      <c r="J251" s="79">
        <f t="shared" si="82"/>
        <v>389.82499999999999</v>
      </c>
      <c r="K251" s="92"/>
      <c r="L251" s="11">
        <v>90</v>
      </c>
      <c r="M251" s="74">
        <v>83</v>
      </c>
      <c r="N251" s="74">
        <v>147</v>
      </c>
      <c r="O251" s="74">
        <v>0</v>
      </c>
      <c r="P251" s="74"/>
      <c r="Q251" s="74"/>
      <c r="R251" s="75"/>
      <c r="S251" s="13">
        <f t="shared" si="93"/>
        <v>-0.54057937823780822</v>
      </c>
      <c r="T251" s="13">
        <f t="shared" si="94"/>
        <v>-0.83241924470907258</v>
      </c>
      <c r="U251" s="13">
        <f t="shared" si="95"/>
        <v>0.10220823144873098</v>
      </c>
      <c r="V251" s="6">
        <f t="shared" si="96"/>
        <v>237</v>
      </c>
      <c r="W251" s="6">
        <f t="shared" si="97"/>
        <v>5.8793554344906402</v>
      </c>
      <c r="X251" s="34">
        <f t="shared" si="98"/>
        <v>57</v>
      </c>
      <c r="Y251" s="35">
        <f t="shared" si="99"/>
        <v>327</v>
      </c>
      <c r="Z251" s="36">
        <f t="shared" si="100"/>
        <v>84.120644565509366</v>
      </c>
      <c r="AA251" s="15"/>
      <c r="AB251" s="22"/>
      <c r="AC251" s="25"/>
      <c r="AD251" s="25"/>
      <c r="AE251" s="25"/>
      <c r="AF251" s="40"/>
      <c r="AG251" s="41"/>
      <c r="AH251" s="55"/>
      <c r="AI251" s="11">
        <v>0</v>
      </c>
      <c r="AJ251" s="29">
        <v>17</v>
      </c>
      <c r="AK251" s="108">
        <v>-37.31</v>
      </c>
      <c r="AL251" s="108">
        <v>49.94</v>
      </c>
      <c r="AM251" s="53">
        <f t="shared" si="101"/>
        <v>94.31</v>
      </c>
      <c r="AN251" s="50">
        <f t="shared" si="102"/>
        <v>4.3100000000000023</v>
      </c>
      <c r="AO251" s="67">
        <f t="shared" si="103"/>
        <v>84.120644565509366</v>
      </c>
      <c r="AP251" s="59"/>
      <c r="AQ251" s="52"/>
      <c r="AR251" s="52"/>
    </row>
    <row r="252" spans="1:44" x14ac:dyDescent="0.2">
      <c r="A252" s="2" t="s">
        <v>253</v>
      </c>
      <c r="B252" s="1" t="s">
        <v>186</v>
      </c>
      <c r="C252" s="1" t="s">
        <v>288</v>
      </c>
      <c r="D252" s="28">
        <v>8</v>
      </c>
      <c r="E252" s="11" t="s">
        <v>232</v>
      </c>
      <c r="F252" s="4">
        <v>0</v>
      </c>
      <c r="G252" s="5">
        <v>17</v>
      </c>
      <c r="H252" s="4">
        <f t="shared" si="81"/>
        <v>8.5</v>
      </c>
      <c r="I252" s="89">
        <v>389.74</v>
      </c>
      <c r="J252" s="79">
        <f t="shared" si="82"/>
        <v>389.82499999999999</v>
      </c>
      <c r="K252" s="92"/>
      <c r="L252" s="11">
        <v>90</v>
      </c>
      <c r="M252" s="74">
        <v>81</v>
      </c>
      <c r="N252" s="74">
        <v>154</v>
      </c>
      <c r="O252" s="74">
        <v>0</v>
      </c>
      <c r="P252" s="74"/>
      <c r="Q252" s="74"/>
      <c r="R252" s="75"/>
      <c r="S252" s="13">
        <f t="shared" si="93"/>
        <v>-0.4329740705368913</v>
      </c>
      <c r="T252" s="13">
        <f t="shared" si="94"/>
        <v>-0.88772840012601373</v>
      </c>
      <c r="U252" s="13">
        <f t="shared" si="95"/>
        <v>0.14060236581415475</v>
      </c>
      <c r="V252" s="6">
        <f t="shared" si="96"/>
        <v>244</v>
      </c>
      <c r="W252" s="6">
        <f t="shared" si="97"/>
        <v>8.1019046712515053</v>
      </c>
      <c r="X252" s="34">
        <f t="shared" si="98"/>
        <v>64</v>
      </c>
      <c r="Y252" s="35">
        <f t="shared" si="99"/>
        <v>334</v>
      </c>
      <c r="Z252" s="36">
        <f t="shared" si="100"/>
        <v>81.898095328748497</v>
      </c>
      <c r="AA252" s="15"/>
      <c r="AB252" s="22"/>
      <c r="AC252" s="25"/>
      <c r="AD252" s="25"/>
      <c r="AE252" s="25"/>
      <c r="AF252" s="40"/>
      <c r="AG252" s="41"/>
      <c r="AH252" s="55"/>
      <c r="AI252" s="11">
        <v>0</v>
      </c>
      <c r="AJ252" s="29">
        <v>17</v>
      </c>
      <c r="AK252" s="108">
        <v>-37.31</v>
      </c>
      <c r="AL252" s="108">
        <v>49.94</v>
      </c>
      <c r="AM252" s="53">
        <f t="shared" si="101"/>
        <v>101.31</v>
      </c>
      <c r="AN252" s="50">
        <f t="shared" si="102"/>
        <v>11.310000000000002</v>
      </c>
      <c r="AO252" s="67">
        <f t="shared" si="103"/>
        <v>81.898095328748497</v>
      </c>
      <c r="AP252" s="59"/>
      <c r="AQ252" s="52"/>
      <c r="AR252" s="52"/>
    </row>
    <row r="253" spans="1:44" x14ac:dyDescent="0.2">
      <c r="A253" s="2" t="s">
        <v>253</v>
      </c>
      <c r="B253" s="1" t="s">
        <v>186</v>
      </c>
      <c r="C253" s="1" t="s">
        <v>288</v>
      </c>
      <c r="D253" s="28">
        <v>8</v>
      </c>
      <c r="E253" s="11" t="s">
        <v>232</v>
      </c>
      <c r="F253" s="4">
        <v>0</v>
      </c>
      <c r="G253" s="5">
        <v>17</v>
      </c>
      <c r="H253" s="4">
        <f t="shared" si="81"/>
        <v>8.5</v>
      </c>
      <c r="I253" s="89">
        <v>389.74</v>
      </c>
      <c r="J253" s="79">
        <f t="shared" si="82"/>
        <v>389.82499999999999</v>
      </c>
      <c r="K253" s="92"/>
      <c r="L253" s="11">
        <v>90</v>
      </c>
      <c r="M253" s="74">
        <v>90</v>
      </c>
      <c r="N253" s="74">
        <v>61</v>
      </c>
      <c r="O253" s="74">
        <v>0</v>
      </c>
      <c r="P253" s="74"/>
      <c r="Q253" s="74"/>
      <c r="R253" s="75"/>
      <c r="S253" s="13">
        <f t="shared" si="93"/>
        <v>-0.87461970713939574</v>
      </c>
      <c r="T253" s="13">
        <f t="shared" si="94"/>
        <v>0.48480962024633711</v>
      </c>
      <c r="U253" s="13">
        <f t="shared" si="95"/>
        <v>-2.9698187858481729E-17</v>
      </c>
      <c r="V253" s="6">
        <f t="shared" si="96"/>
        <v>151</v>
      </c>
      <c r="W253" s="6">
        <f t="shared" si="97"/>
        <v>-1.7015808234776676E-15</v>
      </c>
      <c r="X253" s="34">
        <f t="shared" si="98"/>
        <v>151</v>
      </c>
      <c r="Y253" s="35">
        <f t="shared" si="99"/>
        <v>61</v>
      </c>
      <c r="Z253" s="36">
        <f t="shared" si="100"/>
        <v>90</v>
      </c>
      <c r="AA253" s="15"/>
      <c r="AB253" s="22"/>
      <c r="AC253" s="25"/>
      <c r="AD253" s="25"/>
      <c r="AE253" s="25"/>
      <c r="AF253" s="40"/>
      <c r="AG253" s="41"/>
      <c r="AH253" s="55"/>
      <c r="AI253" s="11">
        <v>0</v>
      </c>
      <c r="AJ253" s="29">
        <v>17</v>
      </c>
      <c r="AK253" s="108">
        <v>-37.31</v>
      </c>
      <c r="AL253" s="108">
        <v>49.94</v>
      </c>
      <c r="AM253" s="53">
        <f t="shared" si="101"/>
        <v>188.31</v>
      </c>
      <c r="AN253" s="50">
        <f t="shared" si="102"/>
        <v>98.31</v>
      </c>
      <c r="AO253" s="67">
        <f t="shared" si="103"/>
        <v>90</v>
      </c>
      <c r="AP253" s="59"/>
      <c r="AQ253" s="52"/>
      <c r="AR253" s="52"/>
    </row>
    <row r="254" spans="1:44" x14ac:dyDescent="0.2">
      <c r="A254" s="2" t="s">
        <v>253</v>
      </c>
      <c r="B254" s="1" t="s">
        <v>186</v>
      </c>
      <c r="C254" s="1" t="s">
        <v>288</v>
      </c>
      <c r="D254" s="28">
        <v>9</v>
      </c>
      <c r="E254" s="11" t="s">
        <v>229</v>
      </c>
      <c r="F254" s="4">
        <v>0</v>
      </c>
      <c r="G254" s="5">
        <v>4</v>
      </c>
      <c r="H254" s="4">
        <f t="shared" si="81"/>
        <v>2</v>
      </c>
      <c r="I254" s="89">
        <v>390.71</v>
      </c>
      <c r="J254" s="79">
        <f t="shared" si="82"/>
        <v>390.72999999999996</v>
      </c>
      <c r="K254" s="92"/>
      <c r="L254" s="11">
        <v>270</v>
      </c>
      <c r="M254" s="74">
        <v>31</v>
      </c>
      <c r="N254" s="74">
        <v>180</v>
      </c>
      <c r="O254" s="74">
        <v>8</v>
      </c>
      <c r="P254" s="74"/>
      <c r="Q254" s="74"/>
      <c r="R254" s="75"/>
      <c r="S254" s="13">
        <f t="shared" si="93"/>
        <v>-0.11929463128028192</v>
      </c>
      <c r="T254" s="13">
        <f t="shared" si="94"/>
        <v>-0.51002575976955555</v>
      </c>
      <c r="U254" s="13">
        <f t="shared" si="95"/>
        <v>-0.84882540745470569</v>
      </c>
      <c r="V254" s="6">
        <f t="shared" si="96"/>
        <v>256.83523231665191</v>
      </c>
      <c r="W254" s="6">
        <f t="shared" si="97"/>
        <v>-58.322179086857091</v>
      </c>
      <c r="X254" s="34">
        <f t="shared" si="98"/>
        <v>256.83523231665191</v>
      </c>
      <c r="Y254" s="35">
        <f t="shared" si="99"/>
        <v>166.83523231665191</v>
      </c>
      <c r="Z254" s="36">
        <f t="shared" si="100"/>
        <v>31.677820913142909</v>
      </c>
      <c r="AA254" s="15"/>
      <c r="AB254" s="22"/>
      <c r="AC254" s="25"/>
      <c r="AD254" s="25"/>
      <c r="AE254" s="25"/>
      <c r="AF254" s="40"/>
      <c r="AG254" s="41"/>
      <c r="AH254" s="55"/>
      <c r="AI254" s="11">
        <v>0</v>
      </c>
      <c r="AJ254" s="29">
        <v>21</v>
      </c>
      <c r="AK254" s="108">
        <v>-23.91</v>
      </c>
      <c r="AL254" s="108">
        <v>335.92</v>
      </c>
      <c r="AM254" s="53">
        <f t="shared" si="101"/>
        <v>280.74523231665194</v>
      </c>
      <c r="AN254" s="50">
        <f t="shared" si="102"/>
        <v>190.74523231665194</v>
      </c>
      <c r="AO254" s="67">
        <f t="shared" si="103"/>
        <v>31.677820913142909</v>
      </c>
      <c r="AP254" s="59"/>
      <c r="AQ254" s="52"/>
      <c r="AR254" s="52"/>
    </row>
    <row r="255" spans="1:44" x14ac:dyDescent="0.2">
      <c r="A255" s="2" t="s">
        <v>253</v>
      </c>
      <c r="B255" s="1" t="s">
        <v>186</v>
      </c>
      <c r="C255" s="1" t="s">
        <v>289</v>
      </c>
      <c r="D255" s="28">
        <v>1</v>
      </c>
      <c r="E255" s="11" t="s">
        <v>224</v>
      </c>
      <c r="F255" s="4">
        <v>89</v>
      </c>
      <c r="G255" s="4">
        <v>89</v>
      </c>
      <c r="H255" s="4">
        <f t="shared" si="81"/>
        <v>89</v>
      </c>
      <c r="I255" s="89">
        <v>391</v>
      </c>
      <c r="J255" s="79">
        <f t="shared" si="82"/>
        <v>391.89</v>
      </c>
      <c r="K255" s="92"/>
      <c r="L255" s="11">
        <v>270</v>
      </c>
      <c r="M255" s="74">
        <v>2</v>
      </c>
      <c r="N255" s="74">
        <v>0</v>
      </c>
      <c r="O255" s="74">
        <v>5</v>
      </c>
      <c r="P255" s="74"/>
      <c r="Q255" s="74"/>
      <c r="R255" s="75"/>
      <c r="S255" s="13">
        <f t="shared" si="93"/>
        <v>-8.7102649824045655E-2</v>
      </c>
      <c r="T255" s="13">
        <f t="shared" si="94"/>
        <v>3.4766693581101835E-2</v>
      </c>
      <c r="U255" s="13">
        <f t="shared" si="95"/>
        <v>0.99558784319794802</v>
      </c>
      <c r="V255" s="6">
        <f t="shared" si="96"/>
        <v>158.24077352044239</v>
      </c>
      <c r="W255" s="6">
        <f t="shared" si="97"/>
        <v>84.618591521009023</v>
      </c>
      <c r="X255" s="34">
        <f t="shared" si="98"/>
        <v>338.24077352044242</v>
      </c>
      <c r="Y255" s="35">
        <f t="shared" si="99"/>
        <v>248.24077352044242</v>
      </c>
      <c r="Z255" s="36">
        <f t="shared" si="100"/>
        <v>5.3814084789909771</v>
      </c>
      <c r="AA255" s="15"/>
      <c r="AB255" s="22"/>
      <c r="AC255" s="25"/>
      <c r="AD255" s="25"/>
      <c r="AE255" s="25"/>
      <c r="AF255" s="40"/>
      <c r="AG255" s="41"/>
      <c r="AH255" s="55"/>
      <c r="AI255" s="11">
        <v>47.5</v>
      </c>
      <c r="AJ255" s="29">
        <v>105</v>
      </c>
      <c r="AK255" s="108">
        <v>-21.82</v>
      </c>
      <c r="AL255" s="108">
        <v>115.72</v>
      </c>
      <c r="AM255" s="53">
        <f t="shared" si="101"/>
        <v>360.06077352044241</v>
      </c>
      <c r="AN255" s="50">
        <f t="shared" si="102"/>
        <v>270.06077352044241</v>
      </c>
      <c r="AO255" s="67">
        <f t="shared" si="103"/>
        <v>5.3814084789909771</v>
      </c>
      <c r="AP255" s="59"/>
      <c r="AQ255" s="52"/>
      <c r="AR255" s="52"/>
    </row>
    <row r="256" spans="1:44" x14ac:dyDescent="0.2">
      <c r="A256" s="2" t="s">
        <v>253</v>
      </c>
      <c r="B256" s="1" t="s">
        <v>186</v>
      </c>
      <c r="C256" s="1" t="s">
        <v>289</v>
      </c>
      <c r="D256" s="28">
        <v>3</v>
      </c>
      <c r="E256" s="11" t="s">
        <v>229</v>
      </c>
      <c r="F256" s="4">
        <v>57</v>
      </c>
      <c r="G256" s="5">
        <v>61</v>
      </c>
      <c r="H256" s="4">
        <f t="shared" si="81"/>
        <v>59</v>
      </c>
      <c r="I256" s="89">
        <v>392.815</v>
      </c>
      <c r="J256" s="79">
        <f t="shared" si="82"/>
        <v>393.40499999999997</v>
      </c>
      <c r="K256" s="92"/>
      <c r="L256" s="11">
        <v>90</v>
      </c>
      <c r="M256" s="74">
        <v>50</v>
      </c>
      <c r="N256" s="74">
        <v>0</v>
      </c>
      <c r="O256" s="74">
        <v>61</v>
      </c>
      <c r="P256" s="74"/>
      <c r="Q256" s="74">
        <v>64</v>
      </c>
      <c r="R256" s="75">
        <v>90</v>
      </c>
      <c r="S256" s="13">
        <f t="shared" si="93"/>
        <v>0.56219471093687323</v>
      </c>
      <c r="T256" s="13">
        <f t="shared" si="94"/>
        <v>0.37138571556032846</v>
      </c>
      <c r="U256" s="13">
        <f t="shared" si="95"/>
        <v>-0.31162961695118191</v>
      </c>
      <c r="V256" s="6">
        <f t="shared" si="96"/>
        <v>33.44874314957049</v>
      </c>
      <c r="W256" s="6">
        <f t="shared" si="97"/>
        <v>-24.820728788050186</v>
      </c>
      <c r="X256" s="34">
        <f t="shared" si="98"/>
        <v>33.44874314957049</v>
      </c>
      <c r="Y256" s="35">
        <f t="shared" si="99"/>
        <v>303.44874314957048</v>
      </c>
      <c r="Z256" s="36">
        <f t="shared" si="100"/>
        <v>65.179271211949811</v>
      </c>
      <c r="AA256" s="15">
        <f>IF(-T256&lt;0,180-ACOS(SIN((X256-90)*PI()/180)*U256/SQRT(T256^2+U256^2))*180/PI(),ACOS(SIN((X256-90)*PI()/180)*U256/SQRT(T256^2+U256^2))*180/PI())</f>
        <v>122.43406176308966</v>
      </c>
      <c r="AB256" s="22">
        <f>IF(R256=90,IF(AA256-Q256&lt;0,AA256-Q256+180,AA256-Q256),IF(AA256+Q256&gt;180,AA256+Q256-180,AA256+Q256))</f>
        <v>58.434061763089659</v>
      </c>
      <c r="AC256" s="25">
        <f>COS(AB256*PI()/180)</f>
        <v>0.5234794703341753</v>
      </c>
      <c r="AD256" s="25">
        <f>SIN(AB256*PI()/180)*COS(Z256*PI()/180)</f>
        <v>0.35766903792479821</v>
      </c>
      <c r="AE256" s="25">
        <f>SIN(AB256*PI()/180)*SIN(Z256*PI()/180)</f>
        <v>0.77333181975695298</v>
      </c>
      <c r="AF256" s="40">
        <f>IF(IF(AC256=0,IF(AD256&gt;=0,90,270),IF(AC256&gt;0,IF(AD256&gt;=0,ATAN(AD256/AC256)*180/PI(),ATAN(AD256/AC256)*180/PI()+360),ATAN(AD256/AC256)*180/PI()+180))-(360-Y256)&lt;0,IF(AC256=0,IF(AD256&gt;=0,90,270),IF(AC256&gt;0,IF(AD256&gt;=0,ATAN(AD256/AC256)*180/PI(),ATAN(AD256/AC256)*180/PI()+360),ATAN(AD256/AC256)*180/PI()+180))+Y256,IF(AC256=0,IF(AD256&gt;=0,90,270),IF(AC256&gt;0,IF(AD256&gt;=0,ATAN(AD256/AC256)*180/PI(),ATAN(AD256/AC256)*180/PI()+360),ATAN(AD256/AC256)*180/PI()+180))-(360-Y256))</f>
        <v>337.79171168826502</v>
      </c>
      <c r="AG256" s="41">
        <f>ASIN(AE256/SQRT(AC256^2+AD256^2+AE256^2))*180/PI()</f>
        <v>50.654033449150397</v>
      </c>
      <c r="AH256" s="55"/>
      <c r="AI256" s="11">
        <v>57</v>
      </c>
      <c r="AJ256" s="29">
        <v>115</v>
      </c>
      <c r="AK256" s="108">
        <v>-39.799999999999997</v>
      </c>
      <c r="AL256" s="108">
        <v>316.45</v>
      </c>
      <c r="AM256" s="53">
        <f t="shared" si="101"/>
        <v>73.248743149570487</v>
      </c>
      <c r="AN256" s="50">
        <f t="shared" si="102"/>
        <v>343.24874314957049</v>
      </c>
      <c r="AO256" s="67">
        <f t="shared" si="103"/>
        <v>65.179271211949811</v>
      </c>
      <c r="AP256" s="52">
        <f>AB256</f>
        <v>58.434061763089659</v>
      </c>
      <c r="AQ256" s="52">
        <f>IF(AL256&gt;=0,IF(AF256&gt;=AK256,AF256-AK256,AF256-AK256+360),IF((AF256-AK256-180)&lt;0,IF(AF256-AK256+180&lt;0,AF256-AK256+540,AF256-AK256+180),AF256-AK256-180))</f>
        <v>377.59171168826504</v>
      </c>
      <c r="AR256" s="52">
        <f>AG256</f>
        <v>50.654033449150397</v>
      </c>
    </row>
    <row r="257" spans="1:44" x14ac:dyDescent="0.2">
      <c r="A257" s="2" t="s">
        <v>253</v>
      </c>
      <c r="B257" s="1" t="s">
        <v>186</v>
      </c>
      <c r="C257" s="1" t="s">
        <v>289</v>
      </c>
      <c r="D257" s="28">
        <v>3</v>
      </c>
      <c r="E257" s="11" t="s">
        <v>225</v>
      </c>
      <c r="F257" s="3">
        <v>86</v>
      </c>
      <c r="G257" s="5">
        <v>94</v>
      </c>
      <c r="H257" s="4">
        <f t="shared" si="81"/>
        <v>90</v>
      </c>
      <c r="I257" s="89">
        <v>392.815</v>
      </c>
      <c r="J257" s="79">
        <f t="shared" si="82"/>
        <v>393.71499999999997</v>
      </c>
      <c r="K257" s="92" t="s">
        <v>233</v>
      </c>
      <c r="L257" s="11"/>
      <c r="M257" s="74"/>
      <c r="N257" s="74"/>
      <c r="O257" s="74"/>
      <c r="P257" s="74"/>
      <c r="Q257" s="74"/>
      <c r="R257" s="75"/>
      <c r="S257" s="13"/>
      <c r="T257" s="13"/>
      <c r="U257" s="13"/>
      <c r="V257" s="6"/>
      <c r="W257" s="6"/>
      <c r="X257" s="34"/>
      <c r="Y257" s="35"/>
      <c r="Z257" s="36"/>
      <c r="AA257" s="15"/>
      <c r="AB257" s="22"/>
      <c r="AC257" s="25"/>
      <c r="AD257" s="25"/>
      <c r="AE257" s="25"/>
      <c r="AF257" s="40"/>
      <c r="AG257" s="41"/>
      <c r="AH257" s="55"/>
      <c r="AI257" s="11">
        <v>57</v>
      </c>
      <c r="AJ257" s="29">
        <v>115</v>
      </c>
      <c r="AK257" s="108">
        <v>-42.85</v>
      </c>
      <c r="AL257" s="108">
        <v>221.34</v>
      </c>
      <c r="AM257" s="53"/>
      <c r="AN257" s="50"/>
      <c r="AO257" s="67"/>
      <c r="AP257" s="59"/>
      <c r="AQ257" s="52"/>
      <c r="AR257" s="52"/>
    </row>
    <row r="258" spans="1:44" x14ac:dyDescent="0.2">
      <c r="A258" s="2" t="s">
        <v>253</v>
      </c>
      <c r="B258" s="1" t="s">
        <v>186</v>
      </c>
      <c r="C258" s="1" t="s">
        <v>289</v>
      </c>
      <c r="D258" s="28">
        <v>3</v>
      </c>
      <c r="E258" s="11" t="s">
        <v>229</v>
      </c>
      <c r="F258" s="3">
        <v>102</v>
      </c>
      <c r="G258" s="5">
        <v>107</v>
      </c>
      <c r="H258" s="4">
        <f t="shared" si="81"/>
        <v>104.5</v>
      </c>
      <c r="I258" s="89">
        <v>392.815</v>
      </c>
      <c r="J258" s="79">
        <f t="shared" si="82"/>
        <v>393.86</v>
      </c>
      <c r="K258" s="92"/>
      <c r="L258" s="11">
        <v>270</v>
      </c>
      <c r="M258" s="74">
        <v>52</v>
      </c>
      <c r="N258" s="74">
        <v>180</v>
      </c>
      <c r="O258" s="74">
        <v>46</v>
      </c>
      <c r="P258" s="74"/>
      <c r="Q258" s="74"/>
      <c r="R258" s="75"/>
      <c r="S258" s="13">
        <f t="shared" ref="S258:S291" si="104">COS(M258*PI()/180)*SIN(L258*PI()/180)*(SIN(O258*PI()/180))-(COS(O258*PI()/180)*SIN(N258*PI()/180))*(SIN(M258*PI()/180))</f>
        <v>-0.44286980273695847</v>
      </c>
      <c r="T258" s="13">
        <f t="shared" ref="T258:T291" si="105">(SIN(M258*PI()/180))*(COS(O258*PI()/180)*COS(N258*PI()/180))-(SIN(O258*PI()/180))*(COS(M258*PI()/180)*COS(L258*PI()/180))</f>
        <v>-0.54739826600461183</v>
      </c>
      <c r="U258" s="13">
        <f t="shared" ref="U258:U291" si="106">(COS(M258*PI()/180)*COS(L258*PI()/180))*(COS(O258*PI()/180)*SIN(N258*PI()/180))-(COS(M258*PI()/180)*SIN(L258*PI()/180))*(COS(O258*PI()/180)*COS(N258*PI()/180))</f>
        <v>-0.427674397204104</v>
      </c>
      <c r="V258" s="6">
        <f t="shared" ref="V258:V291" si="107">IF(S258=0,IF(T258&gt;=0,90,270),IF(S258&gt;0,IF(T258&gt;=0,ATAN(T258/S258)*180/PI(),ATAN(T258/S258)*180/PI()+360),ATAN(T258/S258)*180/PI()+180))</f>
        <v>231.02558457134518</v>
      </c>
      <c r="W258" s="6">
        <f t="shared" ref="W258:W291" si="108">ASIN(U258/SQRT(S258^2+T258^2+U258^2))*180/PI()</f>
        <v>-31.274179899387406</v>
      </c>
      <c r="X258" s="34">
        <f t="shared" ref="X258:X291" si="109">IF(U258&lt;0,V258,IF(V258+180&gt;=360,V258-180,V258+180))</f>
        <v>231.02558457134518</v>
      </c>
      <c r="Y258" s="35">
        <f t="shared" ref="Y258:Y291" si="110">IF(X258-90&lt;0,X258+270,X258-90)</f>
        <v>141.02558457134518</v>
      </c>
      <c r="Z258" s="36">
        <f t="shared" ref="Z258:Z291" si="111">IF(U258&lt;0,90+W258,90-W258)</f>
        <v>58.725820100612594</v>
      </c>
      <c r="AA258" s="15"/>
      <c r="AB258" s="22"/>
      <c r="AC258" s="25"/>
      <c r="AD258" s="25"/>
      <c r="AE258" s="25"/>
      <c r="AF258" s="40"/>
      <c r="AG258" s="41"/>
      <c r="AH258" s="55"/>
      <c r="AI258" s="11">
        <v>57</v>
      </c>
      <c r="AJ258" s="29">
        <v>115</v>
      </c>
      <c r="AK258" s="108">
        <v>-46.39</v>
      </c>
      <c r="AL258" s="108">
        <v>192.82</v>
      </c>
      <c r="AM258" s="53">
        <f t="shared" ref="AM258:AM291" si="112">IF(AL258&gt;=0,IF(X258&gt;=AK258,X258-AK258,X258-AK258+360),IF((X258-AK258-180)&lt;0,IF(X258-AK258+180&lt;0,X258-AK258+540,X258-AK258+180),X258-AK258-180))</f>
        <v>277.41558457134516</v>
      </c>
      <c r="AN258" s="50">
        <f t="shared" ref="AN258:AN291" si="113">IF(AM258-90&lt;0,AM258+270,AM258-90)</f>
        <v>187.41558457134516</v>
      </c>
      <c r="AO258" s="67">
        <f t="shared" ref="AO258:AO291" si="114">Z258</f>
        <v>58.725820100612594</v>
      </c>
      <c r="AP258" s="59"/>
      <c r="AQ258" s="52"/>
      <c r="AR258" s="52"/>
    </row>
    <row r="259" spans="1:44" x14ac:dyDescent="0.2">
      <c r="A259" s="2" t="s">
        <v>253</v>
      </c>
      <c r="B259" s="1" t="s">
        <v>186</v>
      </c>
      <c r="C259" s="1" t="s">
        <v>289</v>
      </c>
      <c r="D259" s="28">
        <v>3</v>
      </c>
      <c r="E259" s="11" t="s">
        <v>229</v>
      </c>
      <c r="F259" s="3">
        <v>103</v>
      </c>
      <c r="G259" s="5">
        <v>107</v>
      </c>
      <c r="H259" s="4">
        <f t="shared" ref="H259:H322" si="115">AVERAGE(F259:G259)</f>
        <v>105</v>
      </c>
      <c r="I259" s="89">
        <v>392.815</v>
      </c>
      <c r="J259" s="79">
        <f t="shared" ref="J259:J322" si="116">I259+(H259/100)</f>
        <v>393.86500000000001</v>
      </c>
      <c r="K259" s="92"/>
      <c r="L259" s="11">
        <v>270</v>
      </c>
      <c r="M259" s="74">
        <v>51</v>
      </c>
      <c r="N259" s="74">
        <v>176</v>
      </c>
      <c r="O259" s="74">
        <v>0</v>
      </c>
      <c r="P259" s="74"/>
      <c r="Q259" s="74"/>
      <c r="R259" s="75"/>
      <c r="S259" s="13">
        <f t="shared" si="104"/>
        <v>-5.4210961855726367E-2</v>
      </c>
      <c r="T259" s="13">
        <f t="shared" si="105"/>
        <v>-0.77525287295408096</v>
      </c>
      <c r="U259" s="13">
        <f t="shared" si="106"/>
        <v>-0.62778739820677232</v>
      </c>
      <c r="V259" s="6">
        <f t="shared" si="107"/>
        <v>266</v>
      </c>
      <c r="W259" s="6">
        <f t="shared" si="108"/>
        <v>-38.931674261666181</v>
      </c>
      <c r="X259" s="34">
        <f t="shared" si="109"/>
        <v>266</v>
      </c>
      <c r="Y259" s="35">
        <f t="shared" si="110"/>
        <v>176</v>
      </c>
      <c r="Z259" s="36">
        <f t="shared" si="111"/>
        <v>51.068325738333819</v>
      </c>
      <c r="AA259" s="15"/>
      <c r="AB259" s="22"/>
      <c r="AC259" s="25"/>
      <c r="AD259" s="25"/>
      <c r="AE259" s="25"/>
      <c r="AF259" s="40"/>
      <c r="AG259" s="41"/>
      <c r="AH259" s="55"/>
      <c r="AI259" s="11">
        <v>57</v>
      </c>
      <c r="AJ259" s="29">
        <v>115</v>
      </c>
      <c r="AK259" s="108">
        <v>-46.39</v>
      </c>
      <c r="AL259" s="108">
        <v>192.82</v>
      </c>
      <c r="AM259" s="53">
        <f t="shared" si="112"/>
        <v>312.39</v>
      </c>
      <c r="AN259" s="50">
        <f t="shared" si="113"/>
        <v>222.39</v>
      </c>
      <c r="AO259" s="67">
        <f t="shared" si="114"/>
        <v>51.068325738333819</v>
      </c>
      <c r="AP259" s="59"/>
      <c r="AQ259" s="52"/>
      <c r="AR259" s="52"/>
    </row>
    <row r="260" spans="1:44" x14ac:dyDescent="0.2">
      <c r="A260" s="2" t="s">
        <v>253</v>
      </c>
      <c r="B260" s="1" t="s">
        <v>186</v>
      </c>
      <c r="C260" s="1" t="s">
        <v>289</v>
      </c>
      <c r="D260" s="28">
        <v>3</v>
      </c>
      <c r="E260" s="11" t="s">
        <v>229</v>
      </c>
      <c r="F260" s="3">
        <v>103</v>
      </c>
      <c r="G260" s="5">
        <v>110</v>
      </c>
      <c r="H260" s="4">
        <f t="shared" si="115"/>
        <v>106.5</v>
      </c>
      <c r="I260" s="89">
        <v>392.815</v>
      </c>
      <c r="J260" s="79">
        <f t="shared" si="116"/>
        <v>393.88</v>
      </c>
      <c r="K260" s="92"/>
      <c r="L260" s="11">
        <v>270</v>
      </c>
      <c r="M260" s="74">
        <v>57</v>
      </c>
      <c r="N260" s="74">
        <v>156</v>
      </c>
      <c r="O260" s="74">
        <v>0</v>
      </c>
      <c r="P260" s="74"/>
      <c r="Q260" s="74"/>
      <c r="R260" s="75"/>
      <c r="S260" s="13">
        <f t="shared" si="104"/>
        <v>-0.34111805145259672</v>
      </c>
      <c r="T260" s="13">
        <f t="shared" si="105"/>
        <v>-0.76616368780508215</v>
      </c>
      <c r="U260" s="13">
        <f t="shared" si="106"/>
        <v>-0.49755251649282756</v>
      </c>
      <c r="V260" s="6">
        <f t="shared" si="107"/>
        <v>246</v>
      </c>
      <c r="W260" s="6">
        <f t="shared" si="108"/>
        <v>-30.679103145577052</v>
      </c>
      <c r="X260" s="34">
        <f t="shared" si="109"/>
        <v>246</v>
      </c>
      <c r="Y260" s="35">
        <f t="shared" si="110"/>
        <v>156</v>
      </c>
      <c r="Z260" s="36">
        <f t="shared" si="111"/>
        <v>59.320896854422948</v>
      </c>
      <c r="AA260" s="15"/>
      <c r="AB260" s="22"/>
      <c r="AC260" s="25"/>
      <c r="AD260" s="25"/>
      <c r="AE260" s="25"/>
      <c r="AF260" s="40"/>
      <c r="AG260" s="41"/>
      <c r="AH260" s="55" t="s">
        <v>62</v>
      </c>
      <c r="AI260" s="11">
        <v>57</v>
      </c>
      <c r="AJ260" s="29">
        <v>115</v>
      </c>
      <c r="AK260" s="108">
        <v>-46.39</v>
      </c>
      <c r="AL260" s="108">
        <v>192.82</v>
      </c>
      <c r="AM260" s="53">
        <f t="shared" si="112"/>
        <v>292.39</v>
      </c>
      <c r="AN260" s="50">
        <f t="shared" si="113"/>
        <v>202.39</v>
      </c>
      <c r="AO260" s="67">
        <f t="shared" si="114"/>
        <v>59.320896854422948</v>
      </c>
      <c r="AP260" s="59"/>
      <c r="AQ260" s="52"/>
      <c r="AR260" s="52"/>
    </row>
    <row r="261" spans="1:44" x14ac:dyDescent="0.2">
      <c r="A261" s="2" t="s">
        <v>253</v>
      </c>
      <c r="B261" s="1" t="s">
        <v>186</v>
      </c>
      <c r="C261" s="1" t="s">
        <v>289</v>
      </c>
      <c r="D261" s="28">
        <v>3</v>
      </c>
      <c r="E261" s="11" t="s">
        <v>229</v>
      </c>
      <c r="F261" s="3">
        <v>108</v>
      </c>
      <c r="G261" s="5">
        <v>114</v>
      </c>
      <c r="H261" s="4">
        <f t="shared" si="115"/>
        <v>111</v>
      </c>
      <c r="I261" s="89">
        <v>392.815</v>
      </c>
      <c r="J261" s="79">
        <f t="shared" si="116"/>
        <v>393.92500000000001</v>
      </c>
      <c r="K261" s="92"/>
      <c r="L261" s="11">
        <v>270</v>
      </c>
      <c r="M261" s="74">
        <v>59</v>
      </c>
      <c r="N261" s="74">
        <v>156</v>
      </c>
      <c r="O261" s="74">
        <v>0</v>
      </c>
      <c r="P261" s="74"/>
      <c r="Q261" s="74">
        <v>47</v>
      </c>
      <c r="R261" s="75">
        <v>90</v>
      </c>
      <c r="S261" s="13">
        <f t="shared" si="104"/>
        <v>-0.34864135044192229</v>
      </c>
      <c r="T261" s="13">
        <f t="shared" si="105"/>
        <v>-0.78306129399618385</v>
      </c>
      <c r="U261" s="13">
        <f t="shared" si="106"/>
        <v>-0.47051069384706978</v>
      </c>
      <c r="V261" s="6">
        <f t="shared" si="107"/>
        <v>246</v>
      </c>
      <c r="W261" s="6">
        <f t="shared" si="108"/>
        <v>-28.762977202727935</v>
      </c>
      <c r="X261" s="34">
        <f t="shared" si="109"/>
        <v>246</v>
      </c>
      <c r="Y261" s="35">
        <f t="shared" si="110"/>
        <v>156</v>
      </c>
      <c r="Z261" s="36">
        <f t="shared" si="111"/>
        <v>61.237022797272061</v>
      </c>
      <c r="AA261" s="15">
        <f>IF(-T261&lt;0,180-ACOS(SIN((X261-90)*PI()/180)*U261/SQRT(T261^2+U261^2))*180/PI(),ACOS(SIN((X261-90)*PI()/180)*U261/SQRT(T261^2+U261^2))*180/PI())</f>
        <v>102.0921653036458</v>
      </c>
      <c r="AB261" s="22">
        <f>IF(R261=90,IF(AA261-Q261&lt;0,AA261-Q261+180,AA261-Q261),IF(AA261+Q261&gt;180,AA261+Q261-180,AA261+Q261))</f>
        <v>55.0921653036458</v>
      </c>
      <c r="AC261" s="25">
        <f>COS(AB261*PI()/180)</f>
        <v>0.57225801668658849</v>
      </c>
      <c r="AD261" s="25">
        <f>SIN(AB261*PI()/180)*COS(Z261*PI()/180)</f>
        <v>0.39460904211427306</v>
      </c>
      <c r="AE261" s="25">
        <f>SIN(AB261*PI()/180)*SIN(Z261*PI()/180)</f>
        <v>0.71889113655656389</v>
      </c>
      <c r="AF261" s="40">
        <f>IF(IF(AC261=0,IF(AD261&gt;=0,90,270),IF(AC261&gt;0,IF(AD261&gt;=0,ATAN(AD261/AC261)*180/PI(),ATAN(AD261/AC261)*180/PI()+360),ATAN(AD261/AC261)*180/PI()+180))-(360-Y261)&lt;0,IF(AC261=0,IF(AD261&gt;=0,90,270),IF(AC261&gt;0,IF(AD261&gt;=0,ATAN(AD261/AC261)*180/PI(),ATAN(AD261/AC261)*180/PI()+360),ATAN(AD261/AC261)*180/PI()+180))+Y261,IF(AC261=0,IF(AD261&gt;=0,90,270),IF(AC261&gt;0,IF(AD261&gt;=0,ATAN(AD261/AC261)*180/PI(),ATAN(AD261/AC261)*180/PI()+360),ATAN(AD261/AC261)*180/PI()+180))-(360-Y261))</f>
        <v>190.58878343192356</v>
      </c>
      <c r="AG261" s="41">
        <f>ASIN(AE261/SQRT(AC261^2+AD261^2+AE261^2))*180/PI()</f>
        <v>45.963006345037542</v>
      </c>
      <c r="AH261" s="55" t="s">
        <v>62</v>
      </c>
      <c r="AI261" s="11">
        <v>57</v>
      </c>
      <c r="AJ261" s="29">
        <v>115</v>
      </c>
      <c r="AK261" s="108">
        <v>-44.12</v>
      </c>
      <c r="AL261" s="108">
        <v>223.08</v>
      </c>
      <c r="AM261" s="53">
        <f t="shared" si="112"/>
        <v>290.12</v>
      </c>
      <c r="AN261" s="50">
        <f t="shared" si="113"/>
        <v>200.12</v>
      </c>
      <c r="AO261" s="67">
        <f t="shared" si="114"/>
        <v>61.237022797272061</v>
      </c>
      <c r="AP261" s="52">
        <f>AB261</f>
        <v>55.0921653036458</v>
      </c>
      <c r="AQ261" s="52">
        <f>IF(AL261&gt;=0,IF(AF261&gt;=AK261,AF261-AK261,AF261-AK261+360),IF((AF261-AK261-180)&lt;0,IF(AF261-AK261+180&lt;0,AF261-AK261+540,AF261-AK261+180),AF261-AK261-180))</f>
        <v>234.70878343192356</v>
      </c>
      <c r="AR261" s="52">
        <f>AG261</f>
        <v>45.963006345037542</v>
      </c>
    </row>
    <row r="262" spans="1:44" x14ac:dyDescent="0.2">
      <c r="A262" s="2" t="s">
        <v>253</v>
      </c>
      <c r="B262" s="1" t="s">
        <v>186</v>
      </c>
      <c r="C262" s="1" t="s">
        <v>289</v>
      </c>
      <c r="D262" s="28">
        <v>4</v>
      </c>
      <c r="E262" s="11" t="s">
        <v>224</v>
      </c>
      <c r="F262" s="4">
        <v>7</v>
      </c>
      <c r="G262" s="5">
        <v>7</v>
      </c>
      <c r="H262" s="4">
        <f t="shared" si="115"/>
        <v>7</v>
      </c>
      <c r="I262" s="89">
        <v>394.22</v>
      </c>
      <c r="J262" s="79">
        <f t="shared" si="116"/>
        <v>394.29</v>
      </c>
      <c r="K262" s="92"/>
      <c r="L262" s="11">
        <v>270</v>
      </c>
      <c r="M262" s="74">
        <v>4</v>
      </c>
      <c r="N262" s="74">
        <v>0</v>
      </c>
      <c r="O262" s="74">
        <v>4</v>
      </c>
      <c r="P262" s="74"/>
      <c r="Q262" s="74"/>
      <c r="R262" s="75"/>
      <c r="S262" s="13">
        <f t="shared" si="104"/>
        <v>-6.9586550480032719E-2</v>
      </c>
      <c r="T262" s="13">
        <f t="shared" si="105"/>
        <v>6.9586550480032733E-2</v>
      </c>
      <c r="U262" s="13">
        <f t="shared" si="106"/>
        <v>0.99513403437078507</v>
      </c>
      <c r="V262" s="6">
        <f t="shared" si="107"/>
        <v>135</v>
      </c>
      <c r="W262" s="6">
        <f t="shared" si="108"/>
        <v>84.352300349844839</v>
      </c>
      <c r="X262" s="34">
        <f t="shared" si="109"/>
        <v>315</v>
      </c>
      <c r="Y262" s="35">
        <f t="shared" si="110"/>
        <v>225</v>
      </c>
      <c r="Z262" s="36">
        <f t="shared" si="111"/>
        <v>5.6476996501551611</v>
      </c>
      <c r="AA262" s="15"/>
      <c r="AB262" s="22"/>
      <c r="AC262" s="25"/>
      <c r="AD262" s="25"/>
      <c r="AE262" s="25"/>
      <c r="AF262" s="40"/>
      <c r="AG262" s="41"/>
      <c r="AH262" s="55"/>
      <c r="AI262" s="11">
        <v>0</v>
      </c>
      <c r="AJ262" s="29">
        <v>14</v>
      </c>
      <c r="AK262" s="108">
        <v>-19.88</v>
      </c>
      <c r="AL262" s="108">
        <v>156.11000000000001</v>
      </c>
      <c r="AM262" s="53">
        <f t="shared" si="112"/>
        <v>334.88</v>
      </c>
      <c r="AN262" s="50">
        <f t="shared" si="113"/>
        <v>244.88</v>
      </c>
      <c r="AO262" s="67">
        <f t="shared" si="114"/>
        <v>5.6476996501551611</v>
      </c>
      <c r="AP262" s="59"/>
      <c r="AQ262" s="52"/>
      <c r="AR262" s="52"/>
    </row>
    <row r="263" spans="1:44" x14ac:dyDescent="0.2">
      <c r="A263" s="2" t="s">
        <v>253</v>
      </c>
      <c r="B263" s="1" t="s">
        <v>186</v>
      </c>
      <c r="C263" s="1" t="s">
        <v>289</v>
      </c>
      <c r="D263" s="28">
        <v>4</v>
      </c>
      <c r="E263" s="11" t="s">
        <v>224</v>
      </c>
      <c r="F263" s="4">
        <v>133</v>
      </c>
      <c r="G263" s="5">
        <v>133</v>
      </c>
      <c r="H263" s="4">
        <f t="shared" si="115"/>
        <v>133</v>
      </c>
      <c r="I263" s="89">
        <v>394.22</v>
      </c>
      <c r="J263" s="79">
        <f t="shared" si="116"/>
        <v>395.55</v>
      </c>
      <c r="K263" s="92"/>
      <c r="L263" s="11">
        <v>270</v>
      </c>
      <c r="M263" s="74">
        <v>2</v>
      </c>
      <c r="N263" s="74">
        <v>0</v>
      </c>
      <c r="O263" s="74">
        <v>0</v>
      </c>
      <c r="P263" s="74"/>
      <c r="Q263" s="74"/>
      <c r="R263" s="75"/>
      <c r="S263" s="13">
        <f t="shared" si="104"/>
        <v>0</v>
      </c>
      <c r="T263" s="13">
        <f t="shared" si="105"/>
        <v>3.4899496702500969E-2</v>
      </c>
      <c r="U263" s="13">
        <f t="shared" si="106"/>
        <v>0.99939082701909576</v>
      </c>
      <c r="V263" s="6">
        <f t="shared" si="107"/>
        <v>90</v>
      </c>
      <c r="W263" s="6">
        <f t="shared" si="108"/>
        <v>88.000000000000057</v>
      </c>
      <c r="X263" s="34">
        <f t="shared" si="109"/>
        <v>270</v>
      </c>
      <c r="Y263" s="35">
        <f t="shared" si="110"/>
        <v>180</v>
      </c>
      <c r="Z263" s="36">
        <f t="shared" si="111"/>
        <v>1.9999999999999432</v>
      </c>
      <c r="AA263" s="15"/>
      <c r="AB263" s="22"/>
      <c r="AC263" s="25"/>
      <c r="AD263" s="25"/>
      <c r="AE263" s="25"/>
      <c r="AF263" s="40"/>
      <c r="AG263" s="41"/>
      <c r="AH263" s="55"/>
      <c r="AI263" s="11">
        <v>133</v>
      </c>
      <c r="AJ263" s="29">
        <v>140</v>
      </c>
      <c r="AK263" s="108">
        <v>-21.88</v>
      </c>
      <c r="AL263" s="108">
        <v>225.88</v>
      </c>
      <c r="AM263" s="53">
        <f t="shared" si="112"/>
        <v>291.88</v>
      </c>
      <c r="AN263" s="50">
        <f t="shared" si="113"/>
        <v>201.88</v>
      </c>
      <c r="AO263" s="67">
        <f t="shared" si="114"/>
        <v>1.9999999999999432</v>
      </c>
      <c r="AP263" s="59"/>
      <c r="AQ263" s="52"/>
      <c r="AR263" s="52"/>
    </row>
    <row r="264" spans="1:44" x14ac:dyDescent="0.2">
      <c r="A264" s="2" t="s">
        <v>253</v>
      </c>
      <c r="B264" s="1" t="s">
        <v>186</v>
      </c>
      <c r="C264" s="1" t="s">
        <v>289</v>
      </c>
      <c r="D264" s="28">
        <v>5</v>
      </c>
      <c r="E264" s="11" t="s">
        <v>224</v>
      </c>
      <c r="F264" s="4">
        <v>10</v>
      </c>
      <c r="G264" s="5">
        <v>10</v>
      </c>
      <c r="H264" s="4">
        <f t="shared" si="115"/>
        <v>10</v>
      </c>
      <c r="I264" s="89">
        <v>395.63499999999999</v>
      </c>
      <c r="J264" s="79">
        <f t="shared" si="116"/>
        <v>395.73500000000001</v>
      </c>
      <c r="K264" s="92"/>
      <c r="L264" s="11">
        <v>90</v>
      </c>
      <c r="M264" s="74">
        <v>3</v>
      </c>
      <c r="N264" s="74">
        <v>0</v>
      </c>
      <c r="O264" s="74">
        <v>3</v>
      </c>
      <c r="P264" s="74"/>
      <c r="Q264" s="74"/>
      <c r="R264" s="75"/>
      <c r="S264" s="13">
        <f t="shared" si="104"/>
        <v>5.2264231633826728E-2</v>
      </c>
      <c r="T264" s="13">
        <f t="shared" si="105"/>
        <v>5.2264231633826728E-2</v>
      </c>
      <c r="U264" s="13">
        <f t="shared" si="106"/>
        <v>-0.99726094768413653</v>
      </c>
      <c r="V264" s="6">
        <f t="shared" si="107"/>
        <v>45</v>
      </c>
      <c r="W264" s="6">
        <f t="shared" si="108"/>
        <v>-85.761227977435539</v>
      </c>
      <c r="X264" s="34">
        <f t="shared" si="109"/>
        <v>45</v>
      </c>
      <c r="Y264" s="35">
        <f t="shared" si="110"/>
        <v>315</v>
      </c>
      <c r="Z264" s="36">
        <f t="shared" si="111"/>
        <v>4.2387720225644614</v>
      </c>
      <c r="AA264" s="15"/>
      <c r="AB264" s="22"/>
      <c r="AC264" s="25"/>
      <c r="AD264" s="25"/>
      <c r="AE264" s="25"/>
      <c r="AF264" s="40"/>
      <c r="AG264" s="41"/>
      <c r="AH264" s="55"/>
      <c r="AI264" s="11">
        <v>2</v>
      </c>
      <c r="AJ264" s="29">
        <v>10</v>
      </c>
      <c r="AK264" s="108">
        <v>-27.78</v>
      </c>
      <c r="AL264" s="108">
        <v>192.71</v>
      </c>
      <c r="AM264" s="53">
        <f t="shared" si="112"/>
        <v>72.78</v>
      </c>
      <c r="AN264" s="50">
        <f t="shared" si="113"/>
        <v>342.78</v>
      </c>
      <c r="AO264" s="67">
        <f t="shared" si="114"/>
        <v>4.2387720225644614</v>
      </c>
      <c r="AP264" s="59"/>
      <c r="AQ264" s="52"/>
      <c r="AR264" s="52"/>
    </row>
    <row r="265" spans="1:44" x14ac:dyDescent="0.2">
      <c r="A265" s="2" t="s">
        <v>253</v>
      </c>
      <c r="B265" s="1" t="s">
        <v>186</v>
      </c>
      <c r="C265" s="1" t="s">
        <v>289</v>
      </c>
      <c r="D265" s="28">
        <v>6</v>
      </c>
      <c r="E265" s="11" t="s">
        <v>225</v>
      </c>
      <c r="F265" s="4">
        <v>50</v>
      </c>
      <c r="G265" s="4">
        <v>50</v>
      </c>
      <c r="H265" s="4">
        <f t="shared" si="115"/>
        <v>50</v>
      </c>
      <c r="I265" s="89">
        <v>397.04500000000002</v>
      </c>
      <c r="J265" s="79">
        <f t="shared" si="116"/>
        <v>397.54500000000002</v>
      </c>
      <c r="K265" s="92" t="s">
        <v>234</v>
      </c>
      <c r="L265" s="11">
        <v>270</v>
      </c>
      <c r="M265" s="74">
        <v>47</v>
      </c>
      <c r="N265" s="74">
        <v>0</v>
      </c>
      <c r="O265" s="74">
        <v>31</v>
      </c>
      <c r="P265" s="74"/>
      <c r="Q265" s="74"/>
      <c r="R265" s="75"/>
      <c r="S265" s="13">
        <f t="shared" si="104"/>
        <v>-0.35125512245840318</v>
      </c>
      <c r="T265" s="13">
        <f t="shared" si="105"/>
        <v>0.62689247827540251</v>
      </c>
      <c r="U265" s="13">
        <f t="shared" si="106"/>
        <v>0.58458669337803915</v>
      </c>
      <c r="V265" s="6">
        <f t="shared" si="107"/>
        <v>119.2624153513357</v>
      </c>
      <c r="W265" s="6">
        <f t="shared" si="108"/>
        <v>39.128938224031899</v>
      </c>
      <c r="X265" s="34">
        <f t="shared" si="109"/>
        <v>299.26241535133568</v>
      </c>
      <c r="Y265" s="35">
        <f t="shared" si="110"/>
        <v>209.26241535133568</v>
      </c>
      <c r="Z265" s="36">
        <f t="shared" si="111"/>
        <v>50.871061775968101</v>
      </c>
      <c r="AA265" s="15"/>
      <c r="AB265" s="22"/>
      <c r="AC265" s="25"/>
      <c r="AD265" s="25"/>
      <c r="AE265" s="25"/>
      <c r="AF265" s="40"/>
      <c r="AG265" s="41"/>
      <c r="AH265" s="55"/>
      <c r="AI265" s="11">
        <v>0</v>
      </c>
      <c r="AJ265" s="29">
        <v>95</v>
      </c>
      <c r="AK265" s="108">
        <v>-38.22</v>
      </c>
      <c r="AL265" s="108">
        <v>61.64</v>
      </c>
      <c r="AM265" s="53">
        <f t="shared" si="112"/>
        <v>337.4824153513357</v>
      </c>
      <c r="AN265" s="50">
        <f t="shared" si="113"/>
        <v>247.4824153513357</v>
      </c>
      <c r="AO265" s="67">
        <f t="shared" si="114"/>
        <v>50.871061775968101</v>
      </c>
      <c r="AP265" s="59"/>
      <c r="AQ265" s="52"/>
      <c r="AR265" s="52"/>
    </row>
    <row r="266" spans="1:44" x14ac:dyDescent="0.2">
      <c r="A266" s="2" t="s">
        <v>253</v>
      </c>
      <c r="B266" s="1" t="s">
        <v>186</v>
      </c>
      <c r="C266" s="1" t="s">
        <v>289</v>
      </c>
      <c r="D266" s="28">
        <v>6</v>
      </c>
      <c r="E266" s="11" t="s">
        <v>224</v>
      </c>
      <c r="F266" s="4">
        <v>89</v>
      </c>
      <c r="G266" s="4">
        <v>89</v>
      </c>
      <c r="H266" s="4">
        <f t="shared" si="115"/>
        <v>89</v>
      </c>
      <c r="I266" s="89">
        <v>397.04500000000002</v>
      </c>
      <c r="J266" s="79">
        <f t="shared" si="116"/>
        <v>397.935</v>
      </c>
      <c r="K266" s="92"/>
      <c r="L266" s="11">
        <v>270</v>
      </c>
      <c r="M266" s="74">
        <v>3</v>
      </c>
      <c r="N266" s="74">
        <v>180</v>
      </c>
      <c r="O266" s="74">
        <v>14</v>
      </c>
      <c r="P266" s="74"/>
      <c r="Q266" s="74"/>
      <c r="R266" s="75"/>
      <c r="S266" s="13">
        <f t="shared" si="104"/>
        <v>-0.24159035004964077</v>
      </c>
      <c r="T266" s="13">
        <f t="shared" si="105"/>
        <v>-5.0781354673095913E-2</v>
      </c>
      <c r="U266" s="13">
        <f t="shared" si="106"/>
        <v>-0.96896596970534965</v>
      </c>
      <c r="V266" s="6">
        <f t="shared" si="107"/>
        <v>191.87054103529297</v>
      </c>
      <c r="W266" s="6">
        <f t="shared" si="108"/>
        <v>-75.706476425080368</v>
      </c>
      <c r="X266" s="34">
        <f t="shared" si="109"/>
        <v>191.87054103529297</v>
      </c>
      <c r="Y266" s="35">
        <f t="shared" si="110"/>
        <v>101.87054103529297</v>
      </c>
      <c r="Z266" s="36">
        <f t="shared" si="111"/>
        <v>14.293523574919632</v>
      </c>
      <c r="AA266" s="15"/>
      <c r="AB266" s="22"/>
      <c r="AC266" s="25"/>
      <c r="AD266" s="25"/>
      <c r="AE266" s="25"/>
      <c r="AF266" s="40"/>
      <c r="AG266" s="41"/>
      <c r="AH266" s="55"/>
      <c r="AI266" s="11">
        <v>0</v>
      </c>
      <c r="AJ266" s="29">
        <v>95</v>
      </c>
      <c r="AK266" s="108">
        <v>-33.79</v>
      </c>
      <c r="AL266" s="108">
        <v>11.37</v>
      </c>
      <c r="AM266" s="53">
        <f t="shared" si="112"/>
        <v>225.66054103529297</v>
      </c>
      <c r="AN266" s="50">
        <f t="shared" si="113"/>
        <v>135.66054103529297</v>
      </c>
      <c r="AO266" s="67">
        <f t="shared" si="114"/>
        <v>14.293523574919632</v>
      </c>
      <c r="AP266" s="59"/>
      <c r="AQ266" s="52"/>
      <c r="AR266" s="52"/>
    </row>
    <row r="267" spans="1:44" x14ac:dyDescent="0.2">
      <c r="A267" s="2" t="s">
        <v>253</v>
      </c>
      <c r="B267" s="1" t="s">
        <v>186</v>
      </c>
      <c r="C267" s="1" t="s">
        <v>289</v>
      </c>
      <c r="D267" s="28">
        <v>7</v>
      </c>
      <c r="E267" s="11" t="s">
        <v>224</v>
      </c>
      <c r="F267" s="4">
        <v>35</v>
      </c>
      <c r="G267" s="5">
        <v>35</v>
      </c>
      <c r="H267" s="4">
        <f t="shared" si="115"/>
        <v>35</v>
      </c>
      <c r="I267" s="89">
        <v>397.995</v>
      </c>
      <c r="J267" s="79">
        <f t="shared" si="116"/>
        <v>398.34500000000003</v>
      </c>
      <c r="K267" s="92"/>
      <c r="L267" s="11">
        <v>90</v>
      </c>
      <c r="M267" s="74">
        <v>0</v>
      </c>
      <c r="N267" s="74">
        <v>0</v>
      </c>
      <c r="O267" s="74">
        <v>0</v>
      </c>
      <c r="P267" s="74"/>
      <c r="Q267" s="74"/>
      <c r="R267" s="75"/>
      <c r="S267" s="13">
        <f t="shared" si="104"/>
        <v>0</v>
      </c>
      <c r="T267" s="13">
        <f t="shared" si="105"/>
        <v>0</v>
      </c>
      <c r="U267" s="13">
        <f t="shared" si="106"/>
        <v>-1</v>
      </c>
      <c r="V267" s="6">
        <f t="shared" si="107"/>
        <v>90</v>
      </c>
      <c r="W267" s="6">
        <f t="shared" si="108"/>
        <v>-90</v>
      </c>
      <c r="X267" s="34">
        <f t="shared" si="109"/>
        <v>90</v>
      </c>
      <c r="Y267" s="35">
        <f t="shared" si="110"/>
        <v>0</v>
      </c>
      <c r="Z267" s="36">
        <f t="shared" si="111"/>
        <v>0</v>
      </c>
      <c r="AA267" s="15"/>
      <c r="AB267" s="22"/>
      <c r="AC267" s="25"/>
      <c r="AD267" s="25"/>
      <c r="AE267" s="25"/>
      <c r="AF267" s="40"/>
      <c r="AG267" s="41"/>
      <c r="AH267" s="55"/>
      <c r="AI267" s="11">
        <v>0</v>
      </c>
      <c r="AJ267" s="29">
        <v>72</v>
      </c>
      <c r="AK267" s="108">
        <v>-20.86</v>
      </c>
      <c r="AL267" s="108">
        <v>332.79</v>
      </c>
      <c r="AM267" s="53">
        <f t="shared" si="112"/>
        <v>110.86</v>
      </c>
      <c r="AN267" s="50">
        <f t="shared" si="113"/>
        <v>20.86</v>
      </c>
      <c r="AO267" s="67">
        <f t="shared" si="114"/>
        <v>0</v>
      </c>
      <c r="AP267" s="59"/>
      <c r="AQ267" s="52"/>
      <c r="AR267" s="52"/>
    </row>
    <row r="268" spans="1:44" x14ac:dyDescent="0.2">
      <c r="A268" s="2" t="s">
        <v>253</v>
      </c>
      <c r="B268" s="1" t="s">
        <v>186</v>
      </c>
      <c r="C268" s="1" t="s">
        <v>290</v>
      </c>
      <c r="D268" s="28">
        <v>1</v>
      </c>
      <c r="E268" s="11" t="s">
        <v>224</v>
      </c>
      <c r="F268" s="4">
        <v>12</v>
      </c>
      <c r="G268" s="4">
        <v>12</v>
      </c>
      <c r="H268" s="4">
        <f t="shared" si="115"/>
        <v>12</v>
      </c>
      <c r="I268" s="89">
        <v>400.5</v>
      </c>
      <c r="J268" s="79">
        <f t="shared" si="116"/>
        <v>400.62</v>
      </c>
      <c r="K268" s="92"/>
      <c r="L268" s="11">
        <v>270</v>
      </c>
      <c r="M268" s="74">
        <v>2</v>
      </c>
      <c r="N268" s="74">
        <v>180</v>
      </c>
      <c r="O268" s="74">
        <v>1</v>
      </c>
      <c r="P268" s="74"/>
      <c r="Q268" s="74"/>
      <c r="R268" s="75"/>
      <c r="S268" s="13">
        <f t="shared" si="104"/>
        <v>-1.7441774902830161E-2</v>
      </c>
      <c r="T268" s="13">
        <f t="shared" si="105"/>
        <v>-3.489418134011367E-2</v>
      </c>
      <c r="U268" s="13">
        <f t="shared" si="106"/>
        <v>-0.99923861495548261</v>
      </c>
      <c r="V268" s="6">
        <f t="shared" si="107"/>
        <v>243.4419319834189</v>
      </c>
      <c r="W268" s="6">
        <f t="shared" si="108"/>
        <v>-87.764295062177368</v>
      </c>
      <c r="X268" s="34">
        <f t="shared" si="109"/>
        <v>243.4419319834189</v>
      </c>
      <c r="Y268" s="35">
        <f t="shared" si="110"/>
        <v>153.4419319834189</v>
      </c>
      <c r="Z268" s="36">
        <f t="shared" si="111"/>
        <v>2.2357049378226321</v>
      </c>
      <c r="AA268" s="15"/>
      <c r="AB268" s="22"/>
      <c r="AC268" s="25"/>
      <c r="AD268" s="25"/>
      <c r="AE268" s="25"/>
      <c r="AF268" s="40"/>
      <c r="AG268" s="41"/>
      <c r="AH268" s="55"/>
      <c r="AI268" s="11">
        <v>9.5</v>
      </c>
      <c r="AJ268" s="29">
        <v>13.5</v>
      </c>
      <c r="AK268" s="108">
        <v>-30.83</v>
      </c>
      <c r="AL268" s="108">
        <v>345.25</v>
      </c>
      <c r="AM268" s="53">
        <f t="shared" si="112"/>
        <v>274.27193198341888</v>
      </c>
      <c r="AN268" s="50">
        <f t="shared" si="113"/>
        <v>184.27193198341888</v>
      </c>
      <c r="AO268" s="67">
        <f t="shared" si="114"/>
        <v>2.2357049378226321</v>
      </c>
      <c r="AP268" s="59"/>
      <c r="AQ268" s="52"/>
      <c r="AR268" s="52"/>
    </row>
    <row r="269" spans="1:44" x14ac:dyDescent="0.2">
      <c r="A269" s="2" t="s">
        <v>253</v>
      </c>
      <c r="B269" s="1" t="s">
        <v>186</v>
      </c>
      <c r="C269" s="1" t="s">
        <v>290</v>
      </c>
      <c r="D269" s="28">
        <v>2</v>
      </c>
      <c r="E269" s="11" t="s">
        <v>224</v>
      </c>
      <c r="F269" s="4">
        <v>29.5</v>
      </c>
      <c r="G269" s="4">
        <v>29.5</v>
      </c>
      <c r="H269" s="4">
        <f t="shared" si="115"/>
        <v>29.5</v>
      </c>
      <c r="I269" s="89">
        <v>401.9</v>
      </c>
      <c r="J269" s="79">
        <f t="shared" si="116"/>
        <v>402.19499999999999</v>
      </c>
      <c r="K269" s="92"/>
      <c r="L269" s="11">
        <v>270</v>
      </c>
      <c r="M269" s="74">
        <v>2</v>
      </c>
      <c r="N269" s="74">
        <v>180</v>
      </c>
      <c r="O269" s="74">
        <v>5</v>
      </c>
      <c r="P269" s="74"/>
      <c r="Q269" s="74"/>
      <c r="R269" s="75"/>
      <c r="S269" s="13">
        <f t="shared" si="104"/>
        <v>-8.7102649824045655E-2</v>
      </c>
      <c r="T269" s="13">
        <f t="shared" si="105"/>
        <v>-3.4766693581101807E-2</v>
      </c>
      <c r="U269" s="13">
        <f t="shared" si="106"/>
        <v>-0.99558784319794802</v>
      </c>
      <c r="V269" s="6">
        <f t="shared" si="107"/>
        <v>201.75922647955761</v>
      </c>
      <c r="W269" s="6">
        <f t="shared" si="108"/>
        <v>-84.618591521009023</v>
      </c>
      <c r="X269" s="34">
        <f t="shared" si="109"/>
        <v>201.75922647955761</v>
      </c>
      <c r="Y269" s="35">
        <f t="shared" si="110"/>
        <v>111.75922647955761</v>
      </c>
      <c r="Z269" s="36">
        <f t="shared" si="111"/>
        <v>5.3814084789909771</v>
      </c>
      <c r="AA269" s="15"/>
      <c r="AB269" s="22"/>
      <c r="AC269" s="25"/>
      <c r="AD269" s="25"/>
      <c r="AE269" s="25"/>
      <c r="AF269" s="40"/>
      <c r="AG269" s="41"/>
      <c r="AH269" s="55"/>
      <c r="AI269" s="11">
        <v>17.5</v>
      </c>
      <c r="AJ269" s="29">
        <v>31</v>
      </c>
      <c r="AK269" s="108">
        <v>-34.25</v>
      </c>
      <c r="AL269" s="108">
        <v>57.71</v>
      </c>
      <c r="AM269" s="53">
        <f t="shared" si="112"/>
        <v>236.00922647955761</v>
      </c>
      <c r="AN269" s="50">
        <f t="shared" si="113"/>
        <v>146.00922647955761</v>
      </c>
      <c r="AO269" s="67">
        <f t="shared" si="114"/>
        <v>5.3814084789909771</v>
      </c>
      <c r="AP269" s="59"/>
      <c r="AQ269" s="52"/>
      <c r="AR269" s="52"/>
    </row>
    <row r="270" spans="1:44" x14ac:dyDescent="0.2">
      <c r="A270" s="2" t="s">
        <v>253</v>
      </c>
      <c r="B270" s="1" t="s">
        <v>186</v>
      </c>
      <c r="C270" s="1" t="s">
        <v>290</v>
      </c>
      <c r="D270" s="28">
        <v>2</v>
      </c>
      <c r="E270" s="11" t="s">
        <v>225</v>
      </c>
      <c r="F270" s="4">
        <v>61</v>
      </c>
      <c r="G270" s="5">
        <v>65</v>
      </c>
      <c r="H270" s="4">
        <f t="shared" si="115"/>
        <v>63</v>
      </c>
      <c r="I270" s="89">
        <v>401.9</v>
      </c>
      <c r="J270" s="79">
        <f t="shared" si="116"/>
        <v>402.53</v>
      </c>
      <c r="K270" s="92" t="s">
        <v>227</v>
      </c>
      <c r="L270" s="11">
        <v>270</v>
      </c>
      <c r="M270" s="74">
        <v>34</v>
      </c>
      <c r="N270" s="74">
        <v>150</v>
      </c>
      <c r="O270" s="74">
        <v>0</v>
      </c>
      <c r="P270" s="74"/>
      <c r="Q270" s="74"/>
      <c r="R270" s="75"/>
      <c r="S270" s="13">
        <f t="shared" si="104"/>
        <v>-0.2795964517353734</v>
      </c>
      <c r="T270" s="13">
        <f t="shared" si="105"/>
        <v>-0.48427526002164623</v>
      </c>
      <c r="U270" s="13">
        <f t="shared" si="106"/>
        <v>-0.71796759852445091</v>
      </c>
      <c r="V270" s="6">
        <f t="shared" si="107"/>
        <v>240</v>
      </c>
      <c r="W270" s="6">
        <f t="shared" si="108"/>
        <v>-52.086567539394281</v>
      </c>
      <c r="X270" s="34">
        <f t="shared" si="109"/>
        <v>240</v>
      </c>
      <c r="Y270" s="35">
        <f t="shared" si="110"/>
        <v>150</v>
      </c>
      <c r="Z270" s="36">
        <f t="shared" si="111"/>
        <v>37.913432460605719</v>
      </c>
      <c r="AA270" s="15"/>
      <c r="AB270" s="22"/>
      <c r="AC270" s="25"/>
      <c r="AD270" s="25"/>
      <c r="AE270" s="25"/>
      <c r="AF270" s="40"/>
      <c r="AG270" s="41"/>
      <c r="AH270" s="55"/>
      <c r="AI270" s="11">
        <v>53</v>
      </c>
      <c r="AJ270" s="29">
        <v>73</v>
      </c>
      <c r="AK270" s="108">
        <v>-28.55</v>
      </c>
      <c r="AL270" s="108">
        <v>293.27</v>
      </c>
      <c r="AM270" s="53">
        <f t="shared" si="112"/>
        <v>268.55</v>
      </c>
      <c r="AN270" s="50">
        <f t="shared" si="113"/>
        <v>178.55</v>
      </c>
      <c r="AO270" s="67">
        <f t="shared" si="114"/>
        <v>37.913432460605719</v>
      </c>
      <c r="AP270" s="59"/>
      <c r="AQ270" s="52"/>
      <c r="AR270" s="52"/>
    </row>
    <row r="271" spans="1:44" x14ac:dyDescent="0.2">
      <c r="A271" s="2" t="s">
        <v>253</v>
      </c>
      <c r="B271" s="1" t="s">
        <v>186</v>
      </c>
      <c r="C271" s="1" t="s">
        <v>290</v>
      </c>
      <c r="D271" s="28">
        <v>2</v>
      </c>
      <c r="E271" s="11" t="s">
        <v>225</v>
      </c>
      <c r="F271" s="4">
        <v>97.5</v>
      </c>
      <c r="G271" s="5">
        <v>104</v>
      </c>
      <c r="H271" s="4">
        <f t="shared" si="115"/>
        <v>100.75</v>
      </c>
      <c r="I271" s="89">
        <v>401.9</v>
      </c>
      <c r="J271" s="79">
        <f t="shared" si="116"/>
        <v>402.90749999999997</v>
      </c>
      <c r="K271" s="92" t="s">
        <v>227</v>
      </c>
      <c r="L271" s="11">
        <v>270</v>
      </c>
      <c r="M271" s="74">
        <v>50</v>
      </c>
      <c r="N271" s="74">
        <v>28</v>
      </c>
      <c r="O271" s="74">
        <v>0</v>
      </c>
      <c r="P271" s="74"/>
      <c r="Q271" s="74"/>
      <c r="R271" s="75"/>
      <c r="S271" s="13">
        <f t="shared" si="104"/>
        <v>-0.35963608187451407</v>
      </c>
      <c r="T271" s="13">
        <f t="shared" si="105"/>
        <v>0.67637709707485882</v>
      </c>
      <c r="U271" s="13">
        <f t="shared" si="106"/>
        <v>0.56754777269227341</v>
      </c>
      <c r="V271" s="6">
        <f t="shared" si="107"/>
        <v>118</v>
      </c>
      <c r="W271" s="6">
        <f t="shared" si="108"/>
        <v>36.53404404986474</v>
      </c>
      <c r="X271" s="34">
        <f t="shared" si="109"/>
        <v>298</v>
      </c>
      <c r="Y271" s="35">
        <f t="shared" si="110"/>
        <v>208</v>
      </c>
      <c r="Z271" s="36">
        <f t="shared" si="111"/>
        <v>53.46595595013526</v>
      </c>
      <c r="AA271" s="15"/>
      <c r="AB271" s="22"/>
      <c r="AC271" s="25"/>
      <c r="AD271" s="25"/>
      <c r="AE271" s="25"/>
      <c r="AF271" s="40"/>
      <c r="AG271" s="41"/>
      <c r="AH271" s="55"/>
      <c r="AI271" s="11">
        <v>97.5</v>
      </c>
      <c r="AJ271" s="29">
        <v>104</v>
      </c>
      <c r="AK271" s="108">
        <v>-11.12</v>
      </c>
      <c r="AL271" s="108">
        <v>90.81</v>
      </c>
      <c r="AM271" s="53">
        <f t="shared" si="112"/>
        <v>309.12</v>
      </c>
      <c r="AN271" s="50">
        <f t="shared" si="113"/>
        <v>219.12</v>
      </c>
      <c r="AO271" s="67">
        <f t="shared" si="114"/>
        <v>53.46595595013526</v>
      </c>
      <c r="AP271" s="59"/>
      <c r="AQ271" s="52"/>
      <c r="AR271" s="52"/>
    </row>
    <row r="272" spans="1:44" x14ac:dyDescent="0.2">
      <c r="A272" s="2" t="s">
        <v>253</v>
      </c>
      <c r="B272" s="1" t="s">
        <v>186</v>
      </c>
      <c r="C272" s="1" t="s">
        <v>290</v>
      </c>
      <c r="D272" s="28">
        <v>2</v>
      </c>
      <c r="E272" s="11" t="s">
        <v>224</v>
      </c>
      <c r="F272" s="4">
        <v>118</v>
      </c>
      <c r="G272" s="4">
        <v>118</v>
      </c>
      <c r="H272" s="4">
        <f t="shared" si="115"/>
        <v>118</v>
      </c>
      <c r="I272" s="89">
        <v>401.9</v>
      </c>
      <c r="J272" s="79">
        <f t="shared" si="116"/>
        <v>403.08</v>
      </c>
      <c r="K272" s="92"/>
      <c r="L272" s="11">
        <v>90</v>
      </c>
      <c r="M272" s="74">
        <v>6</v>
      </c>
      <c r="N272" s="74">
        <v>180</v>
      </c>
      <c r="O272" s="74">
        <v>6</v>
      </c>
      <c r="P272" s="74"/>
      <c r="Q272" s="74"/>
      <c r="R272" s="75"/>
      <c r="S272" s="13">
        <f t="shared" si="104"/>
        <v>0.10395584540887963</v>
      </c>
      <c r="T272" s="13">
        <f t="shared" si="105"/>
        <v>-0.10395584540887964</v>
      </c>
      <c r="U272" s="13">
        <f t="shared" si="106"/>
        <v>0.98907380036690273</v>
      </c>
      <c r="V272" s="6">
        <f t="shared" si="107"/>
        <v>315</v>
      </c>
      <c r="W272" s="6">
        <f t="shared" si="108"/>
        <v>81.545466392566169</v>
      </c>
      <c r="X272" s="34">
        <f t="shared" si="109"/>
        <v>135</v>
      </c>
      <c r="Y272" s="35">
        <f t="shared" si="110"/>
        <v>45</v>
      </c>
      <c r="Z272" s="36">
        <f t="shared" si="111"/>
        <v>8.4545336074338309</v>
      </c>
      <c r="AA272" s="15"/>
      <c r="AB272" s="22"/>
      <c r="AC272" s="25"/>
      <c r="AD272" s="25"/>
      <c r="AE272" s="25"/>
      <c r="AF272" s="40"/>
      <c r="AG272" s="41"/>
      <c r="AH272" s="55"/>
      <c r="AI272" s="11">
        <v>114</v>
      </c>
      <c r="AJ272" s="29">
        <v>121</v>
      </c>
      <c r="AK272" s="108">
        <v>-18.89</v>
      </c>
      <c r="AL272" s="108">
        <v>64.67</v>
      </c>
      <c r="AM272" s="53">
        <f t="shared" si="112"/>
        <v>153.88999999999999</v>
      </c>
      <c r="AN272" s="50">
        <f t="shared" si="113"/>
        <v>63.889999999999986</v>
      </c>
      <c r="AO272" s="67">
        <f t="shared" si="114"/>
        <v>8.4545336074338309</v>
      </c>
      <c r="AP272" s="59"/>
      <c r="AQ272" s="52"/>
      <c r="AR272" s="52"/>
    </row>
    <row r="273" spans="1:44" x14ac:dyDescent="0.2">
      <c r="A273" s="2" t="s">
        <v>253</v>
      </c>
      <c r="B273" s="1" t="s">
        <v>186</v>
      </c>
      <c r="C273" s="1" t="s">
        <v>290</v>
      </c>
      <c r="D273" s="28">
        <v>4</v>
      </c>
      <c r="E273" s="11" t="s">
        <v>224</v>
      </c>
      <c r="F273" s="4">
        <v>39</v>
      </c>
      <c r="G273" s="4">
        <v>39</v>
      </c>
      <c r="H273" s="4">
        <f t="shared" si="115"/>
        <v>39</v>
      </c>
      <c r="I273" s="89">
        <v>403.71</v>
      </c>
      <c r="J273" s="79">
        <f t="shared" si="116"/>
        <v>404.09999999999997</v>
      </c>
      <c r="K273" s="92"/>
      <c r="L273" s="11">
        <v>90</v>
      </c>
      <c r="M273" s="74">
        <v>0</v>
      </c>
      <c r="N273" s="74">
        <v>180</v>
      </c>
      <c r="O273" s="74">
        <v>2</v>
      </c>
      <c r="P273" s="74"/>
      <c r="Q273" s="74"/>
      <c r="R273" s="75"/>
      <c r="S273" s="13">
        <f t="shared" si="104"/>
        <v>3.4899496702500969E-2</v>
      </c>
      <c r="T273" s="13">
        <f t="shared" si="105"/>
        <v>-2.1378532231078771E-18</v>
      </c>
      <c r="U273" s="13">
        <f t="shared" si="106"/>
        <v>0.99939082701909576</v>
      </c>
      <c r="V273" s="6">
        <f t="shared" si="107"/>
        <v>360</v>
      </c>
      <c r="W273" s="6">
        <f t="shared" si="108"/>
        <v>88.000000000000057</v>
      </c>
      <c r="X273" s="34">
        <f t="shared" si="109"/>
        <v>180</v>
      </c>
      <c r="Y273" s="35">
        <f t="shared" si="110"/>
        <v>90</v>
      </c>
      <c r="Z273" s="36">
        <f t="shared" si="111"/>
        <v>1.9999999999999432</v>
      </c>
      <c r="AA273" s="15"/>
      <c r="AB273" s="22"/>
      <c r="AC273" s="25"/>
      <c r="AD273" s="25"/>
      <c r="AE273" s="25"/>
      <c r="AF273" s="40"/>
      <c r="AG273" s="41"/>
      <c r="AH273" s="55"/>
      <c r="AI273" s="11">
        <v>32</v>
      </c>
      <c r="AJ273" s="29">
        <v>60</v>
      </c>
      <c r="AK273" s="108">
        <v>-27.51</v>
      </c>
      <c r="AL273" s="108">
        <v>148.79</v>
      </c>
      <c r="AM273" s="53">
        <f t="shared" si="112"/>
        <v>207.51</v>
      </c>
      <c r="AN273" s="50">
        <f t="shared" si="113"/>
        <v>117.50999999999999</v>
      </c>
      <c r="AO273" s="67">
        <f t="shared" si="114"/>
        <v>1.9999999999999432</v>
      </c>
      <c r="AP273" s="59"/>
      <c r="AQ273" s="52"/>
      <c r="AR273" s="52"/>
    </row>
    <row r="274" spans="1:44" x14ac:dyDescent="0.2">
      <c r="A274" s="2" t="s">
        <v>253</v>
      </c>
      <c r="B274" s="1" t="s">
        <v>186</v>
      </c>
      <c r="C274" s="1" t="s">
        <v>290</v>
      </c>
      <c r="D274" s="28">
        <v>4</v>
      </c>
      <c r="E274" s="11" t="s">
        <v>229</v>
      </c>
      <c r="F274" s="4">
        <v>39</v>
      </c>
      <c r="G274" s="5">
        <v>50</v>
      </c>
      <c r="H274" s="4">
        <f t="shared" si="115"/>
        <v>44.5</v>
      </c>
      <c r="I274" s="89">
        <v>403.71</v>
      </c>
      <c r="J274" s="79">
        <f t="shared" si="116"/>
        <v>404.15499999999997</v>
      </c>
      <c r="K274" s="92" t="s">
        <v>235</v>
      </c>
      <c r="L274" s="11">
        <v>270</v>
      </c>
      <c r="M274" s="74">
        <v>62</v>
      </c>
      <c r="N274" s="74">
        <v>0</v>
      </c>
      <c r="O274" s="74">
        <v>58</v>
      </c>
      <c r="P274" s="74"/>
      <c r="Q274" s="74"/>
      <c r="R274" s="75"/>
      <c r="S274" s="13">
        <f t="shared" si="104"/>
        <v>-0.39813446502015676</v>
      </c>
      <c r="T274" s="13">
        <f t="shared" si="105"/>
        <v>0.46789093876428195</v>
      </c>
      <c r="U274" s="13">
        <f t="shared" si="106"/>
        <v>0.24878202512991215</v>
      </c>
      <c r="V274" s="6">
        <f t="shared" si="107"/>
        <v>130.39489091902593</v>
      </c>
      <c r="W274" s="6">
        <f t="shared" si="108"/>
        <v>22.045379409370234</v>
      </c>
      <c r="X274" s="34">
        <f t="shared" si="109"/>
        <v>310.3948909190259</v>
      </c>
      <c r="Y274" s="35">
        <f t="shared" si="110"/>
        <v>220.3948909190259</v>
      </c>
      <c r="Z274" s="36">
        <f t="shared" si="111"/>
        <v>67.954620590629759</v>
      </c>
      <c r="AA274" s="15"/>
      <c r="AB274" s="22"/>
      <c r="AC274" s="25"/>
      <c r="AD274" s="25"/>
      <c r="AE274" s="25"/>
      <c r="AF274" s="40"/>
      <c r="AG274" s="41"/>
      <c r="AH274" s="55" t="s">
        <v>62</v>
      </c>
      <c r="AI274" s="11">
        <v>32</v>
      </c>
      <c r="AJ274" s="29">
        <v>60</v>
      </c>
      <c r="AK274" s="108">
        <v>-32.79</v>
      </c>
      <c r="AL274" s="108">
        <v>165.84</v>
      </c>
      <c r="AM274" s="53">
        <f t="shared" si="112"/>
        <v>343.18489091902592</v>
      </c>
      <c r="AN274" s="50">
        <f t="shared" si="113"/>
        <v>253.18489091902592</v>
      </c>
      <c r="AO274" s="67">
        <f t="shared" si="114"/>
        <v>67.954620590629759</v>
      </c>
      <c r="AP274" s="59"/>
      <c r="AQ274" s="52"/>
      <c r="AR274" s="52"/>
    </row>
    <row r="275" spans="1:44" x14ac:dyDescent="0.2">
      <c r="A275" s="2" t="s">
        <v>253</v>
      </c>
      <c r="B275" s="1" t="s">
        <v>186</v>
      </c>
      <c r="C275" s="1" t="s">
        <v>290</v>
      </c>
      <c r="D275" s="28">
        <v>4</v>
      </c>
      <c r="E275" s="11" t="s">
        <v>229</v>
      </c>
      <c r="F275" s="4">
        <v>48</v>
      </c>
      <c r="G275" s="5">
        <v>54.5</v>
      </c>
      <c r="H275" s="4">
        <f t="shared" si="115"/>
        <v>51.25</v>
      </c>
      <c r="I275" s="89">
        <v>403.71</v>
      </c>
      <c r="J275" s="79">
        <f t="shared" si="116"/>
        <v>404.22249999999997</v>
      </c>
      <c r="K275" s="92" t="s">
        <v>236</v>
      </c>
      <c r="L275" s="11">
        <v>270</v>
      </c>
      <c r="M275" s="74">
        <v>37</v>
      </c>
      <c r="N275" s="74">
        <v>180</v>
      </c>
      <c r="O275" s="74">
        <v>68</v>
      </c>
      <c r="P275" s="74"/>
      <c r="Q275" s="74"/>
      <c r="R275" s="75"/>
      <c r="S275" s="13">
        <f t="shared" si="104"/>
        <v>-0.74048195059956123</v>
      </c>
      <c r="T275" s="13">
        <f t="shared" si="105"/>
        <v>-0.22544387568950686</v>
      </c>
      <c r="U275" s="13">
        <f t="shared" si="106"/>
        <v>-0.29917412779979569</v>
      </c>
      <c r="V275" s="6">
        <f t="shared" si="107"/>
        <v>196.93316433792427</v>
      </c>
      <c r="W275" s="6">
        <f t="shared" si="108"/>
        <v>-21.132002229020163</v>
      </c>
      <c r="X275" s="34">
        <f t="shared" si="109"/>
        <v>196.93316433792427</v>
      </c>
      <c r="Y275" s="35">
        <f t="shared" si="110"/>
        <v>106.93316433792427</v>
      </c>
      <c r="Z275" s="36">
        <f t="shared" si="111"/>
        <v>68.867997770979841</v>
      </c>
      <c r="AA275" s="15"/>
      <c r="AB275" s="22"/>
      <c r="AC275" s="25"/>
      <c r="AD275" s="25"/>
      <c r="AE275" s="25"/>
      <c r="AF275" s="40"/>
      <c r="AG275" s="41"/>
      <c r="AH275" s="55" t="s">
        <v>62</v>
      </c>
      <c r="AI275" s="11">
        <v>32</v>
      </c>
      <c r="AJ275" s="29">
        <v>60</v>
      </c>
      <c r="AK275" s="108">
        <v>-27.18</v>
      </c>
      <c r="AL275" s="108">
        <v>156.72999999999999</v>
      </c>
      <c r="AM275" s="53">
        <f t="shared" si="112"/>
        <v>224.11316433792427</v>
      </c>
      <c r="AN275" s="50">
        <f t="shared" si="113"/>
        <v>134.11316433792427</v>
      </c>
      <c r="AO275" s="67">
        <f t="shared" si="114"/>
        <v>68.867997770979841</v>
      </c>
      <c r="AP275" s="59"/>
      <c r="AQ275" s="52"/>
      <c r="AR275" s="52"/>
    </row>
    <row r="276" spans="1:44" x14ac:dyDescent="0.2">
      <c r="A276" s="2" t="s">
        <v>253</v>
      </c>
      <c r="B276" s="1" t="s">
        <v>186</v>
      </c>
      <c r="C276" s="1" t="s">
        <v>290</v>
      </c>
      <c r="D276" s="28">
        <v>4</v>
      </c>
      <c r="E276" s="11" t="s">
        <v>237</v>
      </c>
      <c r="F276" s="4">
        <v>53</v>
      </c>
      <c r="G276" s="5">
        <v>54.5</v>
      </c>
      <c r="H276" s="4">
        <f t="shared" si="115"/>
        <v>53.75</v>
      </c>
      <c r="I276" s="89">
        <v>403.71</v>
      </c>
      <c r="J276" s="79">
        <f t="shared" si="116"/>
        <v>404.2475</v>
      </c>
      <c r="K276" s="92">
        <v>0.05</v>
      </c>
      <c r="L276" s="11">
        <v>270</v>
      </c>
      <c r="M276" s="74">
        <v>15</v>
      </c>
      <c r="N276" s="74">
        <v>180</v>
      </c>
      <c r="O276" s="74">
        <v>48</v>
      </c>
      <c r="P276" s="74"/>
      <c r="Q276" s="74"/>
      <c r="R276" s="75"/>
      <c r="S276" s="13">
        <f t="shared" si="104"/>
        <v>-0.71782277960169738</v>
      </c>
      <c r="T276" s="13">
        <f t="shared" si="105"/>
        <v>-0.17318374458667024</v>
      </c>
      <c r="U276" s="13">
        <f t="shared" si="106"/>
        <v>-0.6463305338424854</v>
      </c>
      <c r="V276" s="6">
        <f t="shared" si="107"/>
        <v>193.56411193156356</v>
      </c>
      <c r="W276" s="6">
        <f t="shared" si="108"/>
        <v>-41.195336463112987</v>
      </c>
      <c r="X276" s="34">
        <f t="shared" si="109"/>
        <v>193.56411193156356</v>
      </c>
      <c r="Y276" s="35">
        <f t="shared" si="110"/>
        <v>103.56411193156356</v>
      </c>
      <c r="Z276" s="36">
        <f t="shared" si="111"/>
        <v>48.804663536887013</v>
      </c>
      <c r="AA276" s="15"/>
      <c r="AB276" s="22"/>
      <c r="AC276" s="25"/>
      <c r="AD276" s="25"/>
      <c r="AE276" s="25"/>
      <c r="AF276" s="40"/>
      <c r="AG276" s="41"/>
      <c r="AH276" s="55"/>
      <c r="AI276" s="11">
        <v>32</v>
      </c>
      <c r="AJ276" s="29">
        <v>60</v>
      </c>
      <c r="AK276" s="108">
        <v>-27.18</v>
      </c>
      <c r="AL276" s="108">
        <v>156.72999999999999</v>
      </c>
      <c r="AM276" s="53">
        <f t="shared" si="112"/>
        <v>220.74411193156357</v>
      </c>
      <c r="AN276" s="50">
        <f t="shared" si="113"/>
        <v>130.74411193156357</v>
      </c>
      <c r="AO276" s="67">
        <f t="shared" si="114"/>
        <v>48.804663536887013</v>
      </c>
      <c r="AP276" s="59"/>
      <c r="AQ276" s="52"/>
      <c r="AR276" s="52"/>
    </row>
    <row r="277" spans="1:44" x14ac:dyDescent="0.2">
      <c r="A277" s="2" t="s">
        <v>253</v>
      </c>
      <c r="B277" s="1" t="s">
        <v>186</v>
      </c>
      <c r="C277" s="1" t="s">
        <v>290</v>
      </c>
      <c r="D277" s="28">
        <v>4</v>
      </c>
      <c r="E277" s="11" t="s">
        <v>238</v>
      </c>
      <c r="F277" s="4">
        <v>56</v>
      </c>
      <c r="G277" s="4">
        <v>56</v>
      </c>
      <c r="H277" s="4">
        <f t="shared" si="115"/>
        <v>56</v>
      </c>
      <c r="I277" s="89">
        <v>403.71</v>
      </c>
      <c r="J277" s="79">
        <f t="shared" si="116"/>
        <v>404.27</v>
      </c>
      <c r="K277" s="92"/>
      <c r="L277" s="11">
        <v>270</v>
      </c>
      <c r="M277" s="74">
        <v>3</v>
      </c>
      <c r="N277" s="74">
        <v>0</v>
      </c>
      <c r="O277" s="74">
        <v>3</v>
      </c>
      <c r="P277" s="74"/>
      <c r="Q277" s="74"/>
      <c r="R277" s="75"/>
      <c r="S277" s="13">
        <f t="shared" si="104"/>
        <v>-5.2264231633826728E-2</v>
      </c>
      <c r="T277" s="13">
        <f t="shared" si="105"/>
        <v>5.2264231633826735E-2</v>
      </c>
      <c r="U277" s="13">
        <f t="shared" si="106"/>
        <v>0.99726094768413653</v>
      </c>
      <c r="V277" s="6">
        <f t="shared" si="107"/>
        <v>135</v>
      </c>
      <c r="W277" s="6">
        <f t="shared" si="108"/>
        <v>85.761227977435539</v>
      </c>
      <c r="X277" s="34">
        <f t="shared" si="109"/>
        <v>315</v>
      </c>
      <c r="Y277" s="35">
        <f t="shared" si="110"/>
        <v>225</v>
      </c>
      <c r="Z277" s="36">
        <f t="shared" si="111"/>
        <v>4.2387720225644614</v>
      </c>
      <c r="AA277" s="15"/>
      <c r="AB277" s="22"/>
      <c r="AC277" s="25"/>
      <c r="AD277" s="25"/>
      <c r="AE277" s="25"/>
      <c r="AF277" s="40"/>
      <c r="AG277" s="41"/>
      <c r="AH277" s="55"/>
      <c r="AI277" s="11">
        <v>32</v>
      </c>
      <c r="AJ277" s="29">
        <v>60</v>
      </c>
      <c r="AK277" s="108">
        <v>-29.63</v>
      </c>
      <c r="AL277" s="108">
        <v>154.76</v>
      </c>
      <c r="AM277" s="53">
        <f t="shared" si="112"/>
        <v>344.63</v>
      </c>
      <c r="AN277" s="50">
        <f t="shared" si="113"/>
        <v>254.63</v>
      </c>
      <c r="AO277" s="67">
        <f t="shared" si="114"/>
        <v>4.2387720225644614</v>
      </c>
      <c r="AP277" s="59"/>
      <c r="AQ277" s="52"/>
      <c r="AR277" s="52"/>
    </row>
    <row r="278" spans="1:44" x14ac:dyDescent="0.2">
      <c r="A278" s="2" t="s">
        <v>253</v>
      </c>
      <c r="B278" s="1" t="s">
        <v>186</v>
      </c>
      <c r="C278" s="1" t="s">
        <v>290</v>
      </c>
      <c r="D278" s="28">
        <v>4</v>
      </c>
      <c r="E278" s="11" t="s">
        <v>225</v>
      </c>
      <c r="F278" s="4">
        <v>93</v>
      </c>
      <c r="G278" s="5">
        <v>97.5</v>
      </c>
      <c r="H278" s="4">
        <f t="shared" si="115"/>
        <v>95.25</v>
      </c>
      <c r="I278" s="89">
        <v>403.71</v>
      </c>
      <c r="J278" s="79">
        <f t="shared" si="116"/>
        <v>404.66249999999997</v>
      </c>
      <c r="K278" s="92">
        <v>0.1</v>
      </c>
      <c r="L278" s="11">
        <v>90</v>
      </c>
      <c r="M278" s="74">
        <v>32</v>
      </c>
      <c r="N278" s="74">
        <v>0</v>
      </c>
      <c r="O278" s="74">
        <v>4</v>
      </c>
      <c r="P278" s="74"/>
      <c r="Q278" s="74"/>
      <c r="R278" s="75"/>
      <c r="S278" s="13">
        <f t="shared" si="104"/>
        <v>5.915684475329118E-2</v>
      </c>
      <c r="T278" s="13">
        <f t="shared" si="105"/>
        <v>0.52862840753918183</v>
      </c>
      <c r="U278" s="13">
        <f t="shared" si="106"/>
        <v>-0.84598229361693711</v>
      </c>
      <c r="V278" s="6">
        <f t="shared" si="107"/>
        <v>83.614807317223182</v>
      </c>
      <c r="W278" s="6">
        <f t="shared" si="108"/>
        <v>-57.83955847325403</v>
      </c>
      <c r="X278" s="34">
        <f t="shared" si="109"/>
        <v>83.614807317223182</v>
      </c>
      <c r="Y278" s="35">
        <f t="shared" si="110"/>
        <v>353.61480731722315</v>
      </c>
      <c r="Z278" s="36">
        <f t="shared" si="111"/>
        <v>32.16044152674597</v>
      </c>
      <c r="AA278" s="15"/>
      <c r="AB278" s="22"/>
      <c r="AC278" s="25"/>
      <c r="AD278" s="25"/>
      <c r="AE278" s="25"/>
      <c r="AF278" s="40"/>
      <c r="AG278" s="41"/>
      <c r="AH278" s="55"/>
      <c r="AI278" s="11">
        <v>90</v>
      </c>
      <c r="AJ278" s="29">
        <v>100</v>
      </c>
      <c r="AK278" s="108">
        <v>6.75</v>
      </c>
      <c r="AL278" s="108">
        <v>36.44</v>
      </c>
      <c r="AM278" s="53">
        <f t="shared" si="112"/>
        <v>76.864807317223182</v>
      </c>
      <c r="AN278" s="50">
        <f t="shared" si="113"/>
        <v>346.86480731722315</v>
      </c>
      <c r="AO278" s="67">
        <f t="shared" si="114"/>
        <v>32.16044152674597</v>
      </c>
      <c r="AP278" s="59"/>
      <c r="AQ278" s="52"/>
      <c r="AR278" s="52"/>
    </row>
    <row r="279" spans="1:44" x14ac:dyDescent="0.2">
      <c r="A279" s="2" t="s">
        <v>253</v>
      </c>
      <c r="B279" s="1" t="s">
        <v>186</v>
      </c>
      <c r="C279" s="1" t="s">
        <v>290</v>
      </c>
      <c r="D279" s="28">
        <v>5</v>
      </c>
      <c r="E279" s="11" t="s">
        <v>225</v>
      </c>
      <c r="F279" s="4">
        <v>14.5</v>
      </c>
      <c r="G279" s="5">
        <v>25</v>
      </c>
      <c r="H279" s="4">
        <f t="shared" si="115"/>
        <v>19.75</v>
      </c>
      <c r="I279" s="89">
        <v>405.01499999999999</v>
      </c>
      <c r="J279" s="79">
        <f t="shared" si="116"/>
        <v>405.21249999999998</v>
      </c>
      <c r="K279" s="92">
        <v>0.1</v>
      </c>
      <c r="L279" s="11">
        <v>90</v>
      </c>
      <c r="M279" s="74">
        <v>66</v>
      </c>
      <c r="N279" s="74">
        <v>116</v>
      </c>
      <c r="O279" s="74">
        <v>0</v>
      </c>
      <c r="P279" s="74"/>
      <c r="Q279" s="74"/>
      <c r="R279" s="75"/>
      <c r="S279" s="13">
        <f t="shared" si="104"/>
        <v>-0.82108921835281745</v>
      </c>
      <c r="T279" s="13">
        <f t="shared" si="105"/>
        <v>-0.40047196991073958</v>
      </c>
      <c r="U279" s="13">
        <f t="shared" si="106"/>
        <v>0.17830160866627828</v>
      </c>
      <c r="V279" s="6">
        <f t="shared" si="107"/>
        <v>206</v>
      </c>
      <c r="W279" s="6">
        <f t="shared" si="108"/>
        <v>11.043890740084551</v>
      </c>
      <c r="X279" s="34">
        <f t="shared" si="109"/>
        <v>26</v>
      </c>
      <c r="Y279" s="35">
        <f t="shared" si="110"/>
        <v>296</v>
      </c>
      <c r="Z279" s="36">
        <f t="shared" si="111"/>
        <v>78.956109259915451</v>
      </c>
      <c r="AA279" s="15"/>
      <c r="AB279" s="22"/>
      <c r="AC279" s="25"/>
      <c r="AD279" s="25"/>
      <c r="AE279" s="25"/>
      <c r="AF279" s="40"/>
      <c r="AG279" s="41"/>
      <c r="AH279" s="55"/>
      <c r="AI279" s="11">
        <v>14</v>
      </c>
      <c r="AJ279" s="29">
        <v>37</v>
      </c>
      <c r="AK279" s="108">
        <v>-48.47</v>
      </c>
      <c r="AL279" s="108">
        <v>284.89</v>
      </c>
      <c r="AM279" s="53">
        <f t="shared" si="112"/>
        <v>74.47</v>
      </c>
      <c r="AN279" s="50">
        <f t="shared" si="113"/>
        <v>344.47</v>
      </c>
      <c r="AO279" s="67">
        <f t="shared" si="114"/>
        <v>78.956109259915451</v>
      </c>
      <c r="AP279" s="59"/>
      <c r="AQ279" s="52"/>
      <c r="AR279" s="52"/>
    </row>
    <row r="280" spans="1:44" x14ac:dyDescent="0.2">
      <c r="A280" s="2" t="s">
        <v>253</v>
      </c>
      <c r="B280" s="1" t="s">
        <v>186</v>
      </c>
      <c r="C280" s="1" t="s">
        <v>290</v>
      </c>
      <c r="D280" s="28">
        <v>5</v>
      </c>
      <c r="E280" s="11" t="s">
        <v>225</v>
      </c>
      <c r="F280" s="4">
        <v>21.5</v>
      </c>
      <c r="G280" s="5">
        <v>22.5</v>
      </c>
      <c r="H280" s="4">
        <f t="shared" si="115"/>
        <v>22</v>
      </c>
      <c r="I280" s="89">
        <v>405.01499999999999</v>
      </c>
      <c r="J280" s="79">
        <f t="shared" si="116"/>
        <v>405.23500000000001</v>
      </c>
      <c r="K280" s="92" t="s">
        <v>227</v>
      </c>
      <c r="L280" s="11">
        <v>270</v>
      </c>
      <c r="M280" s="74">
        <v>14</v>
      </c>
      <c r="N280" s="74">
        <v>0</v>
      </c>
      <c r="O280" s="74">
        <v>4</v>
      </c>
      <c r="P280" s="74"/>
      <c r="Q280" s="74"/>
      <c r="R280" s="75"/>
      <c r="S280" s="13">
        <f t="shared" si="104"/>
        <v>-6.7684408354008546E-2</v>
      </c>
      <c r="T280" s="13">
        <f t="shared" si="105"/>
        <v>0.24133258602093888</v>
      </c>
      <c r="U280" s="13">
        <f t="shared" si="106"/>
        <v>0.96793213465368078</v>
      </c>
      <c r="V280" s="6">
        <f t="shared" si="107"/>
        <v>105.66674321115568</v>
      </c>
      <c r="W280" s="6">
        <f t="shared" si="108"/>
        <v>75.482241746033509</v>
      </c>
      <c r="X280" s="34">
        <f t="shared" si="109"/>
        <v>285.66674321115568</v>
      </c>
      <c r="Y280" s="35">
        <f t="shared" si="110"/>
        <v>195.66674321115568</v>
      </c>
      <c r="Z280" s="36">
        <f t="shared" si="111"/>
        <v>14.517758253966491</v>
      </c>
      <c r="AA280" s="15"/>
      <c r="AB280" s="22"/>
      <c r="AC280" s="25"/>
      <c r="AD280" s="25"/>
      <c r="AE280" s="25"/>
      <c r="AF280" s="40"/>
      <c r="AG280" s="41"/>
      <c r="AH280" s="55"/>
      <c r="AI280" s="11">
        <v>14</v>
      </c>
      <c r="AJ280" s="29">
        <v>37</v>
      </c>
      <c r="AK280" s="108">
        <v>-48.47</v>
      </c>
      <c r="AL280" s="108">
        <v>284.89</v>
      </c>
      <c r="AM280" s="53">
        <f t="shared" si="112"/>
        <v>334.1367432111557</v>
      </c>
      <c r="AN280" s="50">
        <f t="shared" si="113"/>
        <v>244.1367432111557</v>
      </c>
      <c r="AO280" s="67">
        <f t="shared" si="114"/>
        <v>14.517758253966491</v>
      </c>
      <c r="AP280" s="59"/>
      <c r="AQ280" s="52"/>
      <c r="AR280" s="52"/>
    </row>
    <row r="281" spans="1:44" x14ac:dyDescent="0.2">
      <c r="A281" s="2" t="s">
        <v>253</v>
      </c>
      <c r="B281" s="1" t="s">
        <v>186</v>
      </c>
      <c r="C281" s="1" t="s">
        <v>290</v>
      </c>
      <c r="D281" s="28">
        <v>5</v>
      </c>
      <c r="E281" s="11" t="s">
        <v>225</v>
      </c>
      <c r="F281" s="4">
        <v>25</v>
      </c>
      <c r="G281" s="5">
        <v>25.5</v>
      </c>
      <c r="H281" s="4">
        <f t="shared" si="115"/>
        <v>25.25</v>
      </c>
      <c r="I281" s="89">
        <v>405.01499999999999</v>
      </c>
      <c r="J281" s="79">
        <f t="shared" si="116"/>
        <v>405.26749999999998</v>
      </c>
      <c r="K281" s="92">
        <v>0.1</v>
      </c>
      <c r="L281" s="11">
        <v>90</v>
      </c>
      <c r="M281" s="74">
        <v>9</v>
      </c>
      <c r="N281" s="74">
        <v>0</v>
      </c>
      <c r="O281" s="74">
        <v>10</v>
      </c>
      <c r="P281" s="74"/>
      <c r="Q281" s="74"/>
      <c r="R281" s="75"/>
      <c r="S281" s="13">
        <f t="shared" si="104"/>
        <v>0.17151028044722008</v>
      </c>
      <c r="T281" s="13">
        <f t="shared" si="105"/>
        <v>0.15405787400993656</v>
      </c>
      <c r="U281" s="13">
        <f t="shared" si="106"/>
        <v>-0.972683135377854</v>
      </c>
      <c r="V281" s="6">
        <f t="shared" si="107"/>
        <v>41.93153938286099</v>
      </c>
      <c r="W281" s="6">
        <f t="shared" si="108"/>
        <v>-76.666006174649482</v>
      </c>
      <c r="X281" s="34">
        <f t="shared" si="109"/>
        <v>41.93153938286099</v>
      </c>
      <c r="Y281" s="35">
        <f t="shared" si="110"/>
        <v>311.93153938286099</v>
      </c>
      <c r="Z281" s="36">
        <f t="shared" si="111"/>
        <v>13.333993825350518</v>
      </c>
      <c r="AA281" s="15"/>
      <c r="AB281" s="22"/>
      <c r="AC281" s="25"/>
      <c r="AD281" s="25"/>
      <c r="AE281" s="25"/>
      <c r="AF281" s="40"/>
      <c r="AG281" s="41"/>
      <c r="AH281" s="55"/>
      <c r="AI281" s="11">
        <v>14</v>
      </c>
      <c r="AJ281" s="29">
        <v>37</v>
      </c>
      <c r="AK281" s="108">
        <v>-46.02</v>
      </c>
      <c r="AL281" s="108">
        <v>286.55</v>
      </c>
      <c r="AM281" s="53">
        <f t="shared" si="112"/>
        <v>87.951539382861</v>
      </c>
      <c r="AN281" s="50">
        <f t="shared" si="113"/>
        <v>357.95153938286103</v>
      </c>
      <c r="AO281" s="67">
        <f t="shared" si="114"/>
        <v>13.333993825350518</v>
      </c>
      <c r="AP281" s="59"/>
      <c r="AQ281" s="52"/>
      <c r="AR281" s="52"/>
    </row>
    <row r="282" spans="1:44" x14ac:dyDescent="0.2">
      <c r="A282" s="2" t="s">
        <v>253</v>
      </c>
      <c r="B282" s="1" t="s">
        <v>186</v>
      </c>
      <c r="C282" s="1" t="s">
        <v>290</v>
      </c>
      <c r="D282" s="28">
        <v>5</v>
      </c>
      <c r="E282" s="11" t="s">
        <v>225</v>
      </c>
      <c r="F282" s="4">
        <v>25</v>
      </c>
      <c r="G282" s="5">
        <v>30.5</v>
      </c>
      <c r="H282" s="4">
        <f t="shared" si="115"/>
        <v>27.75</v>
      </c>
      <c r="I282" s="89">
        <v>405.01499999999999</v>
      </c>
      <c r="J282" s="79">
        <f t="shared" si="116"/>
        <v>405.29249999999996</v>
      </c>
      <c r="K282" s="92" t="s">
        <v>227</v>
      </c>
      <c r="L282" s="11">
        <v>270</v>
      </c>
      <c r="M282" s="74">
        <v>75</v>
      </c>
      <c r="N282" s="74">
        <v>28</v>
      </c>
      <c r="O282" s="74">
        <v>0</v>
      </c>
      <c r="P282" s="74"/>
      <c r="Q282" s="74"/>
      <c r="R282" s="75"/>
      <c r="S282" s="13">
        <f t="shared" si="104"/>
        <v>-0.45347470720318178</v>
      </c>
      <c r="T282" s="13">
        <f t="shared" si="105"/>
        <v>0.85286188320220291</v>
      </c>
      <c r="U282" s="13">
        <f t="shared" si="106"/>
        <v>0.22852365285931672</v>
      </c>
      <c r="V282" s="6">
        <f t="shared" si="107"/>
        <v>118</v>
      </c>
      <c r="W282" s="6">
        <f t="shared" si="108"/>
        <v>13.310586972883891</v>
      </c>
      <c r="X282" s="34">
        <f t="shared" si="109"/>
        <v>298</v>
      </c>
      <c r="Y282" s="35">
        <f t="shared" si="110"/>
        <v>208</v>
      </c>
      <c r="Z282" s="36">
        <f t="shared" si="111"/>
        <v>76.689413027116103</v>
      </c>
      <c r="AA282" s="15"/>
      <c r="AB282" s="22"/>
      <c r="AC282" s="25"/>
      <c r="AD282" s="25"/>
      <c r="AE282" s="25"/>
      <c r="AF282" s="40"/>
      <c r="AG282" s="41"/>
      <c r="AH282" s="55"/>
      <c r="AI282" s="11">
        <v>14</v>
      </c>
      <c r="AJ282" s="29">
        <v>37</v>
      </c>
      <c r="AK282" s="108">
        <v>-35.58</v>
      </c>
      <c r="AL282" s="108">
        <v>266.89999999999998</v>
      </c>
      <c r="AM282" s="53">
        <f t="shared" si="112"/>
        <v>333.58</v>
      </c>
      <c r="AN282" s="50">
        <f t="shared" si="113"/>
        <v>243.57999999999998</v>
      </c>
      <c r="AO282" s="67">
        <f t="shared" si="114"/>
        <v>76.689413027116103</v>
      </c>
      <c r="AP282" s="59"/>
      <c r="AQ282" s="52"/>
      <c r="AR282" s="52"/>
    </row>
    <row r="283" spans="1:44" x14ac:dyDescent="0.2">
      <c r="A283" s="2" t="s">
        <v>253</v>
      </c>
      <c r="B283" s="1" t="s">
        <v>186</v>
      </c>
      <c r="C283" s="1" t="s">
        <v>290</v>
      </c>
      <c r="D283" s="28">
        <v>5</v>
      </c>
      <c r="E283" s="11" t="s">
        <v>224</v>
      </c>
      <c r="F283" s="4">
        <v>31</v>
      </c>
      <c r="G283" s="5">
        <v>31</v>
      </c>
      <c r="H283" s="4">
        <f t="shared" si="115"/>
        <v>31</v>
      </c>
      <c r="I283" s="89">
        <v>405.01499999999999</v>
      </c>
      <c r="J283" s="79">
        <f t="shared" si="116"/>
        <v>405.32499999999999</v>
      </c>
      <c r="K283" s="92"/>
      <c r="L283" s="11">
        <v>90</v>
      </c>
      <c r="M283" s="74">
        <v>0</v>
      </c>
      <c r="N283" s="74">
        <v>0</v>
      </c>
      <c r="O283" s="74">
        <v>4</v>
      </c>
      <c r="P283" s="74"/>
      <c r="Q283" s="74"/>
      <c r="R283" s="75"/>
      <c r="S283" s="13">
        <f t="shared" si="104"/>
        <v>6.9756473744125302E-2</v>
      </c>
      <c r="T283" s="13">
        <f t="shared" si="105"/>
        <v>-4.273101801374442E-18</v>
      </c>
      <c r="U283" s="13">
        <f t="shared" si="106"/>
        <v>-0.9975640502598242</v>
      </c>
      <c r="V283" s="6">
        <f t="shared" si="107"/>
        <v>360</v>
      </c>
      <c r="W283" s="6">
        <f t="shared" si="108"/>
        <v>-85.999999999999957</v>
      </c>
      <c r="X283" s="34">
        <f t="shared" si="109"/>
        <v>360</v>
      </c>
      <c r="Y283" s="35">
        <f t="shared" si="110"/>
        <v>270</v>
      </c>
      <c r="Z283" s="36">
        <f t="shared" si="111"/>
        <v>4.0000000000000426</v>
      </c>
      <c r="AA283" s="15"/>
      <c r="AB283" s="22"/>
      <c r="AC283" s="25"/>
      <c r="AD283" s="25"/>
      <c r="AE283" s="25"/>
      <c r="AF283" s="40"/>
      <c r="AG283" s="41"/>
      <c r="AH283" s="55"/>
      <c r="AI283" s="2">
        <v>14</v>
      </c>
      <c r="AJ283" s="28">
        <v>37</v>
      </c>
      <c r="AK283" s="108">
        <v>-36.46</v>
      </c>
      <c r="AL283" s="108">
        <v>261.72000000000003</v>
      </c>
      <c r="AM283" s="53">
        <f t="shared" si="112"/>
        <v>396.46</v>
      </c>
      <c r="AN283" s="50">
        <f t="shared" si="113"/>
        <v>306.45999999999998</v>
      </c>
      <c r="AO283" s="67">
        <f t="shared" si="114"/>
        <v>4.0000000000000426</v>
      </c>
      <c r="AP283" s="59"/>
      <c r="AQ283" s="52"/>
      <c r="AR283" s="52"/>
    </row>
    <row r="284" spans="1:44" x14ac:dyDescent="0.2">
      <c r="A284" s="2" t="s">
        <v>253</v>
      </c>
      <c r="B284" s="1" t="s">
        <v>186</v>
      </c>
      <c r="C284" s="1" t="s">
        <v>290</v>
      </c>
      <c r="D284" s="28" t="s">
        <v>239</v>
      </c>
      <c r="E284" s="11" t="s">
        <v>224</v>
      </c>
      <c r="F284" s="4">
        <v>13</v>
      </c>
      <c r="G284" s="5">
        <v>13</v>
      </c>
      <c r="H284" s="4">
        <f t="shared" si="115"/>
        <v>13</v>
      </c>
      <c r="I284" s="89">
        <v>406.45499999999998</v>
      </c>
      <c r="J284" s="79">
        <f t="shared" si="116"/>
        <v>406.58499999999998</v>
      </c>
      <c r="K284" s="92"/>
      <c r="L284" s="11">
        <v>270</v>
      </c>
      <c r="M284" s="74">
        <v>4</v>
      </c>
      <c r="N284" s="74">
        <v>0</v>
      </c>
      <c r="O284" s="74">
        <v>0</v>
      </c>
      <c r="P284" s="74"/>
      <c r="Q284" s="74"/>
      <c r="R284" s="75"/>
      <c r="S284" s="13">
        <f t="shared" si="104"/>
        <v>0</v>
      </c>
      <c r="T284" s="13">
        <f t="shared" si="105"/>
        <v>6.9756473744125302E-2</v>
      </c>
      <c r="U284" s="13">
        <f t="shared" si="106"/>
        <v>0.9975640502598242</v>
      </c>
      <c r="V284" s="6">
        <f t="shared" si="107"/>
        <v>90</v>
      </c>
      <c r="W284" s="6">
        <f t="shared" si="108"/>
        <v>85.999999999999957</v>
      </c>
      <c r="X284" s="34">
        <f t="shared" si="109"/>
        <v>270</v>
      </c>
      <c r="Y284" s="35">
        <f t="shared" si="110"/>
        <v>180</v>
      </c>
      <c r="Z284" s="36">
        <f t="shared" si="111"/>
        <v>4.0000000000000426</v>
      </c>
      <c r="AA284" s="15"/>
      <c r="AB284" s="22"/>
      <c r="AC284" s="25"/>
      <c r="AD284" s="25"/>
      <c r="AE284" s="25"/>
      <c r="AF284" s="40"/>
      <c r="AG284" s="41"/>
      <c r="AH284" s="55"/>
      <c r="AI284" s="11">
        <v>13</v>
      </c>
      <c r="AJ284" s="29">
        <v>19</v>
      </c>
      <c r="AK284" s="109"/>
      <c r="AL284" s="109"/>
      <c r="AM284" s="53">
        <f t="shared" si="112"/>
        <v>270</v>
      </c>
      <c r="AN284" s="50">
        <f t="shared" si="113"/>
        <v>180</v>
      </c>
      <c r="AO284" s="67">
        <f t="shared" si="114"/>
        <v>4.0000000000000426</v>
      </c>
      <c r="AP284" s="59"/>
      <c r="AQ284" s="52"/>
      <c r="AR284" s="52"/>
    </row>
    <row r="285" spans="1:44" x14ac:dyDescent="0.2">
      <c r="A285" s="2" t="s">
        <v>253</v>
      </c>
      <c r="B285" s="1" t="s">
        <v>186</v>
      </c>
      <c r="C285" s="1" t="s">
        <v>291</v>
      </c>
      <c r="D285" s="28">
        <v>1</v>
      </c>
      <c r="E285" s="11" t="s">
        <v>225</v>
      </c>
      <c r="F285" s="4">
        <v>46</v>
      </c>
      <c r="G285" s="5">
        <v>46.5</v>
      </c>
      <c r="H285" s="4">
        <f t="shared" si="115"/>
        <v>46.25</v>
      </c>
      <c r="I285" s="89">
        <v>410</v>
      </c>
      <c r="J285" s="79">
        <f t="shared" si="116"/>
        <v>410.46249999999998</v>
      </c>
      <c r="K285" s="92">
        <v>0.1</v>
      </c>
      <c r="L285" s="11">
        <v>90</v>
      </c>
      <c r="M285" s="74">
        <v>4</v>
      </c>
      <c r="N285" s="74">
        <v>0</v>
      </c>
      <c r="O285" s="74">
        <v>0</v>
      </c>
      <c r="P285" s="74"/>
      <c r="Q285" s="74"/>
      <c r="R285" s="75"/>
      <c r="S285" s="13">
        <f t="shared" si="104"/>
        <v>0</v>
      </c>
      <c r="T285" s="13">
        <f t="shared" si="105"/>
        <v>6.9756473744125302E-2</v>
      </c>
      <c r="U285" s="13">
        <f t="shared" si="106"/>
        <v>-0.9975640502598242</v>
      </c>
      <c r="V285" s="6">
        <f t="shared" si="107"/>
        <v>90</v>
      </c>
      <c r="W285" s="6">
        <f t="shared" si="108"/>
        <v>-85.999999999999957</v>
      </c>
      <c r="X285" s="34">
        <f t="shared" si="109"/>
        <v>90</v>
      </c>
      <c r="Y285" s="35">
        <f t="shared" si="110"/>
        <v>0</v>
      </c>
      <c r="Z285" s="36">
        <f t="shared" si="111"/>
        <v>4.0000000000000426</v>
      </c>
      <c r="AA285" s="15"/>
      <c r="AB285" s="22"/>
      <c r="AC285" s="25"/>
      <c r="AD285" s="25"/>
      <c r="AE285" s="25"/>
      <c r="AF285" s="40"/>
      <c r="AG285" s="41"/>
      <c r="AH285" s="55"/>
      <c r="AI285" s="11">
        <v>44</v>
      </c>
      <c r="AJ285" s="29">
        <v>60</v>
      </c>
      <c r="AK285" s="108">
        <v>-30.97</v>
      </c>
      <c r="AL285" s="108">
        <v>264.8</v>
      </c>
      <c r="AM285" s="53">
        <f t="shared" si="112"/>
        <v>120.97</v>
      </c>
      <c r="AN285" s="50">
        <f t="shared" si="113"/>
        <v>30.97</v>
      </c>
      <c r="AO285" s="67">
        <f t="shared" si="114"/>
        <v>4.0000000000000426</v>
      </c>
      <c r="AP285" s="59"/>
      <c r="AQ285" s="52"/>
      <c r="AR285" s="52"/>
    </row>
    <row r="286" spans="1:44" x14ac:dyDescent="0.2">
      <c r="A286" s="2" t="s">
        <v>253</v>
      </c>
      <c r="B286" s="1" t="s">
        <v>186</v>
      </c>
      <c r="C286" s="1" t="s">
        <v>291</v>
      </c>
      <c r="D286" s="28">
        <v>1</v>
      </c>
      <c r="E286" s="11" t="s">
        <v>224</v>
      </c>
      <c r="F286" s="4">
        <v>51</v>
      </c>
      <c r="G286" s="4">
        <v>51</v>
      </c>
      <c r="H286" s="4">
        <f t="shared" si="115"/>
        <v>51</v>
      </c>
      <c r="I286" s="89">
        <v>410</v>
      </c>
      <c r="J286" s="79">
        <f t="shared" si="116"/>
        <v>410.51</v>
      </c>
      <c r="K286" s="92"/>
      <c r="L286" s="11">
        <v>90</v>
      </c>
      <c r="M286" s="74">
        <v>1</v>
      </c>
      <c r="N286" s="74">
        <v>0</v>
      </c>
      <c r="O286" s="74">
        <v>0</v>
      </c>
      <c r="P286" s="74"/>
      <c r="Q286" s="74"/>
      <c r="R286" s="75"/>
      <c r="S286" s="13">
        <f t="shared" si="104"/>
        <v>0</v>
      </c>
      <c r="T286" s="13">
        <f t="shared" si="105"/>
        <v>1.7452406437283512E-2</v>
      </c>
      <c r="U286" s="13">
        <f t="shared" si="106"/>
        <v>-0.99984769515639127</v>
      </c>
      <c r="V286" s="6">
        <f t="shared" si="107"/>
        <v>90</v>
      </c>
      <c r="W286" s="6">
        <f t="shared" si="108"/>
        <v>-89.000000000000099</v>
      </c>
      <c r="X286" s="34">
        <f t="shared" si="109"/>
        <v>90</v>
      </c>
      <c r="Y286" s="35">
        <f t="shared" si="110"/>
        <v>0</v>
      </c>
      <c r="Z286" s="36">
        <f t="shared" si="111"/>
        <v>0.99999999999990052</v>
      </c>
      <c r="AA286" s="15"/>
      <c r="AB286" s="22"/>
      <c r="AC286" s="25"/>
      <c r="AD286" s="25"/>
      <c r="AE286" s="25"/>
      <c r="AF286" s="40"/>
      <c r="AG286" s="41"/>
      <c r="AH286" s="55"/>
      <c r="AI286" s="11">
        <v>44</v>
      </c>
      <c r="AJ286" s="29">
        <v>60</v>
      </c>
      <c r="AK286" s="108">
        <v>-33.770000000000003</v>
      </c>
      <c r="AL286" s="108">
        <v>251.45</v>
      </c>
      <c r="AM286" s="53">
        <f t="shared" si="112"/>
        <v>123.77000000000001</v>
      </c>
      <c r="AN286" s="50">
        <f t="shared" si="113"/>
        <v>33.77000000000001</v>
      </c>
      <c r="AO286" s="67">
        <f t="shared" si="114"/>
        <v>0.99999999999990052</v>
      </c>
      <c r="AP286" s="59"/>
      <c r="AQ286" s="52"/>
      <c r="AR286" s="52"/>
    </row>
    <row r="287" spans="1:44" x14ac:dyDescent="0.2">
      <c r="A287" s="2" t="s">
        <v>253</v>
      </c>
      <c r="B287" s="1" t="s">
        <v>186</v>
      </c>
      <c r="C287" s="1" t="s">
        <v>291</v>
      </c>
      <c r="D287" s="28">
        <v>2</v>
      </c>
      <c r="E287" s="11" t="s">
        <v>224</v>
      </c>
      <c r="F287" s="4">
        <v>87</v>
      </c>
      <c r="G287" s="4">
        <v>87</v>
      </c>
      <c r="H287" s="4">
        <f t="shared" si="115"/>
        <v>87</v>
      </c>
      <c r="I287" s="89">
        <v>411.15</v>
      </c>
      <c r="J287" s="79">
        <f t="shared" si="116"/>
        <v>412.02</v>
      </c>
      <c r="K287" s="92"/>
      <c r="L287" s="11">
        <v>90</v>
      </c>
      <c r="M287" s="74">
        <v>2</v>
      </c>
      <c r="N287" s="74">
        <v>180</v>
      </c>
      <c r="O287" s="74">
        <v>3</v>
      </c>
      <c r="P287" s="74"/>
      <c r="Q287" s="74"/>
      <c r="R287" s="75"/>
      <c r="S287" s="13">
        <f t="shared" si="104"/>
        <v>5.2304074592470835E-2</v>
      </c>
      <c r="T287" s="13">
        <f t="shared" si="105"/>
        <v>-3.4851668155187324E-2</v>
      </c>
      <c r="U287" s="13">
        <f t="shared" si="106"/>
        <v>0.99802119662406841</v>
      </c>
      <c r="V287" s="6">
        <f t="shared" si="107"/>
        <v>326.32336918625151</v>
      </c>
      <c r="W287" s="6">
        <f t="shared" si="108"/>
        <v>86.39647307521291</v>
      </c>
      <c r="X287" s="34">
        <f t="shared" si="109"/>
        <v>146.32336918625151</v>
      </c>
      <c r="Y287" s="35">
        <f t="shared" si="110"/>
        <v>56.323369186251512</v>
      </c>
      <c r="Z287" s="36">
        <f t="shared" si="111"/>
        <v>3.60352692478709</v>
      </c>
      <c r="AA287" s="15"/>
      <c r="AB287" s="22"/>
      <c r="AC287" s="25"/>
      <c r="AD287" s="25"/>
      <c r="AE287" s="25"/>
      <c r="AF287" s="40"/>
      <c r="AG287" s="41"/>
      <c r="AH287" s="55"/>
      <c r="AI287" s="11">
        <v>76</v>
      </c>
      <c r="AJ287" s="29">
        <v>87</v>
      </c>
      <c r="AK287" s="108">
        <v>-9.64</v>
      </c>
      <c r="AL287" s="108">
        <v>54.46</v>
      </c>
      <c r="AM287" s="53">
        <f t="shared" si="112"/>
        <v>155.9633691862515</v>
      </c>
      <c r="AN287" s="50">
        <f t="shared" si="113"/>
        <v>65.963369186251498</v>
      </c>
      <c r="AO287" s="67">
        <f t="shared" si="114"/>
        <v>3.60352692478709</v>
      </c>
      <c r="AP287" s="59"/>
      <c r="AQ287" s="52"/>
      <c r="AR287" s="52"/>
    </row>
    <row r="288" spans="1:44" x14ac:dyDescent="0.2">
      <c r="A288" s="2" t="s">
        <v>253</v>
      </c>
      <c r="B288" s="1" t="s">
        <v>186</v>
      </c>
      <c r="C288" s="1" t="s">
        <v>291</v>
      </c>
      <c r="D288" s="28">
        <v>3</v>
      </c>
      <c r="E288" s="11" t="s">
        <v>224</v>
      </c>
      <c r="F288" s="4">
        <v>129</v>
      </c>
      <c r="G288" s="4">
        <v>129</v>
      </c>
      <c r="H288" s="4">
        <f t="shared" si="115"/>
        <v>129</v>
      </c>
      <c r="I288" s="89">
        <v>412.16</v>
      </c>
      <c r="J288" s="79">
        <f t="shared" si="116"/>
        <v>413.45000000000005</v>
      </c>
      <c r="K288" s="92"/>
      <c r="L288" s="11">
        <v>90</v>
      </c>
      <c r="M288" s="74">
        <v>1</v>
      </c>
      <c r="N288" s="74">
        <v>0</v>
      </c>
      <c r="O288" s="74">
        <v>3</v>
      </c>
      <c r="P288" s="74"/>
      <c r="Q288" s="74"/>
      <c r="R288" s="75"/>
      <c r="S288" s="13">
        <f t="shared" si="104"/>
        <v>5.2327985223313132E-2</v>
      </c>
      <c r="T288" s="13">
        <f t="shared" si="105"/>
        <v>1.742848852081216E-2</v>
      </c>
      <c r="U288" s="13">
        <f t="shared" si="106"/>
        <v>-0.99847743863945992</v>
      </c>
      <c r="V288" s="6">
        <f t="shared" si="107"/>
        <v>18.420980799725044</v>
      </c>
      <c r="W288" s="6">
        <f t="shared" si="108"/>
        <v>-86.838299513294743</v>
      </c>
      <c r="X288" s="34">
        <f t="shared" si="109"/>
        <v>18.420980799725044</v>
      </c>
      <c r="Y288" s="35">
        <f t="shared" si="110"/>
        <v>288.42098079972504</v>
      </c>
      <c r="Z288" s="36">
        <f t="shared" si="111"/>
        <v>3.1617004867052572</v>
      </c>
      <c r="AA288" s="15"/>
      <c r="AB288" s="22"/>
      <c r="AC288" s="25"/>
      <c r="AD288" s="25"/>
      <c r="AE288" s="25"/>
      <c r="AF288" s="40"/>
      <c r="AG288" s="41"/>
      <c r="AH288" s="55"/>
      <c r="AI288" s="11">
        <v>129</v>
      </c>
      <c r="AJ288" s="29">
        <v>133.5</v>
      </c>
      <c r="AK288" s="108">
        <v>-41.28</v>
      </c>
      <c r="AL288" s="108">
        <v>100.28</v>
      </c>
      <c r="AM288" s="53">
        <f t="shared" si="112"/>
        <v>59.700980799725045</v>
      </c>
      <c r="AN288" s="50">
        <f t="shared" si="113"/>
        <v>329.70098079972502</v>
      </c>
      <c r="AO288" s="67">
        <f t="shared" si="114"/>
        <v>3.1617004867052572</v>
      </c>
      <c r="AP288" s="59"/>
      <c r="AQ288" s="52"/>
      <c r="AR288" s="52"/>
    </row>
    <row r="289" spans="1:46" x14ac:dyDescent="0.2">
      <c r="A289" s="2" t="s">
        <v>253</v>
      </c>
      <c r="B289" s="1" t="s">
        <v>186</v>
      </c>
      <c r="C289" s="1" t="s">
        <v>291</v>
      </c>
      <c r="D289" s="28">
        <v>4</v>
      </c>
      <c r="E289" s="11" t="s">
        <v>224</v>
      </c>
      <c r="F289" s="4">
        <v>2.5</v>
      </c>
      <c r="G289" s="4">
        <v>2.5</v>
      </c>
      <c r="H289" s="4">
        <f t="shared" si="115"/>
        <v>2.5</v>
      </c>
      <c r="I289" s="89">
        <v>413.61</v>
      </c>
      <c r="J289" s="79">
        <f t="shared" si="116"/>
        <v>413.63499999999999</v>
      </c>
      <c r="K289" s="92"/>
      <c r="L289" s="11">
        <v>270</v>
      </c>
      <c r="M289" s="74">
        <v>5</v>
      </c>
      <c r="N289" s="74">
        <v>0</v>
      </c>
      <c r="O289" s="74">
        <v>0</v>
      </c>
      <c r="P289" s="74"/>
      <c r="Q289" s="74"/>
      <c r="R289" s="75"/>
      <c r="S289" s="13">
        <f t="shared" si="104"/>
        <v>0</v>
      </c>
      <c r="T289" s="13">
        <f t="shared" si="105"/>
        <v>8.7155742747658166E-2</v>
      </c>
      <c r="U289" s="13">
        <f t="shared" si="106"/>
        <v>0.99619469809174555</v>
      </c>
      <c r="V289" s="6">
        <f t="shared" si="107"/>
        <v>90</v>
      </c>
      <c r="W289" s="6">
        <f t="shared" si="108"/>
        <v>85</v>
      </c>
      <c r="X289" s="34">
        <f t="shared" si="109"/>
        <v>270</v>
      </c>
      <c r="Y289" s="35">
        <f t="shared" si="110"/>
        <v>180</v>
      </c>
      <c r="Z289" s="36">
        <f t="shared" si="111"/>
        <v>5</v>
      </c>
      <c r="AA289" s="15"/>
      <c r="AB289" s="22"/>
      <c r="AC289" s="25"/>
      <c r="AD289" s="25"/>
      <c r="AE289" s="25"/>
      <c r="AF289" s="40"/>
      <c r="AG289" s="41"/>
      <c r="AH289" s="55"/>
      <c r="AI289" s="11">
        <v>2.5</v>
      </c>
      <c r="AJ289" s="29">
        <v>10</v>
      </c>
      <c r="AK289" s="108">
        <v>-25.19</v>
      </c>
      <c r="AL289" s="108">
        <v>195.8</v>
      </c>
      <c r="AM289" s="53">
        <f t="shared" si="112"/>
        <v>295.19</v>
      </c>
      <c r="AN289" s="50">
        <f t="shared" si="113"/>
        <v>205.19</v>
      </c>
      <c r="AO289" s="67">
        <f t="shared" si="114"/>
        <v>5</v>
      </c>
      <c r="AP289" s="59"/>
      <c r="AQ289" s="52"/>
      <c r="AR289" s="52"/>
    </row>
    <row r="290" spans="1:46" x14ac:dyDescent="0.2">
      <c r="A290" s="2" t="s">
        <v>253</v>
      </c>
      <c r="B290" s="1" t="s">
        <v>186</v>
      </c>
      <c r="C290" s="1" t="s">
        <v>291</v>
      </c>
      <c r="D290" s="28">
        <v>5</v>
      </c>
      <c r="E290" s="11" t="s">
        <v>224</v>
      </c>
      <c r="F290" s="4">
        <v>9</v>
      </c>
      <c r="G290" s="4">
        <v>9</v>
      </c>
      <c r="H290" s="4">
        <f t="shared" si="115"/>
        <v>9</v>
      </c>
      <c r="I290" s="89">
        <v>414.52</v>
      </c>
      <c r="J290" s="79">
        <f t="shared" si="116"/>
        <v>414.60999999999996</v>
      </c>
      <c r="K290" s="92"/>
      <c r="L290" s="11">
        <v>270</v>
      </c>
      <c r="M290" s="74">
        <v>2</v>
      </c>
      <c r="N290" s="74">
        <v>0</v>
      </c>
      <c r="O290" s="74">
        <v>5</v>
      </c>
      <c r="P290" s="74"/>
      <c r="Q290" s="74"/>
      <c r="R290" s="75"/>
      <c r="S290" s="13">
        <f t="shared" si="104"/>
        <v>-8.7102649824045655E-2</v>
      </c>
      <c r="T290" s="13">
        <f t="shared" si="105"/>
        <v>3.4766693581101835E-2</v>
      </c>
      <c r="U290" s="13">
        <f t="shared" si="106"/>
        <v>0.99558784319794802</v>
      </c>
      <c r="V290" s="6">
        <f t="shared" si="107"/>
        <v>158.24077352044239</v>
      </c>
      <c r="W290" s="6">
        <f t="shared" si="108"/>
        <v>84.618591521009023</v>
      </c>
      <c r="X290" s="34">
        <f t="shared" si="109"/>
        <v>338.24077352044242</v>
      </c>
      <c r="Y290" s="35">
        <f t="shared" si="110"/>
        <v>248.24077352044242</v>
      </c>
      <c r="Z290" s="36">
        <f t="shared" si="111"/>
        <v>5.3814084789909771</v>
      </c>
      <c r="AA290" s="15"/>
      <c r="AB290" s="22"/>
      <c r="AC290" s="25"/>
      <c r="AD290" s="25"/>
      <c r="AE290" s="25"/>
      <c r="AF290" s="40"/>
      <c r="AG290" s="41"/>
      <c r="AH290" s="55"/>
      <c r="AI290" s="11">
        <v>0</v>
      </c>
      <c r="AJ290" s="29">
        <v>9</v>
      </c>
      <c r="AK290" s="108">
        <v>-38.270000000000003</v>
      </c>
      <c r="AL290" s="108">
        <v>264.41000000000003</v>
      </c>
      <c r="AM290" s="53">
        <f t="shared" si="112"/>
        <v>376.5107735204424</v>
      </c>
      <c r="AN290" s="50">
        <f t="shared" si="113"/>
        <v>286.5107735204424</v>
      </c>
      <c r="AO290" s="67">
        <f t="shared" si="114"/>
        <v>5.3814084789909771</v>
      </c>
      <c r="AP290" s="59"/>
      <c r="AQ290" s="52"/>
      <c r="AR290" s="52"/>
    </row>
    <row r="291" spans="1:46" x14ac:dyDescent="0.2">
      <c r="A291" s="2" t="s">
        <v>253</v>
      </c>
      <c r="B291" s="1" t="s">
        <v>186</v>
      </c>
      <c r="C291" s="1" t="s">
        <v>291</v>
      </c>
      <c r="D291" s="28" t="s">
        <v>240</v>
      </c>
      <c r="E291" s="11" t="s">
        <v>224</v>
      </c>
      <c r="F291" s="4">
        <v>10</v>
      </c>
      <c r="G291" s="4">
        <v>10</v>
      </c>
      <c r="H291" s="4">
        <f t="shared" si="115"/>
        <v>10</v>
      </c>
      <c r="I291" s="89">
        <v>415.51</v>
      </c>
      <c r="J291" s="79">
        <f t="shared" si="116"/>
        <v>415.61</v>
      </c>
      <c r="K291" s="92"/>
      <c r="L291" s="11">
        <v>270</v>
      </c>
      <c r="M291" s="74">
        <v>3</v>
      </c>
      <c r="N291" s="74">
        <v>180</v>
      </c>
      <c r="O291" s="74">
        <v>7</v>
      </c>
      <c r="P291" s="74"/>
      <c r="Q291" s="74"/>
      <c r="R291" s="75"/>
      <c r="S291" s="13">
        <f t="shared" si="104"/>
        <v>-0.12170232570552782</v>
      </c>
      <c r="T291" s="13">
        <f t="shared" si="105"/>
        <v>-5.1945851961402494E-2</v>
      </c>
      <c r="U291" s="13">
        <f t="shared" si="106"/>
        <v>-0.99118590163601605</v>
      </c>
      <c r="V291" s="6">
        <f t="shared" si="107"/>
        <v>203.11410337936559</v>
      </c>
      <c r="W291" s="6">
        <f t="shared" si="108"/>
        <v>-82.395895546307358</v>
      </c>
      <c r="X291" s="34">
        <f t="shared" si="109"/>
        <v>203.11410337936559</v>
      </c>
      <c r="Y291" s="35">
        <f t="shared" si="110"/>
        <v>113.11410337936559</v>
      </c>
      <c r="Z291" s="36">
        <f t="shared" si="111"/>
        <v>7.6041044536926421</v>
      </c>
      <c r="AA291" s="15"/>
      <c r="AB291" s="22"/>
      <c r="AC291" s="25"/>
      <c r="AD291" s="25"/>
      <c r="AE291" s="25"/>
      <c r="AF291" s="40"/>
      <c r="AG291" s="41"/>
      <c r="AH291" s="55"/>
      <c r="AI291" s="11">
        <v>0</v>
      </c>
      <c r="AJ291" s="29">
        <v>33</v>
      </c>
      <c r="AK291" s="109"/>
      <c r="AL291" s="109"/>
      <c r="AM291" s="53">
        <f t="shared" si="112"/>
        <v>203.11410337936559</v>
      </c>
      <c r="AN291" s="50">
        <f t="shared" si="113"/>
        <v>113.11410337936559</v>
      </c>
      <c r="AO291" s="67">
        <f t="shared" si="114"/>
        <v>7.6041044536926421</v>
      </c>
      <c r="AP291" s="59"/>
      <c r="AQ291" s="52"/>
      <c r="AR291" s="52"/>
    </row>
    <row r="292" spans="1:46" s="10" customFormat="1" x14ac:dyDescent="0.2">
      <c r="A292" s="11"/>
      <c r="B292" s="3"/>
      <c r="C292" s="3"/>
      <c r="D292" s="29"/>
      <c r="E292" s="11"/>
      <c r="F292" s="77"/>
      <c r="G292" s="103"/>
      <c r="H292" s="77"/>
      <c r="I292" s="77"/>
      <c r="J292" s="77"/>
      <c r="K292" s="92"/>
      <c r="L292" s="11"/>
      <c r="M292" s="74"/>
      <c r="N292" s="74"/>
      <c r="O292" s="74"/>
      <c r="P292" s="74"/>
      <c r="Q292" s="74"/>
      <c r="R292" s="75"/>
      <c r="S292" s="13"/>
      <c r="T292" s="13"/>
      <c r="U292" s="13"/>
      <c r="V292" s="6"/>
      <c r="W292" s="6"/>
      <c r="X292" s="34"/>
      <c r="Y292" s="35"/>
      <c r="Z292" s="36"/>
      <c r="AA292" s="15"/>
      <c r="AB292" s="22"/>
      <c r="AC292" s="25"/>
      <c r="AD292" s="25"/>
      <c r="AE292" s="25"/>
      <c r="AF292" s="44"/>
      <c r="AG292" s="44"/>
      <c r="AH292" s="55"/>
      <c r="AI292" s="11"/>
      <c r="AJ292" s="29"/>
      <c r="AK292" s="109"/>
      <c r="AL292" s="109"/>
      <c r="AM292" s="65"/>
      <c r="AN292" s="54"/>
      <c r="AO292" s="68"/>
      <c r="AP292" s="54"/>
      <c r="AQ292" s="54"/>
      <c r="AR292" s="54"/>
      <c r="AS292" s="29"/>
      <c r="AT292" s="104"/>
    </row>
    <row r="293" spans="1:46" x14ac:dyDescent="0.2">
      <c r="P293" s="1" t="s">
        <v>70</v>
      </c>
      <c r="Q293" s="1" t="s">
        <v>15</v>
      </c>
      <c r="R293" s="28" t="s">
        <v>11</v>
      </c>
      <c r="S293" s="6"/>
      <c r="T293" s="6"/>
      <c r="U293" s="6"/>
      <c r="V293" s="6"/>
      <c r="W293" s="6"/>
      <c r="X293" s="34"/>
      <c r="Y293" s="35"/>
      <c r="Z293" s="36"/>
      <c r="AA293" s="6"/>
      <c r="AB293" s="9"/>
      <c r="AC293" s="9"/>
      <c r="AD293" s="9"/>
      <c r="AE293" s="9"/>
      <c r="AF293" s="44"/>
      <c r="AG293" s="44"/>
      <c r="AH293" s="7"/>
      <c r="AK293" s="100" t="s">
        <v>26</v>
      </c>
      <c r="AL293" s="63"/>
    </row>
    <row r="294" spans="1:46" x14ac:dyDescent="0.2">
      <c r="R294" s="28" t="s">
        <v>12</v>
      </c>
      <c r="S294" s="6"/>
      <c r="T294" s="6"/>
      <c r="U294" s="6"/>
      <c r="V294" s="6"/>
      <c r="W294" s="6"/>
      <c r="X294" s="34"/>
      <c r="Y294" s="35"/>
      <c r="Z294" s="36"/>
      <c r="AA294" s="6"/>
      <c r="AB294" s="6"/>
      <c r="AC294" s="6"/>
      <c r="AD294" s="6"/>
      <c r="AE294" s="6"/>
      <c r="AF294" s="35"/>
      <c r="AG294" s="35"/>
      <c r="AH294" s="7"/>
      <c r="AK294" s="101"/>
      <c r="AL294" s="63"/>
    </row>
    <row r="295" spans="1:46" x14ac:dyDescent="0.2">
      <c r="R295" s="28" t="s">
        <v>13</v>
      </c>
      <c r="AH295" s="8"/>
    </row>
    <row r="296" spans="1:46" x14ac:dyDescent="0.2">
      <c r="AH296" s="8"/>
    </row>
    <row r="297" spans="1:46" x14ac:dyDescent="0.2">
      <c r="AH297" s="8"/>
    </row>
    <row r="298" spans="1:46" x14ac:dyDescent="0.2">
      <c r="AH298" s="8"/>
    </row>
    <row r="299" spans="1:46" x14ac:dyDescent="0.2">
      <c r="AH299" s="8"/>
    </row>
    <row r="300" spans="1:46" x14ac:dyDescent="0.2">
      <c r="AH300" s="8"/>
    </row>
    <row r="301" spans="1:46" x14ac:dyDescent="0.2">
      <c r="AH301" s="8"/>
    </row>
    <row r="302" spans="1:46" x14ac:dyDescent="0.2">
      <c r="AH302" s="8"/>
    </row>
    <row r="303" spans="1:46" x14ac:dyDescent="0.2">
      <c r="AH303" s="8"/>
    </row>
    <row r="304" spans="1:46" x14ac:dyDescent="0.2">
      <c r="AH304" s="8"/>
    </row>
    <row r="305" spans="34:34" x14ac:dyDescent="0.2">
      <c r="AH305" s="8"/>
    </row>
    <row r="306" spans="34:34" x14ac:dyDescent="0.2">
      <c r="AH306" s="8"/>
    </row>
    <row r="307" spans="34:34" x14ac:dyDescent="0.2">
      <c r="AH307" s="8"/>
    </row>
    <row r="308" spans="34:34" x14ac:dyDescent="0.2">
      <c r="AH308" s="8"/>
    </row>
    <row r="309" spans="34:34" x14ac:dyDescent="0.2">
      <c r="AH309" s="8"/>
    </row>
    <row r="310" spans="34:34" x14ac:dyDescent="0.2">
      <c r="AH310" s="8"/>
    </row>
    <row r="311" spans="34:34" x14ac:dyDescent="0.2">
      <c r="AH311" s="8"/>
    </row>
    <row r="312" spans="34:34" x14ac:dyDescent="0.2">
      <c r="AH312" s="8"/>
    </row>
    <row r="313" spans="34:34" x14ac:dyDescent="0.2">
      <c r="AH313" s="8"/>
    </row>
    <row r="314" spans="34:34" x14ac:dyDescent="0.2">
      <c r="AH314" s="8"/>
    </row>
    <row r="315" spans="34:34" x14ac:dyDescent="0.2">
      <c r="AH315" s="8"/>
    </row>
    <row r="316" spans="34:34" x14ac:dyDescent="0.2">
      <c r="AH316" s="8"/>
    </row>
    <row r="317" spans="34:34" x14ac:dyDescent="0.2">
      <c r="AH317" s="8"/>
    </row>
    <row r="318" spans="34:34" x14ac:dyDescent="0.2">
      <c r="AH318" s="8"/>
    </row>
    <row r="319" spans="34:34" x14ac:dyDescent="0.2">
      <c r="AH319" s="8"/>
    </row>
    <row r="320" spans="34:34" x14ac:dyDescent="0.2">
      <c r="AH320" s="8"/>
    </row>
    <row r="321" spans="34:34" x14ac:dyDescent="0.2">
      <c r="AH321" s="8"/>
    </row>
    <row r="322" spans="34:34" x14ac:dyDescent="0.2">
      <c r="AH322" s="8"/>
    </row>
    <row r="323" spans="34:34" x14ac:dyDescent="0.2">
      <c r="AH323" s="8"/>
    </row>
    <row r="324" spans="34:34" x14ac:dyDescent="0.2">
      <c r="AH324" s="8"/>
    </row>
    <row r="325" spans="34:34" x14ac:dyDescent="0.2">
      <c r="AH325" s="8"/>
    </row>
    <row r="326" spans="34:34" x14ac:dyDescent="0.2">
      <c r="AH326" s="8"/>
    </row>
    <row r="327" spans="34:34" x14ac:dyDescent="0.2">
      <c r="AH327" s="8"/>
    </row>
    <row r="328" spans="34:34" x14ac:dyDescent="0.2">
      <c r="AH328" s="8"/>
    </row>
    <row r="329" spans="34:34" x14ac:dyDescent="0.2">
      <c r="AH329" s="8"/>
    </row>
    <row r="330" spans="34:34" x14ac:dyDescent="0.2">
      <c r="AH330" s="8"/>
    </row>
    <row r="331" spans="34:34" x14ac:dyDescent="0.2">
      <c r="AH331" s="8"/>
    </row>
    <row r="332" spans="34:34" x14ac:dyDescent="0.2">
      <c r="AH332" s="8"/>
    </row>
    <row r="333" spans="34:34" x14ac:dyDescent="0.2">
      <c r="AH333" s="8"/>
    </row>
    <row r="334" spans="34:34" x14ac:dyDescent="0.2">
      <c r="AH334" s="8"/>
    </row>
  </sheetData>
  <sortState ref="A3:AT291">
    <sortCondition ref="J3:J291"/>
  </sortState>
  <mergeCells count="21">
    <mergeCell ref="B1:B2"/>
    <mergeCell ref="C1:C2"/>
    <mergeCell ref="D1:D2"/>
    <mergeCell ref="AI1:AJ1"/>
    <mergeCell ref="N1:O1"/>
    <mergeCell ref="S1:W1"/>
    <mergeCell ref="E1:E2"/>
    <mergeCell ref="AA1:AH1"/>
    <mergeCell ref="I1:I2"/>
    <mergeCell ref="J1:J2"/>
    <mergeCell ref="AT1:AT2"/>
    <mergeCell ref="AM1:AO1"/>
    <mergeCell ref="F1:F2"/>
    <mergeCell ref="G1:G2"/>
    <mergeCell ref="H1:H2"/>
    <mergeCell ref="X1:Z1"/>
    <mergeCell ref="K1:K2"/>
    <mergeCell ref="L1:M1"/>
    <mergeCell ref="P1:R1"/>
    <mergeCell ref="AP1:AS1"/>
    <mergeCell ref="AK1:AL1"/>
  </mergeCells>
  <phoneticPr fontId="2"/>
  <dataValidations count="1">
    <dataValidation type="list" allowBlank="1" showInputMessage="1" showErrorMessage="1" sqref="AH3:AH292">
      <formula1>"N,R,SS"</formula1>
    </dataValidation>
  </dataValidations>
  <printOptions horizontalCentered="1" verticalCentered="1"/>
  <pageMargins left="0.51" right="0.51" top="0.51" bottom="0.51" header="0.51" footer="0.51"/>
  <pageSetup paperSize="9" scale="62" fitToWidth="2" fitToHeight="2" orientation="landscape" horizontalDpi="4294967292" verticalDpi="4294967292"/>
  <extLst>
    <ext xmlns:mx="http://schemas.microsoft.com/office/mac/excel/2008/main" uri="{64002731-A6B0-56B0-2670-7721B7C09600}">
      <mx:PLV Mode="0" OnePage="0" WScale="7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Site C0002</vt:lpstr>
      <vt:lpstr>Site C0021</vt:lpstr>
      <vt:lpstr>Site C0022</vt:lpstr>
      <vt:lpstr>'Site C0002'!Print_Area</vt:lpstr>
      <vt:lpstr>'Site C0021'!Print_Area</vt:lpstr>
      <vt:lpstr>'Site C0022'!Print_Area</vt:lpstr>
    </vt:vector>
  </TitlesOfParts>
  <Company>Indiana University of Pennsylvania Geoscience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Lewis</dc:creator>
  <cp:lastModifiedBy>Asuka Yamaguchi</cp:lastModifiedBy>
  <cp:lastPrinted>2013-01-08T19:42:14Z</cp:lastPrinted>
  <dcterms:created xsi:type="dcterms:W3CDTF">2007-11-18T21:30:59Z</dcterms:created>
  <dcterms:modified xsi:type="dcterms:W3CDTF">2013-06-26T15:26:58Z</dcterms:modified>
</cp:coreProperties>
</file>