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740" windowHeight="107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<sst xmlns="http://schemas.openxmlformats.org/spreadsheetml/2006/main" count="262" uniqueCount="257">
  <si>
    <t>SITE</t>
  </si>
  <si>
    <t>HOLE</t>
  </si>
  <si>
    <t>CORE</t>
  </si>
  <si>
    <t>SECTION</t>
  </si>
  <si>
    <t>SAMPLE</t>
  </si>
  <si>
    <t>SECTION_ID</t>
  </si>
  <si>
    <t>TOP_DEPTH</t>
  </si>
  <si>
    <t>BOTTOM_DEPTH</t>
  </si>
  <si>
    <t>ANALYST</t>
  </si>
  <si>
    <t>REQUEST</t>
  </si>
  <si>
    <t>REQUEST_PART</t>
  </si>
  <si>
    <t>TYPE</t>
  </si>
  <si>
    <t>SAMPLE_DATE</t>
  </si>
  <si>
    <t>HALF</t>
  </si>
  <si>
    <t>MCD_TOP</t>
  </si>
  <si>
    <t>Pinus</t>
  </si>
  <si>
    <t>Picea</t>
  </si>
  <si>
    <t>Abies</t>
  </si>
  <si>
    <t>Juniperus</t>
  </si>
  <si>
    <t>Populus</t>
  </si>
  <si>
    <t>Salix</t>
  </si>
  <si>
    <t>Corylus</t>
  </si>
  <si>
    <t>Alnus</t>
  </si>
  <si>
    <t>Acer</t>
  </si>
  <si>
    <t>Sorbus</t>
  </si>
  <si>
    <t>Ulmus/Zelkova</t>
  </si>
  <si>
    <t>Tilia</t>
  </si>
  <si>
    <t>Fagus</t>
  </si>
  <si>
    <t>Castanea</t>
  </si>
  <si>
    <t>Fraxinus</t>
  </si>
  <si>
    <t>Hedera</t>
  </si>
  <si>
    <t>Ephedra distachya</t>
  </si>
  <si>
    <t>Ephedra fragilis</t>
  </si>
  <si>
    <t>Artemisia</t>
  </si>
  <si>
    <t>Chenopodiaceae varia</t>
  </si>
  <si>
    <t>Rubiaceae varia</t>
  </si>
  <si>
    <t>Brassicaceae varia</t>
  </si>
  <si>
    <t>Apiaceae varia</t>
  </si>
  <si>
    <t>Asteraceae varia</t>
  </si>
  <si>
    <t>Arctium</t>
  </si>
  <si>
    <t>Cirsium</t>
  </si>
  <si>
    <t>Centaurea cyanus</t>
  </si>
  <si>
    <t>Caryophyllaceae varia</t>
  </si>
  <si>
    <t>Scleranthus</t>
  </si>
  <si>
    <t>Ranunculaceae varia</t>
  </si>
  <si>
    <t>Ranunculus</t>
  </si>
  <si>
    <t>Thalictrum</t>
  </si>
  <si>
    <t>Cichoroiodeae varia</t>
  </si>
  <si>
    <t>Rosaceae varia</t>
  </si>
  <si>
    <t>Helianthemum</t>
  </si>
  <si>
    <t>Crassulaceae varia</t>
  </si>
  <si>
    <t>Polygonum aviculare</t>
  </si>
  <si>
    <t>Plantago subulata</t>
  </si>
  <si>
    <t>Plantago tenuiflora-type</t>
  </si>
  <si>
    <t>Plantago albicans</t>
  </si>
  <si>
    <t>Plantago bellardi</t>
  </si>
  <si>
    <t>Plantaginaceae varia</t>
  </si>
  <si>
    <t>Polycarpon</t>
  </si>
  <si>
    <t>Euphorbiaceae varia</t>
  </si>
  <si>
    <t>Mercurialis</t>
  </si>
  <si>
    <t>Helleborus</t>
  </si>
  <si>
    <t>Verbascum</t>
  </si>
  <si>
    <t>Euphrasia</t>
  </si>
  <si>
    <t>Gratiola</t>
  </si>
  <si>
    <t>Primulaceae varia</t>
  </si>
  <si>
    <t>Androsace</t>
  </si>
  <si>
    <t>Lysimachia</t>
  </si>
  <si>
    <t>Hottonia</t>
  </si>
  <si>
    <t>Drosera</t>
  </si>
  <si>
    <t>Ericacea varia</t>
  </si>
  <si>
    <t>Empetrum</t>
  </si>
  <si>
    <t>Campanulaceae varia</t>
  </si>
  <si>
    <t>Cannabis</t>
  </si>
  <si>
    <t>Humulus</t>
  </si>
  <si>
    <t>Papaver</t>
  </si>
  <si>
    <t>Urtica</t>
  </si>
  <si>
    <t>Scabiosa</t>
  </si>
  <si>
    <t>Fabaceae varia</t>
  </si>
  <si>
    <t>Centhranthus</t>
  </si>
  <si>
    <t>Loranthus</t>
  </si>
  <si>
    <t>Armeria</t>
  </si>
  <si>
    <t>Plumbaginaceae varia</t>
  </si>
  <si>
    <t>Limonium</t>
  </si>
  <si>
    <t>Fumana</t>
  </si>
  <si>
    <t>Saxifragaceae varia</t>
  </si>
  <si>
    <t>Valerianella</t>
  </si>
  <si>
    <t>Dipsacaceae varia</t>
  </si>
  <si>
    <t>Hypericum</t>
  </si>
  <si>
    <t>Oxalis</t>
  </si>
  <si>
    <t>Solanaceae varia</t>
  </si>
  <si>
    <t>Pimpinella saxifraga</t>
  </si>
  <si>
    <t>Calculation sum</t>
  </si>
  <si>
    <t>Poaceae</t>
  </si>
  <si>
    <t>Cyperaceae</t>
  </si>
  <si>
    <t>Pollen varia</t>
  </si>
  <si>
    <t>Lythrum salicaria</t>
  </si>
  <si>
    <t>Lythrum hyssopifolia</t>
  </si>
  <si>
    <t>Lythrum virgatum</t>
  </si>
  <si>
    <t>Utricularia</t>
  </si>
  <si>
    <t>Myriophyllum verticilatum</t>
  </si>
  <si>
    <t>Myriophyllum spicatum</t>
  </si>
  <si>
    <t>Callitriche</t>
  </si>
  <si>
    <t>Lemnaceae &amp; similar</t>
  </si>
  <si>
    <t>Nuphar</t>
  </si>
  <si>
    <t>Eriocaulon aquaticum</t>
  </si>
  <si>
    <t>dicolpate pollen varia</t>
  </si>
  <si>
    <t>Total pollen</t>
  </si>
  <si>
    <t>spores varia</t>
  </si>
  <si>
    <t>monolete spores varia</t>
  </si>
  <si>
    <t>trilete spores varia</t>
  </si>
  <si>
    <t>Total spores</t>
  </si>
  <si>
    <t>Bottryococcus</t>
  </si>
  <si>
    <t>Pediastrum</t>
  </si>
  <si>
    <t>Zygnemataceae</t>
  </si>
  <si>
    <t>Object 1 (zylindric plant remain)</t>
  </si>
  <si>
    <t>Object 2 (algal remain)</t>
  </si>
  <si>
    <t>Object 3 (big algal remains)</t>
  </si>
  <si>
    <t>Lycopodium marker</t>
  </si>
  <si>
    <t>Charge No.</t>
  </si>
  <si>
    <t>LycTabs</t>
  </si>
  <si>
    <t>remarks</t>
  </si>
  <si>
    <t>Quercus</t>
  </si>
  <si>
    <t>Carpinus</t>
  </si>
  <si>
    <t>fungal remains</t>
  </si>
  <si>
    <t>Betula nana</t>
  </si>
  <si>
    <r>
      <t xml:space="preserve">Iuglans </t>
    </r>
    <r>
      <rPr>
        <sz val="10"/>
        <color indexed="9"/>
        <rFont val="Arial"/>
        <family val="2"/>
      </rPr>
      <t>(Walnuss)</t>
    </r>
  </si>
  <si>
    <t>Sample volume [ccm]</t>
  </si>
  <si>
    <t>Dinocyst cavate v.</t>
  </si>
  <si>
    <t>Dinocyst proximate v.</t>
  </si>
  <si>
    <t>Spiniferites bentorii</t>
  </si>
  <si>
    <t>Operculodinium centrocarpum</t>
  </si>
  <si>
    <t>Nematosphaeropsis labyrinthus</t>
  </si>
  <si>
    <r>
      <t>Lingulodinium</t>
    </r>
    <r>
      <rPr>
        <sz val="10"/>
        <rFont val="Arial"/>
        <family val="0"/>
      </rPr>
      <t xml:space="preserve"> process length estimate</t>
    </r>
  </si>
  <si>
    <t>Echinidinium</t>
  </si>
  <si>
    <t>Bitektadinium tepeiense</t>
  </si>
  <si>
    <t>Impagidinium aculeatum</t>
  </si>
  <si>
    <t>Impagidinium plicatum</t>
  </si>
  <si>
    <t>Impagidinium patulum</t>
  </si>
  <si>
    <t>Stelladinium</t>
  </si>
  <si>
    <t>Brigantedinium</t>
  </si>
  <si>
    <r>
      <t>Spiniferites</t>
    </r>
    <r>
      <rPr>
        <sz val="10"/>
        <color indexed="9"/>
        <rFont val="Arial"/>
        <family val="2"/>
      </rPr>
      <t xml:space="preserve"> var.</t>
    </r>
  </si>
  <si>
    <r>
      <t xml:space="preserve">aberant </t>
    </r>
    <r>
      <rPr>
        <i/>
        <sz val="10"/>
        <color indexed="9"/>
        <rFont val="Arial"/>
        <family val="2"/>
      </rPr>
      <t>Lingulodinium</t>
    </r>
  </si>
  <si>
    <r>
      <t>Diphasium</t>
    </r>
    <r>
      <rPr>
        <sz val="10"/>
        <color indexed="9"/>
        <rFont val="Arial"/>
        <family val="2"/>
      </rPr>
      <t xml:space="preserve"> (Zypressenbärlapp)</t>
    </r>
  </si>
  <si>
    <r>
      <t>Equisetum</t>
    </r>
    <r>
      <rPr>
        <sz val="10"/>
        <color indexed="9"/>
        <rFont val="Arial"/>
        <family val="2"/>
      </rPr>
      <t xml:space="preserve"> (Ackerschachtelhalm)</t>
    </r>
  </si>
  <si>
    <r>
      <t>Pteridium</t>
    </r>
    <r>
      <rPr>
        <sz val="10"/>
        <color indexed="9"/>
        <rFont val="Arial"/>
        <family val="2"/>
      </rPr>
      <t xml:space="preserve"> (Adlerfarn)</t>
    </r>
  </si>
  <si>
    <r>
      <t>Thelypteris</t>
    </r>
    <r>
      <rPr>
        <sz val="10"/>
        <color indexed="9"/>
        <rFont val="Arial"/>
        <family val="2"/>
      </rPr>
      <t xml:space="preserve"> (Marschfarn)</t>
    </r>
  </si>
  <si>
    <r>
      <t>Isoetes</t>
    </r>
    <r>
      <rPr>
        <sz val="10"/>
        <color indexed="9"/>
        <rFont val="Arial"/>
        <family val="2"/>
      </rPr>
      <t xml:space="preserve"> (Igelsporiges Bachsenkraut)</t>
    </r>
  </si>
  <si>
    <r>
      <t>Polypodium</t>
    </r>
    <r>
      <rPr>
        <sz val="10"/>
        <color indexed="9"/>
        <rFont val="Arial"/>
        <family val="2"/>
      </rPr>
      <t xml:space="preserve"> (Tüpfelfarn)</t>
    </r>
  </si>
  <si>
    <r>
      <t>Botrychium</t>
    </r>
    <r>
      <rPr>
        <sz val="10"/>
        <color indexed="9"/>
        <rFont val="Arial"/>
        <family val="2"/>
      </rPr>
      <t xml:space="preserve"> (Rautenfarn)</t>
    </r>
  </si>
  <si>
    <r>
      <t>Asplenium</t>
    </r>
    <r>
      <rPr>
        <sz val="10"/>
        <color indexed="9"/>
        <rFont val="Arial"/>
        <family val="2"/>
      </rPr>
      <t xml:space="preserve"> (Hirschzungenfarn)</t>
    </r>
  </si>
  <si>
    <r>
      <t>Woodsia</t>
    </r>
    <r>
      <rPr>
        <sz val="10"/>
        <color indexed="9"/>
        <rFont val="Arial"/>
        <family val="2"/>
      </rPr>
      <t xml:space="preserve"> (Wimpernfarn)</t>
    </r>
  </si>
  <si>
    <t>Sphagnum</t>
  </si>
  <si>
    <t>Filicales</t>
  </si>
  <si>
    <t>Lycopodium</t>
  </si>
  <si>
    <t>Polygonum persicaria</t>
  </si>
  <si>
    <t>Ledum</t>
  </si>
  <si>
    <t>Calluna</t>
  </si>
  <si>
    <r>
      <t xml:space="preserve">Betula </t>
    </r>
    <r>
      <rPr>
        <sz val="10"/>
        <color indexed="9"/>
        <rFont val="Arial"/>
        <family val="2"/>
      </rPr>
      <t>varia</t>
    </r>
  </si>
  <si>
    <t>Spirogyra?</t>
  </si>
  <si>
    <t>nc</t>
  </si>
  <si>
    <t>total dinocysts</t>
  </si>
  <si>
    <t>Foram test linings plan</t>
  </si>
  <si>
    <t>Foram test linings trocho</t>
  </si>
  <si>
    <t>Foram test linings/3</t>
  </si>
  <si>
    <t>total Forams</t>
  </si>
  <si>
    <t>REWORKED POLLEN</t>
  </si>
  <si>
    <t>Filipendula</t>
  </si>
  <si>
    <t>Adonis</t>
  </si>
  <si>
    <t>Scrophulariaceae var.</t>
  </si>
  <si>
    <t>Lamiaceae/Lamiales varia</t>
  </si>
  <si>
    <t>Cannabaceae var.</t>
  </si>
  <si>
    <t>Cistaceae var.</t>
  </si>
  <si>
    <t>Hypericaceae</t>
  </si>
  <si>
    <t>Menyanthaceae</t>
  </si>
  <si>
    <t>Tricolporate varia (probably herbal taxa)</t>
  </si>
  <si>
    <r>
      <t>Saussurea</t>
    </r>
    <r>
      <rPr>
        <sz val="10"/>
        <rFont val="Arial"/>
        <family val="0"/>
      </rPr>
      <t>-Typ</t>
    </r>
  </si>
  <si>
    <r>
      <t>Matricaria</t>
    </r>
    <r>
      <rPr>
        <sz val="10"/>
        <rFont val="Arial"/>
        <family val="0"/>
      </rPr>
      <t>-Typ</t>
    </r>
  </si>
  <si>
    <r>
      <t>Senecio</t>
    </r>
    <r>
      <rPr>
        <sz val="10"/>
        <rFont val="Arial"/>
        <family val="0"/>
      </rPr>
      <t>-Typ</t>
    </r>
  </si>
  <si>
    <r>
      <t>Jasione montana</t>
    </r>
    <r>
      <rPr>
        <sz val="10"/>
        <rFont val="Arial"/>
        <family val="0"/>
      </rPr>
      <t xml:space="preserve"> type</t>
    </r>
  </si>
  <si>
    <r>
      <t xml:space="preserve">Gypsophilia repens </t>
    </r>
    <r>
      <rPr>
        <sz val="10"/>
        <rFont val="Arial"/>
        <family val="0"/>
      </rPr>
      <t>type</t>
    </r>
  </si>
  <si>
    <r>
      <t>Carthamus</t>
    </r>
    <r>
      <rPr>
        <sz val="10"/>
        <rFont val="Arial"/>
        <family val="0"/>
      </rPr>
      <t xml:space="preserve"> type</t>
    </r>
  </si>
  <si>
    <r>
      <t>crepis t</t>
    </r>
    <r>
      <rPr>
        <sz val="10"/>
        <rFont val="Arial"/>
        <family val="0"/>
      </rPr>
      <t>ype</t>
    </r>
  </si>
  <si>
    <r>
      <t>Sedum</t>
    </r>
    <r>
      <rPr>
        <sz val="10"/>
        <rFont val="Arial"/>
        <family val="0"/>
      </rPr>
      <t xml:space="preserve"> type ("Sammelgruppe")</t>
    </r>
  </si>
  <si>
    <r>
      <t>Rumex</t>
    </r>
    <r>
      <rPr>
        <sz val="10"/>
        <rFont val="Arial"/>
        <family val="0"/>
      </rPr>
      <t xml:space="preserve"> type varia</t>
    </r>
  </si>
  <si>
    <r>
      <t>Rumex aquatieus</t>
    </r>
    <r>
      <rPr>
        <sz val="10"/>
        <rFont val="Arial"/>
        <family val="0"/>
      </rPr>
      <t xml:space="preserve"> type</t>
    </r>
  </si>
  <si>
    <r>
      <t>Rumex scutatus</t>
    </r>
    <r>
      <rPr>
        <sz val="10"/>
        <rFont val="Arial"/>
        <family val="0"/>
      </rPr>
      <t xml:space="preserve"> type</t>
    </r>
  </si>
  <si>
    <r>
      <t>Polygonum</t>
    </r>
    <r>
      <rPr>
        <sz val="10"/>
        <rFont val="Arial"/>
        <family val="0"/>
      </rPr>
      <t xml:space="preserve"> var.</t>
    </r>
  </si>
  <si>
    <r>
      <t>Plantago</t>
    </r>
    <r>
      <rPr>
        <sz val="10"/>
        <rFont val="Arial"/>
        <family val="0"/>
      </rPr>
      <t xml:space="preserve"> varia</t>
    </r>
  </si>
  <si>
    <r>
      <t>Plantago maritima</t>
    </r>
    <r>
      <rPr>
        <sz val="10"/>
        <rFont val="Arial"/>
        <family val="0"/>
      </rPr>
      <t xml:space="preserve"> type</t>
    </r>
  </si>
  <si>
    <r>
      <t>Plantago coronopus</t>
    </r>
    <r>
      <rPr>
        <sz val="10"/>
        <rFont val="Arial"/>
        <family val="0"/>
      </rPr>
      <t xml:space="preserve"> type</t>
    </r>
  </si>
  <si>
    <r>
      <t>Plantago lanceolota</t>
    </r>
    <r>
      <rPr>
        <sz val="10"/>
        <rFont val="Arial"/>
        <family val="0"/>
      </rPr>
      <t xml:space="preserve"> type</t>
    </r>
  </si>
  <si>
    <r>
      <t>Mentha</t>
    </r>
    <r>
      <rPr>
        <sz val="10"/>
        <rFont val="Arial"/>
        <family val="0"/>
      </rPr>
      <t xml:space="preserve"> </t>
    </r>
  </si>
  <si>
    <r>
      <t>Vaccinium</t>
    </r>
    <r>
      <rPr>
        <sz val="10"/>
        <rFont val="Arial"/>
        <family val="0"/>
      </rPr>
      <t xml:space="preserve"> type</t>
    </r>
  </si>
  <si>
    <r>
      <t>Soldanella</t>
    </r>
    <r>
      <rPr>
        <sz val="10"/>
        <rFont val="Arial"/>
        <family val="0"/>
      </rPr>
      <t xml:space="preserve"> type</t>
    </r>
  </si>
  <si>
    <r>
      <t>Valeriana officinalis</t>
    </r>
    <r>
      <rPr>
        <sz val="10"/>
        <rFont val="Arial"/>
        <family val="0"/>
      </rPr>
      <t xml:space="preserve"> type</t>
    </r>
  </si>
  <si>
    <t>Ribes</t>
  </si>
  <si>
    <r>
      <t>Geranium</t>
    </r>
    <r>
      <rPr>
        <sz val="10"/>
        <rFont val="Arial"/>
        <family val="0"/>
      </rPr>
      <t>/Geraniaceae</t>
    </r>
  </si>
  <si>
    <r>
      <t>Epipogium</t>
    </r>
    <r>
      <rPr>
        <sz val="10"/>
        <rFont val="Arial"/>
        <family val="0"/>
      </rPr>
      <t>/Orchidaceae</t>
    </r>
  </si>
  <si>
    <r>
      <t>Convolvulus</t>
    </r>
    <r>
      <rPr>
        <sz val="10"/>
        <rFont val="Arial"/>
        <family val="0"/>
      </rPr>
      <t xml:space="preserve"> type</t>
    </r>
  </si>
  <si>
    <t>Apium</t>
  </si>
  <si>
    <t xml:space="preserve">TOTAL INDETERMINABLE OBJECTS </t>
  </si>
  <si>
    <t>monocolpate pollen varia</t>
  </si>
  <si>
    <r>
      <t>Myriophyllum</t>
    </r>
    <r>
      <rPr>
        <sz val="10"/>
        <rFont val="Arial"/>
        <family val="0"/>
      </rPr>
      <t xml:space="preserve"> varia</t>
    </r>
  </si>
  <si>
    <r>
      <t>Sparganium</t>
    </r>
    <r>
      <rPr>
        <sz val="10"/>
        <rFont val="Arial"/>
        <family val="0"/>
      </rPr>
      <t xml:space="preserve"> type</t>
    </r>
  </si>
  <si>
    <t>Potamogeton</t>
  </si>
  <si>
    <t>Typha</t>
  </si>
  <si>
    <r>
      <t>Nympha</t>
    </r>
    <r>
      <rPr>
        <sz val="10"/>
        <rFont val="Arial"/>
        <family val="0"/>
      </rPr>
      <t xml:space="preserve"> type</t>
    </r>
  </si>
  <si>
    <t>Hydrocharis</t>
  </si>
  <si>
    <r>
      <t>Allium</t>
    </r>
    <r>
      <rPr>
        <sz val="10"/>
        <rFont val="Arial"/>
        <family val="0"/>
      </rPr>
      <t xml:space="preserve"> type (?)</t>
    </r>
  </si>
  <si>
    <t>Indeterminata (degraded pollen?)</t>
  </si>
  <si>
    <r>
      <t>Impagidinium</t>
    </r>
    <r>
      <rPr>
        <sz val="10"/>
        <color indexed="9"/>
        <rFont val="Arial"/>
        <family val="2"/>
      </rPr>
      <t xml:space="preserve"> varia</t>
    </r>
  </si>
  <si>
    <t>COMBINED HERBS</t>
  </si>
  <si>
    <t>POACEAE</t>
  </si>
  <si>
    <t>COMBINED BISACCATES</t>
  </si>
  <si>
    <t>DINOCYST/POLLEN_REF_SUM</t>
  </si>
  <si>
    <t>COMBINED TREES (nonsaccate)</t>
  </si>
  <si>
    <r>
      <t xml:space="preserve">STEPPE ELEMENTS (INCL. </t>
    </r>
    <r>
      <rPr>
        <i/>
        <sz val="10"/>
        <rFont val="Arial"/>
        <family val="2"/>
      </rPr>
      <t>EPHEDRA</t>
    </r>
    <r>
      <rPr>
        <sz val="10"/>
        <rFont val="Arial"/>
        <family val="0"/>
      </rPr>
      <t>)</t>
    </r>
  </si>
  <si>
    <t>COMBINED ERICACEAE</t>
  </si>
  <si>
    <t>COMBINED BETULA</t>
  </si>
  <si>
    <t>PROCESSED AT</t>
  </si>
  <si>
    <t>DETAILED ANALYSES</t>
  </si>
  <si>
    <t>REDEPOSITION TAXA</t>
  </si>
  <si>
    <t>Dinocyst chorate v.</t>
  </si>
  <si>
    <t xml:space="preserve">Lingulodinium </t>
  </si>
  <si>
    <t>Crustacea eggs?</t>
  </si>
  <si>
    <t>Insect remains</t>
  </si>
  <si>
    <t>Crustaceae remains</t>
  </si>
  <si>
    <t>2nd Calc. Sum Total terrestrial pollen</t>
  </si>
  <si>
    <t>Secale t.</t>
  </si>
  <si>
    <t>Dryopteris</t>
  </si>
  <si>
    <t>Viscum</t>
  </si>
  <si>
    <r>
      <t xml:space="preserve">Spergularia </t>
    </r>
    <r>
      <rPr>
        <sz val="10"/>
        <rFont val="Arial"/>
        <family val="0"/>
      </rPr>
      <t>type</t>
    </r>
  </si>
  <si>
    <r>
      <t xml:space="preserve">Spergula </t>
    </r>
    <r>
      <rPr>
        <sz val="10"/>
        <rFont val="Arial"/>
        <family val="0"/>
      </rPr>
      <t>type</t>
    </r>
  </si>
  <si>
    <r>
      <t xml:space="preserve">COMBINED </t>
    </r>
    <r>
      <rPr>
        <i/>
        <sz val="10"/>
        <color indexed="9"/>
        <rFont val="Arial"/>
        <family val="2"/>
      </rPr>
      <t>SPINIFERITES</t>
    </r>
  </si>
  <si>
    <t>total Lycs</t>
  </si>
  <si>
    <t>Lycs/ccm</t>
  </si>
  <si>
    <t>ccm counted</t>
  </si>
  <si>
    <t>Pollen/ccm</t>
  </si>
  <si>
    <t>Lycs/Tab</t>
  </si>
  <si>
    <t>Lycopodium markers dinocysts</t>
  </si>
  <si>
    <r>
      <t>Pediastrum</t>
    </r>
    <r>
      <rPr>
        <sz val="10"/>
        <rFont val="Arial"/>
        <family val="0"/>
      </rPr>
      <t>-like remains</t>
    </r>
  </si>
  <si>
    <t>Granoszewski/Kotthoff Sample No.</t>
  </si>
  <si>
    <t>COMBINED TREES</t>
  </si>
  <si>
    <t>COMBINED BOTTRYOCOCCUS &amp; PEDIASTRUM</t>
  </si>
  <si>
    <t>LEAVE THIS EMPTY</t>
  </si>
  <si>
    <t>Potentilla</t>
  </si>
  <si>
    <t>Cerastium</t>
  </si>
  <si>
    <t>unidentified cysts (partly re-worked dinocysts)</t>
  </si>
  <si>
    <t>A</t>
  </si>
  <si>
    <t>MBSF_TOP (FOR CC: ESTIMATED BASED ON 
LOWEST DEPTH IN SAMPLE LIST</t>
  </si>
  <si>
    <t>Frangula alnus</t>
  </si>
  <si>
    <r>
      <t>Operculodinium</t>
    </r>
    <r>
      <rPr>
        <sz val="10"/>
        <color indexed="9"/>
        <rFont val="Arial"/>
        <family val="2"/>
      </rPr>
      <t>? (short spines)</t>
    </r>
  </si>
  <si>
    <r>
      <t xml:space="preserve">Insect remains: </t>
    </r>
    <r>
      <rPr>
        <i/>
        <sz val="10"/>
        <rFont val="Arial"/>
        <family val="2"/>
      </rPr>
      <t>Endochironomus</t>
    </r>
  </si>
  <si>
    <r>
      <t>Operculodinium-</t>
    </r>
    <r>
      <rPr>
        <sz val="10"/>
        <color indexed="9"/>
        <rFont val="Arial"/>
        <family val="2"/>
      </rPr>
      <t>like objects with absent processes</t>
    </r>
  </si>
  <si>
    <r>
      <t>Some objects with</t>
    </r>
    <r>
      <rPr>
        <i/>
        <sz val="10"/>
        <rFont val="Arial"/>
        <family val="2"/>
      </rPr>
      <t xml:space="preserve"> Operculodinium</t>
    </r>
    <r>
      <rPr>
        <sz val="10"/>
        <rFont val="Arial"/>
        <family val="0"/>
      </rPr>
      <t xml:space="preserve">-like structure, but apperture not visible and reduced processes, not </t>
    </r>
    <r>
      <rPr>
        <i/>
        <sz val="10"/>
        <rFont val="Arial"/>
        <family val="2"/>
      </rPr>
      <t xml:space="preserve">O.-israelianum </t>
    </r>
    <r>
      <rPr>
        <sz val="10"/>
        <rFont val="Arial"/>
        <family val="0"/>
      </rPr>
      <t>like!</t>
    </r>
  </si>
  <si>
    <t>VIRTUALLY BARREN</t>
  </si>
  <si>
    <t>M0065-Dbiostrat-Paly T1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</si>
</sst>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4" fillId="32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34" borderId="0" xfId="0" applyFont="1" applyFill="1" applyAlignment="1">
      <alignment textRotation="90"/>
    </xf>
    <xf numFmtId="0" fontId="0" fillId="35" borderId="0" xfId="0" applyFont="1" applyFill="1" applyAlignment="1">
      <alignment textRotation="90"/>
    </xf>
    <xf numFmtId="0" fontId="3" fillId="36" borderId="0" xfId="0" applyFont="1" applyFill="1" applyAlignment="1">
      <alignment textRotation="90"/>
    </xf>
    <xf numFmtId="0" fontId="0" fillId="37" borderId="0" xfId="0" applyFont="1" applyFill="1" applyAlignment="1">
      <alignment textRotation="90"/>
    </xf>
    <xf numFmtId="0" fontId="0" fillId="18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38" borderId="0" xfId="0" applyFont="1" applyFill="1" applyAlignment="1">
      <alignment textRotation="90"/>
    </xf>
    <xf numFmtId="0" fontId="5" fillId="0" borderId="0" xfId="0" applyFont="1" applyFill="1" applyAlignment="1">
      <alignment textRotation="90"/>
    </xf>
    <xf numFmtId="0" fontId="4" fillId="38" borderId="0" xfId="0" applyFont="1" applyFill="1" applyAlignment="1">
      <alignment textRotation="90"/>
    </xf>
    <xf numFmtId="0" fontId="3" fillId="38" borderId="0" xfId="0" applyFont="1" applyFill="1" applyAlignment="1">
      <alignment textRotation="90"/>
    </xf>
    <xf numFmtId="0" fontId="5" fillId="37" borderId="0" xfId="0" applyFont="1" applyFill="1" applyAlignment="1">
      <alignment textRotation="90"/>
    </xf>
    <xf numFmtId="0" fontId="4" fillId="36" borderId="0" xfId="0" applyFont="1" applyFill="1" applyAlignment="1">
      <alignment textRotation="90"/>
    </xf>
    <xf numFmtId="0" fontId="5" fillId="33" borderId="0" xfId="0" applyFont="1" applyFill="1" applyAlignment="1">
      <alignment textRotation="90"/>
    </xf>
    <xf numFmtId="0" fontId="5" fillId="39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40" borderId="0" xfId="0" applyFont="1" applyFill="1" applyAlignment="1">
      <alignment textRotation="90"/>
    </xf>
    <xf numFmtId="0" fontId="5" fillId="40" borderId="0" xfId="0" applyFont="1" applyFill="1" applyAlignment="1">
      <alignment textRotation="90"/>
    </xf>
    <xf numFmtId="0" fontId="0" fillId="33" borderId="0" xfId="0" applyFill="1" applyAlignment="1">
      <alignment textRotation="90"/>
    </xf>
    <xf numFmtId="0" fontId="0" fillId="41" borderId="0" xfId="0" applyFont="1" applyFill="1" applyAlignment="1">
      <alignment textRotation="90"/>
    </xf>
    <xf numFmtId="0" fontId="5" fillId="41" borderId="0" xfId="0" applyFont="1" applyFill="1" applyAlignment="1">
      <alignment textRotation="90"/>
    </xf>
    <xf numFmtId="0" fontId="4" fillId="42" borderId="0" xfId="0" applyFont="1" applyFill="1" applyAlignment="1">
      <alignment textRotation="90"/>
    </xf>
    <xf numFmtId="0" fontId="5" fillId="35" borderId="0" xfId="0" applyFont="1" applyFill="1" applyAlignment="1">
      <alignment textRotation="90"/>
    </xf>
    <xf numFmtId="1" fontId="5" fillId="35" borderId="0" xfId="0" applyNumberFormat="1" applyFont="1" applyFill="1" applyAlignment="1">
      <alignment textRotation="90"/>
    </xf>
    <xf numFmtId="0" fontId="0" fillId="43" borderId="0" xfId="0" applyFont="1" applyFill="1" applyAlignment="1">
      <alignment textRotation="90"/>
    </xf>
    <xf numFmtId="0" fontId="0" fillId="42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41" borderId="0" xfId="0" applyFont="1" applyFill="1" applyAlignment="1">
      <alignment textRotation="90"/>
    </xf>
    <xf numFmtId="0" fontId="0" fillId="34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2" fillId="38" borderId="0" xfId="0" applyFont="1" applyFill="1" applyAlignment="1">
      <alignment textRotation="90"/>
    </xf>
    <xf numFmtId="0" fontId="2" fillId="44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18" borderId="0" xfId="0" applyFill="1" applyBorder="1" applyAlignment="1">
      <alignment textRotation="90"/>
    </xf>
    <xf numFmtId="2" fontId="0" fillId="18" borderId="10" xfId="0" applyNumberFormat="1" applyFill="1" applyBorder="1" applyAlignment="1">
      <alignment textRotation="90"/>
    </xf>
    <xf numFmtId="2" fontId="0" fillId="0" borderId="0" xfId="0" applyNumberFormat="1" applyAlignment="1">
      <alignment/>
    </xf>
    <xf numFmtId="0" fontId="0" fillId="37" borderId="0" xfId="0" applyFont="1" applyFill="1" applyAlignment="1">
      <alignment textRotation="9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18" borderId="10" xfId="0" applyFill="1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workbookViewId="0" topLeftCell="A1">
      <selection activeCell="D9" sqref="D9"/>
    </sheetView>
  </sheetViews>
  <sheetFormatPr defaultColWidth="11.57421875" defaultRowHeight="12.75"/>
  <cols>
    <col min="1" max="14" width="5.7109375" style="0" customWidth="1"/>
    <col min="15" max="15" width="9.140625" style="39" customWidth="1"/>
    <col min="16" max="16" width="7.421875" style="39" customWidth="1"/>
    <col min="17" max="17" width="11.7109375" style="0" customWidth="1"/>
    <col min="18" max="18" width="4.421875" style="0" customWidth="1"/>
    <col min="19" max="236" width="5.7109375" style="0" customWidth="1"/>
    <col min="237" max="237" width="9.421875" style="0" customWidth="1"/>
    <col min="238" max="239" width="5.7109375" style="0" customWidth="1"/>
    <col min="240" max="240" width="15.421875" style="0" customWidth="1"/>
    <col min="241" max="243" width="5.7109375" style="0" customWidth="1"/>
    <col min="244" max="244" width="6.421875" style="0" customWidth="1"/>
    <col min="245" max="245" width="5.7109375" style="0" customWidth="1"/>
    <col min="246" max="246" width="7.7109375" style="0" customWidth="1"/>
    <col min="247" max="247" width="10.140625" style="0" customWidth="1"/>
    <col min="248" max="249" width="5.7109375" style="0" customWidth="1"/>
    <col min="250" max="16384" width="11.421875" style="0" customWidth="1"/>
  </cols>
  <sheetData>
    <row r="1" spans="1:251" s="10" customFormat="1" ht="234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45" t="s">
        <v>249</v>
      </c>
      <c r="P1" s="38" t="s">
        <v>14</v>
      </c>
      <c r="Q1" s="37" t="s">
        <v>219</v>
      </c>
      <c r="R1" s="37" t="s">
        <v>241</v>
      </c>
      <c r="S1" s="10" t="s">
        <v>165</v>
      </c>
      <c r="T1" s="25" t="s">
        <v>18</v>
      </c>
      <c r="U1" s="25" t="s">
        <v>250</v>
      </c>
      <c r="V1" s="25" t="s">
        <v>19</v>
      </c>
      <c r="W1" s="25" t="s">
        <v>20</v>
      </c>
      <c r="X1" s="25" t="s">
        <v>124</v>
      </c>
      <c r="Y1" s="25" t="s">
        <v>157</v>
      </c>
      <c r="Z1" s="25" t="s">
        <v>21</v>
      </c>
      <c r="AA1" s="25" t="s">
        <v>22</v>
      </c>
      <c r="AB1" s="25" t="s">
        <v>23</v>
      </c>
      <c r="AC1" s="25" t="s">
        <v>24</v>
      </c>
      <c r="AD1" s="25" t="s">
        <v>121</v>
      </c>
      <c r="AE1" s="25" t="s">
        <v>25</v>
      </c>
      <c r="AF1" s="25" t="s">
        <v>26</v>
      </c>
      <c r="AG1" s="25" t="s">
        <v>122</v>
      </c>
      <c r="AH1" s="25" t="s">
        <v>27</v>
      </c>
      <c r="AI1" s="25" t="s">
        <v>28</v>
      </c>
      <c r="AJ1" s="25" t="s">
        <v>125</v>
      </c>
      <c r="AK1" s="25" t="s">
        <v>29</v>
      </c>
      <c r="AL1" s="25" t="s">
        <v>30</v>
      </c>
      <c r="AM1" s="25" t="s">
        <v>230</v>
      </c>
      <c r="AN1" s="25" t="s">
        <v>31</v>
      </c>
      <c r="AO1" s="25" t="s">
        <v>32</v>
      </c>
      <c r="AP1" s="23" t="s">
        <v>34</v>
      </c>
      <c r="AQ1" s="24" t="s">
        <v>33</v>
      </c>
      <c r="AR1" s="20" t="s">
        <v>38</v>
      </c>
      <c r="AS1" s="21" t="s">
        <v>175</v>
      </c>
      <c r="AT1" s="21" t="s">
        <v>39</v>
      </c>
      <c r="AU1" s="21" t="s">
        <v>176</v>
      </c>
      <c r="AV1" s="21" t="s">
        <v>40</v>
      </c>
      <c r="AW1" s="21" t="s">
        <v>177</v>
      </c>
      <c r="AX1" s="21" t="s">
        <v>57</v>
      </c>
      <c r="AY1" s="21" t="s">
        <v>41</v>
      </c>
      <c r="AZ1" s="4" t="s">
        <v>173</v>
      </c>
      <c r="BA1" s="20" t="s">
        <v>71</v>
      </c>
      <c r="BB1" s="21" t="s">
        <v>178</v>
      </c>
      <c r="BC1" s="4" t="s">
        <v>58</v>
      </c>
      <c r="BD1" s="17" t="s">
        <v>59</v>
      </c>
      <c r="BE1" s="20" t="s">
        <v>42</v>
      </c>
      <c r="BF1" s="21" t="s">
        <v>179</v>
      </c>
      <c r="BG1" s="21" t="s">
        <v>43</v>
      </c>
      <c r="BH1" s="21" t="s">
        <v>246</v>
      </c>
      <c r="BI1" s="21" t="s">
        <v>180</v>
      </c>
      <c r="BJ1" s="21" t="s">
        <v>80</v>
      </c>
      <c r="BK1" s="21" t="s">
        <v>232</v>
      </c>
      <c r="BL1" s="21" t="s">
        <v>231</v>
      </c>
      <c r="BM1" s="21" t="s">
        <v>68</v>
      </c>
      <c r="BN1" s="4" t="s">
        <v>81</v>
      </c>
      <c r="BO1" s="17" t="s">
        <v>82</v>
      </c>
      <c r="BP1" s="20" t="s">
        <v>44</v>
      </c>
      <c r="BQ1" s="21" t="s">
        <v>45</v>
      </c>
      <c r="BR1" s="21" t="s">
        <v>167</v>
      </c>
      <c r="BS1" s="21" t="s">
        <v>46</v>
      </c>
      <c r="BT1" s="21" t="s">
        <v>60</v>
      </c>
      <c r="BU1" s="17" t="s">
        <v>74</v>
      </c>
      <c r="BV1" s="20" t="s">
        <v>36</v>
      </c>
      <c r="BW1" s="4" t="s">
        <v>47</v>
      </c>
      <c r="BX1" s="17" t="s">
        <v>181</v>
      </c>
      <c r="BY1" s="20" t="s">
        <v>48</v>
      </c>
      <c r="BZ1" s="21" t="s">
        <v>166</v>
      </c>
      <c r="CA1" s="21" t="s">
        <v>245</v>
      </c>
      <c r="CB1" s="17" t="s">
        <v>75</v>
      </c>
      <c r="CC1" s="4" t="s">
        <v>170</v>
      </c>
      <c r="CD1" s="17" t="s">
        <v>72</v>
      </c>
      <c r="CE1" s="17" t="s">
        <v>73</v>
      </c>
      <c r="CF1" s="20" t="s">
        <v>171</v>
      </c>
      <c r="CG1" s="21" t="s">
        <v>83</v>
      </c>
      <c r="CH1" s="21" t="s">
        <v>49</v>
      </c>
      <c r="CI1" s="4" t="s">
        <v>50</v>
      </c>
      <c r="CJ1" s="17" t="s">
        <v>182</v>
      </c>
      <c r="CK1" s="21" t="s">
        <v>183</v>
      </c>
      <c r="CL1" s="21" t="s">
        <v>184</v>
      </c>
      <c r="CM1" s="21" t="s">
        <v>185</v>
      </c>
      <c r="CN1" s="17" t="s">
        <v>186</v>
      </c>
      <c r="CO1" s="17" t="s">
        <v>51</v>
      </c>
      <c r="CP1" s="17" t="s">
        <v>154</v>
      </c>
      <c r="CQ1" s="20" t="s">
        <v>56</v>
      </c>
      <c r="CR1" s="21" t="s">
        <v>187</v>
      </c>
      <c r="CS1" s="21" t="s">
        <v>52</v>
      </c>
      <c r="CT1" s="21" t="s">
        <v>188</v>
      </c>
      <c r="CU1" s="21" t="s">
        <v>189</v>
      </c>
      <c r="CV1" s="20" t="s">
        <v>53</v>
      </c>
      <c r="CW1" s="21" t="s">
        <v>190</v>
      </c>
      <c r="CX1" s="21" t="s">
        <v>54</v>
      </c>
      <c r="CY1" s="21" t="s">
        <v>55</v>
      </c>
      <c r="CZ1" s="4" t="s">
        <v>168</v>
      </c>
      <c r="DA1" s="17" t="s">
        <v>61</v>
      </c>
      <c r="DB1" s="20" t="s">
        <v>169</v>
      </c>
      <c r="DC1" s="21" t="s">
        <v>191</v>
      </c>
      <c r="DD1" s="21" t="s">
        <v>62</v>
      </c>
      <c r="DE1" s="21" t="s">
        <v>63</v>
      </c>
      <c r="DF1" s="4" t="s">
        <v>69</v>
      </c>
      <c r="DG1" s="17" t="s">
        <v>70</v>
      </c>
      <c r="DH1" s="17" t="s">
        <v>155</v>
      </c>
      <c r="DI1" s="17" t="s">
        <v>156</v>
      </c>
      <c r="DJ1" s="17" t="s">
        <v>192</v>
      </c>
      <c r="DK1" s="20" t="s">
        <v>64</v>
      </c>
      <c r="DL1" s="21" t="s">
        <v>65</v>
      </c>
      <c r="DM1" s="21" t="s">
        <v>66</v>
      </c>
      <c r="DN1" s="21" t="s">
        <v>67</v>
      </c>
      <c r="DO1" s="21" t="s">
        <v>193</v>
      </c>
      <c r="DP1" s="4" t="s">
        <v>86</v>
      </c>
      <c r="DQ1" s="17" t="s">
        <v>76</v>
      </c>
      <c r="DR1" s="17" t="s">
        <v>78</v>
      </c>
      <c r="DS1" s="17" t="s">
        <v>85</v>
      </c>
      <c r="DT1" s="17" t="s">
        <v>194</v>
      </c>
      <c r="DU1" s="21" t="s">
        <v>79</v>
      </c>
      <c r="DV1" s="4" t="s">
        <v>77</v>
      </c>
      <c r="DW1" s="20" t="s">
        <v>84</v>
      </c>
      <c r="DX1" s="21" t="s">
        <v>195</v>
      </c>
      <c r="DY1" s="22" t="s">
        <v>172</v>
      </c>
      <c r="DZ1" s="17" t="s">
        <v>87</v>
      </c>
      <c r="EA1" s="21" t="s">
        <v>88</v>
      </c>
      <c r="EB1" s="17" t="s">
        <v>196</v>
      </c>
      <c r="EC1" s="21" t="s">
        <v>197</v>
      </c>
      <c r="ED1" s="4" t="s">
        <v>89</v>
      </c>
      <c r="EE1" s="17" t="s">
        <v>198</v>
      </c>
      <c r="EF1" s="20" t="s">
        <v>35</v>
      </c>
      <c r="EG1" s="4" t="s">
        <v>37</v>
      </c>
      <c r="EH1" s="17" t="s">
        <v>199</v>
      </c>
      <c r="EI1" s="17" t="s">
        <v>90</v>
      </c>
      <c r="EJ1" s="20" t="s">
        <v>174</v>
      </c>
      <c r="EK1" s="5" t="s">
        <v>92</v>
      </c>
      <c r="EL1" s="32" t="s">
        <v>228</v>
      </c>
      <c r="EM1" s="5" t="s">
        <v>93</v>
      </c>
      <c r="EN1" s="2" t="s">
        <v>91</v>
      </c>
      <c r="EO1" s="3" t="s">
        <v>15</v>
      </c>
      <c r="EP1" s="3" t="s">
        <v>16</v>
      </c>
      <c r="EQ1" s="3" t="s">
        <v>17</v>
      </c>
      <c r="ER1" s="1" t="s">
        <v>94</v>
      </c>
      <c r="ES1" s="1" t="s">
        <v>209</v>
      </c>
      <c r="ET1" s="2" t="s">
        <v>227</v>
      </c>
      <c r="EU1" s="26" t="s">
        <v>95</v>
      </c>
      <c r="EV1" s="26" t="s">
        <v>96</v>
      </c>
      <c r="EW1" s="26" t="s">
        <v>97</v>
      </c>
      <c r="EX1" s="6" t="s">
        <v>98</v>
      </c>
      <c r="EY1" s="26" t="s">
        <v>202</v>
      </c>
      <c r="EZ1" s="26" t="s">
        <v>99</v>
      </c>
      <c r="FA1" s="26" t="s">
        <v>100</v>
      </c>
      <c r="FB1" s="26" t="s">
        <v>101</v>
      </c>
      <c r="FC1" s="26" t="s">
        <v>203</v>
      </c>
      <c r="FD1" s="26" t="s">
        <v>205</v>
      </c>
      <c r="FE1" s="26" t="s">
        <v>204</v>
      </c>
      <c r="FF1" s="6" t="s">
        <v>102</v>
      </c>
      <c r="FG1" s="27" t="s">
        <v>206</v>
      </c>
      <c r="FH1" s="26" t="s">
        <v>207</v>
      </c>
      <c r="FI1" s="26" t="s">
        <v>103</v>
      </c>
      <c r="FJ1" s="26" t="s">
        <v>104</v>
      </c>
      <c r="FK1" s="6" t="s">
        <v>105</v>
      </c>
      <c r="FL1" s="6" t="s">
        <v>201</v>
      </c>
      <c r="FM1" s="26" t="s">
        <v>208</v>
      </c>
      <c r="FN1" s="2" t="s">
        <v>106</v>
      </c>
      <c r="FO1" s="7" t="s">
        <v>107</v>
      </c>
      <c r="FP1" s="7" t="s">
        <v>108</v>
      </c>
      <c r="FQ1" s="7" t="s">
        <v>109</v>
      </c>
      <c r="FR1" s="16" t="s">
        <v>150</v>
      </c>
      <c r="FS1" s="16" t="s">
        <v>153</v>
      </c>
      <c r="FT1" s="16" t="s">
        <v>151</v>
      </c>
      <c r="FU1" s="16" t="s">
        <v>152</v>
      </c>
      <c r="FV1" s="16" t="s">
        <v>229</v>
      </c>
      <c r="FW1" s="16" t="s">
        <v>149</v>
      </c>
      <c r="FX1" s="16" t="s">
        <v>148</v>
      </c>
      <c r="FY1" s="16" t="s">
        <v>147</v>
      </c>
      <c r="FZ1" s="16" t="s">
        <v>146</v>
      </c>
      <c r="GA1" s="16" t="s">
        <v>145</v>
      </c>
      <c r="GB1" s="16" t="s">
        <v>144</v>
      </c>
      <c r="GC1" s="16" t="s">
        <v>143</v>
      </c>
      <c r="GD1" s="16" t="s">
        <v>142</v>
      </c>
      <c r="GE1" s="2" t="s">
        <v>110</v>
      </c>
      <c r="GF1" s="35" t="s">
        <v>123</v>
      </c>
      <c r="GG1" s="15" t="s">
        <v>111</v>
      </c>
      <c r="GH1" s="15" t="s">
        <v>112</v>
      </c>
      <c r="GI1" s="15" t="s">
        <v>158</v>
      </c>
      <c r="GJ1" s="15" t="s">
        <v>240</v>
      </c>
      <c r="GK1" s="8" t="s">
        <v>113</v>
      </c>
      <c r="GL1" s="1" t="s">
        <v>114</v>
      </c>
      <c r="GM1" s="1" t="s">
        <v>115</v>
      </c>
      <c r="GN1" s="1" t="s">
        <v>116</v>
      </c>
      <c r="GO1" s="11" t="s">
        <v>127</v>
      </c>
      <c r="GP1" s="11" t="s">
        <v>128</v>
      </c>
      <c r="GQ1" s="11" t="s">
        <v>222</v>
      </c>
      <c r="GR1" s="13" t="s">
        <v>210</v>
      </c>
      <c r="GS1" s="13" t="s">
        <v>135</v>
      </c>
      <c r="GT1" s="13" t="s">
        <v>136</v>
      </c>
      <c r="GU1" s="13" t="s">
        <v>137</v>
      </c>
      <c r="GV1" s="13" t="s">
        <v>140</v>
      </c>
      <c r="GW1" s="13" t="s">
        <v>129</v>
      </c>
      <c r="GX1" s="14" t="s">
        <v>141</v>
      </c>
      <c r="GY1" s="13" t="s">
        <v>223</v>
      </c>
      <c r="GZ1" s="13" t="s">
        <v>130</v>
      </c>
      <c r="HA1" s="13" t="s">
        <v>251</v>
      </c>
      <c r="HB1" s="13" t="s">
        <v>131</v>
      </c>
      <c r="HC1" s="13" t="s">
        <v>134</v>
      </c>
      <c r="HD1" s="18" t="s">
        <v>138</v>
      </c>
      <c r="HE1" s="18" t="s">
        <v>139</v>
      </c>
      <c r="HF1" s="18" t="s">
        <v>133</v>
      </c>
      <c r="HG1" s="28" t="s">
        <v>247</v>
      </c>
      <c r="HH1" s="34" t="s">
        <v>160</v>
      </c>
      <c r="HI1" s="13" t="s">
        <v>253</v>
      </c>
      <c r="HJ1" s="12" t="s">
        <v>132</v>
      </c>
      <c r="HK1" s="19" t="s">
        <v>161</v>
      </c>
      <c r="HL1" s="19" t="s">
        <v>162</v>
      </c>
      <c r="HM1" s="19" t="s">
        <v>163</v>
      </c>
      <c r="HN1" s="19" t="s">
        <v>164</v>
      </c>
      <c r="HO1" s="19" t="s">
        <v>224</v>
      </c>
      <c r="HP1" s="19" t="s">
        <v>226</v>
      </c>
      <c r="HQ1" s="19" t="s">
        <v>225</v>
      </c>
      <c r="HR1" s="19" t="s">
        <v>200</v>
      </c>
      <c r="HS1" s="29" t="s">
        <v>215</v>
      </c>
      <c r="HT1" s="33" t="s">
        <v>242</v>
      </c>
      <c r="HU1" s="29" t="s">
        <v>218</v>
      </c>
      <c r="HV1" s="30" t="s">
        <v>211</v>
      </c>
      <c r="HW1" s="30" t="s">
        <v>217</v>
      </c>
      <c r="HX1" s="31" t="s">
        <v>216</v>
      </c>
      <c r="HY1" s="32" t="s">
        <v>212</v>
      </c>
      <c r="HZ1" s="33" t="s">
        <v>213</v>
      </c>
      <c r="IA1" s="40" t="s">
        <v>243</v>
      </c>
      <c r="IB1" s="11" t="s">
        <v>233</v>
      </c>
      <c r="IC1" s="11" t="s">
        <v>214</v>
      </c>
      <c r="ID1" s="2" t="s">
        <v>117</v>
      </c>
      <c r="IE1" s="2" t="s">
        <v>239</v>
      </c>
      <c r="IF1" s="1" t="s">
        <v>118</v>
      </c>
      <c r="IG1" s="1" t="s">
        <v>119</v>
      </c>
      <c r="IH1" s="1" t="s">
        <v>238</v>
      </c>
      <c r="II1" s="1" t="s">
        <v>126</v>
      </c>
      <c r="IJ1" s="1" t="s">
        <v>234</v>
      </c>
      <c r="IK1" s="1" t="s">
        <v>235</v>
      </c>
      <c r="IL1" s="1" t="s">
        <v>236</v>
      </c>
      <c r="IM1" s="1" t="s">
        <v>237</v>
      </c>
      <c r="IN1" s="1" t="s">
        <v>120</v>
      </c>
      <c r="IP1" s="10" t="s">
        <v>220</v>
      </c>
      <c r="IQ1" s="10" t="s">
        <v>221</v>
      </c>
    </row>
    <row r="2" spans="1:247" ht="12">
      <c r="A2" t="s">
        <v>244</v>
      </c>
      <c r="O2"/>
      <c r="P2"/>
      <c r="EN2">
        <f>SUM(T2:EM2)</f>
        <v>0</v>
      </c>
      <c r="ET2">
        <f>EN2+EO2+EP2+EQ2+ER2</f>
        <v>0</v>
      </c>
      <c r="FN2">
        <f>ET2+SUM(EU2:FM2)</f>
        <v>0</v>
      </c>
      <c r="GE2">
        <f>SUM(FO2:GD2)</f>
        <v>0</v>
      </c>
      <c r="HH2">
        <f>SUM(GO2:HG2)</f>
        <v>0</v>
      </c>
      <c r="HN2">
        <f>HK2+HL2+HM2/3</f>
        <v>0</v>
      </c>
      <c r="HS2">
        <f>SUM(T2:AO2)</f>
        <v>0</v>
      </c>
      <c r="HT2">
        <f>HS2+HZ2</f>
        <v>0</v>
      </c>
      <c r="HU2">
        <f>X2+Y2</f>
        <v>0</v>
      </c>
      <c r="HV2">
        <f>SUM(AP2:EJ2)</f>
        <v>0</v>
      </c>
      <c r="HW2">
        <f>DF2+DG2+DH2+DI2+DJ2</f>
        <v>0</v>
      </c>
      <c r="HX2">
        <f>SUM(AN2:AQ2)</f>
        <v>0</v>
      </c>
      <c r="HY2">
        <f>EK2</f>
        <v>0</v>
      </c>
      <c r="HZ2">
        <f>SUM(EO2:EQ2)</f>
        <v>0</v>
      </c>
      <c r="IA2">
        <f>GG2+GH2+GJ2</f>
        <v>0</v>
      </c>
      <c r="IB2">
        <f>GV2+GW2</f>
        <v>0</v>
      </c>
      <c r="IC2" t="e">
        <f>HH2/EN2</f>
        <v>#DIV/0!</v>
      </c>
      <c r="IF2">
        <v>483216</v>
      </c>
      <c r="IG2">
        <v>2</v>
      </c>
      <c r="IH2">
        <v>18583</v>
      </c>
      <c r="II2">
        <v>4</v>
      </c>
      <c r="IJ2">
        <f>IH2*IG2</f>
        <v>37166</v>
      </c>
      <c r="IK2">
        <f>IJ2/II2</f>
        <v>9291.5</v>
      </c>
      <c r="IL2">
        <f>ID2/IK2</f>
        <v>0</v>
      </c>
      <c r="IM2" t="e">
        <f>FN2*1/IL2</f>
        <v>#DIV/0!</v>
      </c>
    </row>
    <row r="3" spans="1:250" ht="12">
      <c r="A3">
        <v>65</v>
      </c>
      <c r="B3" t="s">
        <v>248</v>
      </c>
      <c r="C3">
        <v>2</v>
      </c>
      <c r="D3">
        <v>1</v>
      </c>
      <c r="G3">
        <v>17</v>
      </c>
      <c r="H3">
        <v>19</v>
      </c>
      <c r="O3" s="39">
        <v>2.17</v>
      </c>
      <c r="P3"/>
      <c r="R3">
        <v>121</v>
      </c>
      <c r="S3">
        <v>0</v>
      </c>
      <c r="T3">
        <v>1</v>
      </c>
      <c r="U3">
        <v>0</v>
      </c>
      <c r="V3">
        <v>0</v>
      </c>
      <c r="W3">
        <v>1</v>
      </c>
      <c r="X3">
        <v>0</v>
      </c>
      <c r="Y3">
        <v>9</v>
      </c>
      <c r="Z3">
        <v>10</v>
      </c>
      <c r="AA3">
        <v>5</v>
      </c>
      <c r="AB3">
        <v>0</v>
      </c>
      <c r="AC3">
        <v>0</v>
      </c>
      <c r="AD3">
        <v>29</v>
      </c>
      <c r="AE3">
        <v>0</v>
      </c>
      <c r="AF3">
        <v>0</v>
      </c>
      <c r="AG3">
        <v>2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1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1</v>
      </c>
      <c r="EL3">
        <v>0</v>
      </c>
      <c r="EM3">
        <v>0</v>
      </c>
      <c r="EN3">
        <f>SUM(T3:EM3)</f>
        <v>60</v>
      </c>
      <c r="EO3">
        <v>72</v>
      </c>
      <c r="EP3">
        <v>4</v>
      </c>
      <c r="EQ3">
        <v>0</v>
      </c>
      <c r="ER3">
        <v>1</v>
      </c>
      <c r="ES3">
        <v>0</v>
      </c>
      <c r="ET3">
        <f>EN3+EO3+EP3+EQ3+ER3</f>
        <v>137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f>ET3+SUM(EU3:FM3)</f>
        <v>137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1</v>
      </c>
      <c r="FV3">
        <v>0</v>
      </c>
      <c r="FW3">
        <v>0</v>
      </c>
      <c r="FX3">
        <v>0</v>
      </c>
      <c r="FY3">
        <v>0</v>
      </c>
      <c r="FZ3">
        <v>0</v>
      </c>
      <c r="GA3">
        <v>1</v>
      </c>
      <c r="GB3">
        <v>1</v>
      </c>
      <c r="GC3">
        <v>0</v>
      </c>
      <c r="GD3">
        <v>0</v>
      </c>
      <c r="GE3">
        <f>SUM(FO3:GD3)</f>
        <v>3</v>
      </c>
      <c r="GF3">
        <v>0</v>
      </c>
      <c r="GG3">
        <v>1</v>
      </c>
      <c r="GH3">
        <v>0</v>
      </c>
      <c r="GI3">
        <v>0</v>
      </c>
      <c r="GJ3">
        <v>0</v>
      </c>
      <c r="GK3">
        <v>0</v>
      </c>
      <c r="GL3">
        <v>0</v>
      </c>
      <c r="GM3">
        <v>16</v>
      </c>
      <c r="GN3">
        <v>11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10</v>
      </c>
      <c r="HA3">
        <v>5</v>
      </c>
      <c r="HB3">
        <v>0</v>
      </c>
      <c r="HC3">
        <v>0</v>
      </c>
      <c r="HD3">
        <v>0</v>
      </c>
      <c r="HE3">
        <v>0</v>
      </c>
      <c r="HF3">
        <v>0</v>
      </c>
      <c r="HG3">
        <v>2</v>
      </c>
      <c r="HH3">
        <f>SUM(GO3:HG3)</f>
        <v>17</v>
      </c>
      <c r="HI3">
        <v>1</v>
      </c>
      <c r="HJ3" t="s">
        <v>159</v>
      </c>
      <c r="HK3">
        <v>1</v>
      </c>
      <c r="HL3">
        <v>0</v>
      </c>
      <c r="HM3">
        <v>0</v>
      </c>
      <c r="HN3">
        <f>HK3+HL3+HM3/3</f>
        <v>1</v>
      </c>
      <c r="HO3">
        <v>0</v>
      </c>
      <c r="HP3">
        <v>1</v>
      </c>
      <c r="HQ3">
        <v>1</v>
      </c>
      <c r="HR3">
        <v>1</v>
      </c>
      <c r="HS3">
        <f>SUM(T3:AO3)</f>
        <v>57</v>
      </c>
      <c r="HT3">
        <f>HS3+HZ3</f>
        <v>133</v>
      </c>
      <c r="HU3">
        <f>X3+Y3</f>
        <v>9</v>
      </c>
      <c r="HV3">
        <f>SUM(AP3:EJ3)</f>
        <v>2</v>
      </c>
      <c r="HW3">
        <f>DF3+DG3+DH3+DI3+DJ3</f>
        <v>0</v>
      </c>
      <c r="HX3">
        <f>SUM(AN3:AQ3)</f>
        <v>1</v>
      </c>
      <c r="HY3">
        <f>EK3</f>
        <v>1</v>
      </c>
      <c r="HZ3">
        <f>SUM(EO3:EQ3)</f>
        <v>76</v>
      </c>
      <c r="IA3">
        <f>GG3+GH3+GJ3</f>
        <v>1</v>
      </c>
      <c r="IB3">
        <f>GV3+GW3</f>
        <v>0</v>
      </c>
      <c r="IC3">
        <f>HH3/EN3</f>
        <v>0.2833333333333333</v>
      </c>
      <c r="ID3">
        <v>20</v>
      </c>
      <c r="IE3">
        <v>15</v>
      </c>
      <c r="IF3">
        <v>483216</v>
      </c>
      <c r="IG3">
        <v>2</v>
      </c>
      <c r="IH3">
        <v>18583</v>
      </c>
      <c r="II3">
        <v>4</v>
      </c>
      <c r="IJ3">
        <f>IH3*IG3</f>
        <v>37166</v>
      </c>
      <c r="IK3">
        <f>IJ3/II3</f>
        <v>9291.5</v>
      </c>
      <c r="IL3">
        <f>ID3/IK3</f>
        <v>0.002152504977667761</v>
      </c>
      <c r="IM3">
        <f>FN3*1/IL3</f>
        <v>63646.774999999994</v>
      </c>
      <c r="IP3" t="s">
        <v>252</v>
      </c>
    </row>
    <row r="4" spans="1:250" ht="12">
      <c r="A4">
        <v>65</v>
      </c>
      <c r="B4" t="s">
        <v>248</v>
      </c>
      <c r="C4">
        <v>4</v>
      </c>
      <c r="D4">
        <v>1</v>
      </c>
      <c r="G4">
        <v>22</v>
      </c>
      <c r="H4">
        <v>24</v>
      </c>
      <c r="O4" s="39">
        <v>8.82</v>
      </c>
      <c r="P4" s="41"/>
      <c r="R4">
        <v>122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13</v>
      </c>
      <c r="Z4">
        <v>9</v>
      </c>
      <c r="AA4">
        <v>5</v>
      </c>
      <c r="AB4">
        <v>0</v>
      </c>
      <c r="AC4">
        <v>0</v>
      </c>
      <c r="AD4">
        <v>17</v>
      </c>
      <c r="AE4">
        <v>2</v>
      </c>
      <c r="AF4">
        <v>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1</v>
      </c>
      <c r="EL4">
        <v>0</v>
      </c>
      <c r="EN4">
        <f>SUM(T4:EM4)</f>
        <v>54</v>
      </c>
      <c r="EO4">
        <v>69</v>
      </c>
      <c r="EP4">
        <v>5</v>
      </c>
      <c r="EQ4">
        <v>0</v>
      </c>
      <c r="ER4">
        <v>0</v>
      </c>
      <c r="ES4">
        <v>1</v>
      </c>
      <c r="ET4">
        <f>EN4+EO4+EP4+EQ4+ER4</f>
        <v>128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f>ET4+SUM(EU4:FM4)</f>
        <v>128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1</v>
      </c>
      <c r="FV4">
        <v>1</v>
      </c>
      <c r="FW4">
        <v>0</v>
      </c>
      <c r="FX4">
        <v>0</v>
      </c>
      <c r="FY4">
        <v>0</v>
      </c>
      <c r="FZ4">
        <v>0</v>
      </c>
      <c r="GA4">
        <v>0</v>
      </c>
      <c r="GB4">
        <v>2</v>
      </c>
      <c r="GC4">
        <v>0</v>
      </c>
      <c r="GD4">
        <v>0</v>
      </c>
      <c r="GE4">
        <f>SUM(FO4:GD4)</f>
        <v>4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27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5</v>
      </c>
      <c r="HA4">
        <v>6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f>SUM(GO4:HG4)</f>
        <v>11</v>
      </c>
      <c r="HI4">
        <v>35</v>
      </c>
      <c r="HJ4" t="s">
        <v>159</v>
      </c>
      <c r="HK4">
        <v>0</v>
      </c>
      <c r="HL4">
        <v>0</v>
      </c>
      <c r="HM4">
        <v>0</v>
      </c>
      <c r="HN4">
        <f>HK4+HL4+HM4/3</f>
        <v>0</v>
      </c>
      <c r="HO4">
        <v>0</v>
      </c>
      <c r="HP4">
        <v>0</v>
      </c>
      <c r="HQ4">
        <v>0</v>
      </c>
      <c r="HR4">
        <v>2</v>
      </c>
      <c r="HS4">
        <f>SUM(T4:AO4)</f>
        <v>52</v>
      </c>
      <c r="HT4">
        <f>HS4+HZ4</f>
        <v>126</v>
      </c>
      <c r="HU4">
        <f>X4+Y4</f>
        <v>13</v>
      </c>
      <c r="HV4">
        <f>SUM(AP4:EJ4)</f>
        <v>1</v>
      </c>
      <c r="HW4">
        <f>DF4+DG4+DH4+DI4+DJ4</f>
        <v>0</v>
      </c>
      <c r="HX4">
        <f>SUM(AN4:AQ4)</f>
        <v>1</v>
      </c>
      <c r="HY4">
        <f>EK4</f>
        <v>1</v>
      </c>
      <c r="HZ4">
        <f>SUM(EO4:EQ4)</f>
        <v>74</v>
      </c>
      <c r="IA4">
        <f>GG4+GH4+GJ4</f>
        <v>0</v>
      </c>
      <c r="IB4">
        <f>GV4+GW4</f>
        <v>0</v>
      </c>
      <c r="IC4">
        <f>HH4/EN4</f>
        <v>0.2037037037037037</v>
      </c>
      <c r="ID4">
        <v>12</v>
      </c>
      <c r="IE4">
        <v>6</v>
      </c>
      <c r="IF4">
        <v>483216</v>
      </c>
      <c r="IG4">
        <v>2</v>
      </c>
      <c r="IH4">
        <v>18583</v>
      </c>
      <c r="II4">
        <v>4</v>
      </c>
      <c r="IJ4">
        <f>IH4*IG4</f>
        <v>37166</v>
      </c>
      <c r="IK4">
        <f>IJ4/II4</f>
        <v>9291.5</v>
      </c>
      <c r="IL4">
        <f>ID4/IK4</f>
        <v>0.0012915029866006566</v>
      </c>
      <c r="IM4">
        <f>FN4*1/IL4</f>
        <v>99109.33333333333</v>
      </c>
      <c r="IP4" t="s">
        <v>254</v>
      </c>
    </row>
    <row r="5" spans="1:19" ht="12">
      <c r="A5">
        <v>65</v>
      </c>
      <c r="B5" t="s">
        <v>248</v>
      </c>
      <c r="C5">
        <v>6</v>
      </c>
      <c r="D5">
        <v>1</v>
      </c>
      <c r="G5">
        <v>58</v>
      </c>
      <c r="H5">
        <v>60</v>
      </c>
      <c r="O5">
        <v>15.78</v>
      </c>
      <c r="P5" s="42"/>
      <c r="R5">
        <v>123</v>
      </c>
      <c r="S5" t="s">
        <v>255</v>
      </c>
    </row>
    <row r="6" spans="1:19" ht="12">
      <c r="A6">
        <v>65</v>
      </c>
      <c r="B6" t="s">
        <v>248</v>
      </c>
      <c r="C6">
        <v>8</v>
      </c>
      <c r="D6">
        <v>1</v>
      </c>
      <c r="G6">
        <v>83</v>
      </c>
      <c r="H6">
        <v>85</v>
      </c>
      <c r="O6" s="41">
        <v>22.63</v>
      </c>
      <c r="P6" s="42"/>
      <c r="R6">
        <v>124</v>
      </c>
      <c r="S6" t="s">
        <v>255</v>
      </c>
    </row>
    <row r="7" spans="15:16" ht="12">
      <c r="O7" s="42"/>
      <c r="P7" s="42"/>
    </row>
    <row r="8" spans="1:251" s="41" customFormat="1" ht="12">
      <c r="A8"/>
      <c r="B8" t="s">
        <v>256</v>
      </c>
      <c r="C8"/>
      <c r="D8"/>
      <c r="E8"/>
      <c r="F8"/>
      <c r="G8"/>
      <c r="H8"/>
      <c r="I8"/>
      <c r="J8"/>
      <c r="K8"/>
      <c r="L8"/>
      <c r="M8"/>
      <c r="N8"/>
      <c r="O8" s="42"/>
      <c r="P8" s="42"/>
      <c r="Q8"/>
      <c r="R8"/>
      <c r="EN8"/>
      <c r="ET8"/>
      <c r="FN8"/>
      <c r="GE8"/>
      <c r="HH8"/>
      <c r="HN8"/>
      <c r="HS8"/>
      <c r="HT8"/>
      <c r="HU8"/>
      <c r="HV8"/>
      <c r="HW8"/>
      <c r="HX8"/>
      <c r="HY8"/>
      <c r="HZ8"/>
      <c r="IA8"/>
      <c r="IB8"/>
      <c r="IC8"/>
      <c r="IF8"/>
      <c r="IG8"/>
      <c r="IH8"/>
      <c r="II8"/>
      <c r="IJ8"/>
      <c r="IK8"/>
      <c r="IL8"/>
      <c r="IM8"/>
      <c r="IN8"/>
      <c r="IQ8"/>
    </row>
    <row r="9" spans="1:251" s="41" customFormat="1" ht="12">
      <c r="A9"/>
      <c r="B9"/>
      <c r="C9"/>
      <c r="D9"/>
      <c r="E9"/>
      <c r="F9"/>
      <c r="G9"/>
      <c r="H9"/>
      <c r="I9"/>
      <c r="J9"/>
      <c r="K9"/>
      <c r="L9"/>
      <c r="M9"/>
      <c r="N9"/>
      <c r="O9" s="42"/>
      <c r="P9" s="42"/>
      <c r="Q9"/>
      <c r="R9"/>
      <c r="S9"/>
      <c r="EN9"/>
      <c r="ET9"/>
      <c r="FN9"/>
      <c r="GE9"/>
      <c r="HH9"/>
      <c r="HN9"/>
      <c r="HS9"/>
      <c r="HT9"/>
      <c r="HU9"/>
      <c r="HV9"/>
      <c r="HW9"/>
      <c r="HX9"/>
      <c r="HY9"/>
      <c r="HZ9"/>
      <c r="IA9"/>
      <c r="IB9"/>
      <c r="IC9"/>
      <c r="IF9"/>
      <c r="IG9"/>
      <c r="IH9"/>
      <c r="II9"/>
      <c r="IJ9"/>
      <c r="IK9"/>
      <c r="IL9"/>
      <c r="IM9"/>
      <c r="IN9"/>
      <c r="IQ9"/>
    </row>
    <row r="10" spans="1:251" s="41" customFormat="1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2"/>
      <c r="P10" s="42"/>
      <c r="Q10"/>
      <c r="R10"/>
      <c r="EN10"/>
      <c r="ET10"/>
      <c r="FN10"/>
      <c r="GE10"/>
      <c r="HH10"/>
      <c r="HN10"/>
      <c r="HS10"/>
      <c r="HT10"/>
      <c r="HU10"/>
      <c r="HV10"/>
      <c r="HW10"/>
      <c r="HX10"/>
      <c r="HY10"/>
      <c r="HZ10"/>
      <c r="IA10"/>
      <c r="IB10"/>
      <c r="IC10"/>
      <c r="IF10"/>
      <c r="IG10"/>
      <c r="IH10"/>
      <c r="II10"/>
      <c r="IJ10"/>
      <c r="IK10"/>
      <c r="IL10"/>
      <c r="IM10"/>
      <c r="IN10"/>
      <c r="IQ10" s="44"/>
    </row>
    <row r="11" spans="1:251" s="41" customFormat="1" ht="1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42"/>
      <c r="P11" s="42"/>
      <c r="Q11"/>
      <c r="R11"/>
      <c r="S11"/>
      <c r="EN11"/>
      <c r="ET11"/>
      <c r="FN11"/>
      <c r="GE11"/>
      <c r="HH11"/>
      <c r="HN11"/>
      <c r="HS11"/>
      <c r="HT11"/>
      <c r="HU11"/>
      <c r="HV11"/>
      <c r="HW11"/>
      <c r="HX11"/>
      <c r="HY11"/>
      <c r="HZ11"/>
      <c r="IA11"/>
      <c r="IB11"/>
      <c r="IC11"/>
      <c r="IF11"/>
      <c r="IG11"/>
      <c r="IH11"/>
      <c r="II11"/>
      <c r="IJ11"/>
      <c r="IK11"/>
      <c r="IL11"/>
      <c r="IM11"/>
      <c r="IN11"/>
      <c r="IQ11" s="44"/>
    </row>
    <row r="12" spans="1:251" s="41" customFormat="1" ht="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42"/>
      <c r="P12" s="42"/>
      <c r="Q12"/>
      <c r="R12"/>
      <c r="EN12"/>
      <c r="ET12"/>
      <c r="FN12"/>
      <c r="GE12"/>
      <c r="HH12"/>
      <c r="HN12"/>
      <c r="HS12"/>
      <c r="HT12"/>
      <c r="HU12"/>
      <c r="HV12"/>
      <c r="HW12"/>
      <c r="HX12"/>
      <c r="HY12"/>
      <c r="HZ12"/>
      <c r="IA12"/>
      <c r="IB12"/>
      <c r="IC12"/>
      <c r="IF12"/>
      <c r="IG12"/>
      <c r="IH12"/>
      <c r="II12"/>
      <c r="IJ12"/>
      <c r="IK12"/>
      <c r="IL12"/>
      <c r="IM12"/>
      <c r="IN12"/>
      <c r="IQ12" s="44"/>
    </row>
    <row r="13" spans="1:251" s="41" customFormat="1" ht="12">
      <c r="A13"/>
      <c r="B13" s="36"/>
      <c r="C13" s="36"/>
      <c r="D13" s="36"/>
      <c r="G13" s="36"/>
      <c r="H13" s="36"/>
      <c r="J13"/>
      <c r="K13"/>
      <c r="L13"/>
      <c r="O13" s="42"/>
      <c r="P13" s="42"/>
      <c r="S13"/>
      <c r="EN13"/>
      <c r="ET13"/>
      <c r="FN13"/>
      <c r="GE13"/>
      <c r="HH13"/>
      <c r="HN13"/>
      <c r="HS13"/>
      <c r="HT13"/>
      <c r="HU13"/>
      <c r="HV13"/>
      <c r="HW13"/>
      <c r="HX13"/>
      <c r="HY13"/>
      <c r="HZ13"/>
      <c r="IA13"/>
      <c r="IB13"/>
      <c r="IC13"/>
      <c r="IF13"/>
      <c r="IG13"/>
      <c r="IH13"/>
      <c r="II13"/>
      <c r="IJ13"/>
      <c r="IK13"/>
      <c r="IL13"/>
      <c r="IM13"/>
      <c r="IN13"/>
      <c r="IQ13"/>
    </row>
    <row r="14" spans="1:251" s="41" customFormat="1" ht="12">
      <c r="A14"/>
      <c r="B14" s="36"/>
      <c r="C14" s="36"/>
      <c r="D14" s="36"/>
      <c r="G14" s="36"/>
      <c r="H14" s="36"/>
      <c r="J14"/>
      <c r="K14"/>
      <c r="L14"/>
      <c r="O14" s="42"/>
      <c r="P14" s="42"/>
      <c r="S14"/>
      <c r="EN14"/>
      <c r="ET14"/>
      <c r="FN14"/>
      <c r="GE14"/>
      <c r="HH14"/>
      <c r="HN14"/>
      <c r="HS14"/>
      <c r="HT14"/>
      <c r="HU14"/>
      <c r="HV14"/>
      <c r="HW14"/>
      <c r="HX14"/>
      <c r="HY14"/>
      <c r="HZ14"/>
      <c r="IA14"/>
      <c r="IB14"/>
      <c r="IC14"/>
      <c r="IF14"/>
      <c r="IG14"/>
      <c r="IH14"/>
      <c r="II14"/>
      <c r="IJ14"/>
      <c r="IK14"/>
      <c r="IL14"/>
      <c r="IM14"/>
      <c r="IN14"/>
      <c r="IQ14"/>
    </row>
    <row r="15" spans="15:247" s="41" customFormat="1" ht="12">
      <c r="O15" s="42"/>
      <c r="P15" s="42"/>
      <c r="EN15"/>
      <c r="ET15"/>
      <c r="FN15"/>
      <c r="GE15"/>
      <c r="HH15"/>
      <c r="HN15"/>
      <c r="HS15"/>
      <c r="HT15"/>
      <c r="HU15"/>
      <c r="HV15"/>
      <c r="HW15"/>
      <c r="HX15"/>
      <c r="HY15"/>
      <c r="HZ15"/>
      <c r="IA15"/>
      <c r="IB15"/>
      <c r="IC15"/>
      <c r="IJ15"/>
      <c r="IK15"/>
      <c r="IL15"/>
      <c r="IM15"/>
    </row>
    <row r="16" spans="15:247" s="41" customFormat="1" ht="12">
      <c r="O16" s="42"/>
      <c r="P16" s="42"/>
      <c r="EN16"/>
      <c r="ET16"/>
      <c r="FN16"/>
      <c r="GE16"/>
      <c r="HH16"/>
      <c r="HN16"/>
      <c r="HS16"/>
      <c r="HT16"/>
      <c r="HU16"/>
      <c r="HV16"/>
      <c r="HW16"/>
      <c r="HX16"/>
      <c r="HY16"/>
      <c r="HZ16"/>
      <c r="IA16"/>
      <c r="IB16"/>
      <c r="IC16"/>
      <c r="IJ16"/>
      <c r="IK16"/>
      <c r="IL16"/>
      <c r="IM16"/>
    </row>
    <row r="17" spans="15:250" s="41" customFormat="1" ht="12">
      <c r="O17" s="42"/>
      <c r="P17" s="42"/>
      <c r="EN17"/>
      <c r="ET17"/>
      <c r="FN17"/>
      <c r="GE17"/>
      <c r="HH17"/>
      <c r="HN17"/>
      <c r="HS17"/>
      <c r="HT17"/>
      <c r="HU17"/>
      <c r="HV17"/>
      <c r="HW17"/>
      <c r="HX17"/>
      <c r="HY17"/>
      <c r="HZ17"/>
      <c r="IA17"/>
      <c r="IB17"/>
      <c r="IC17"/>
      <c r="IJ17"/>
      <c r="IK17"/>
      <c r="IL17"/>
      <c r="IM17"/>
      <c r="IP17" s="43"/>
    </row>
    <row r="18" spans="15:250" s="41" customFormat="1" ht="12">
      <c r="O18" s="42"/>
      <c r="P18" s="42"/>
      <c r="EN18"/>
      <c r="ET18"/>
      <c r="FN18"/>
      <c r="GE18"/>
      <c r="HH18"/>
      <c r="HN18"/>
      <c r="HS18"/>
      <c r="HT18"/>
      <c r="HU18"/>
      <c r="HV18"/>
      <c r="HW18"/>
      <c r="HX18"/>
      <c r="HY18"/>
      <c r="HZ18"/>
      <c r="IA18"/>
      <c r="IB18"/>
      <c r="IC18"/>
      <c r="IJ18"/>
      <c r="IK18"/>
      <c r="IL18"/>
      <c r="IM18"/>
      <c r="IP18" s="43"/>
    </row>
    <row r="19" spans="15:250" s="41" customFormat="1" ht="12">
      <c r="O19" s="42"/>
      <c r="P19" s="42"/>
      <c r="EN19"/>
      <c r="ET19"/>
      <c r="FN19"/>
      <c r="GE19"/>
      <c r="HH19"/>
      <c r="HN19"/>
      <c r="HS19"/>
      <c r="HT19"/>
      <c r="HU19"/>
      <c r="HV19"/>
      <c r="HW19"/>
      <c r="HX19"/>
      <c r="HY19"/>
      <c r="HZ19"/>
      <c r="IA19"/>
      <c r="IB19"/>
      <c r="IC19"/>
      <c r="IJ19"/>
      <c r="IK19"/>
      <c r="IL19"/>
      <c r="IM19"/>
      <c r="IP19" s="43"/>
    </row>
    <row r="20" spans="15:250" s="41" customFormat="1" ht="12">
      <c r="O20" s="42"/>
      <c r="P20" s="42"/>
      <c r="EN20"/>
      <c r="ET20"/>
      <c r="FN20"/>
      <c r="GE20"/>
      <c r="HH20"/>
      <c r="HN20"/>
      <c r="HS20"/>
      <c r="HT20"/>
      <c r="HU20"/>
      <c r="HV20"/>
      <c r="HW20"/>
      <c r="HX20"/>
      <c r="HY20"/>
      <c r="HZ20"/>
      <c r="IA20"/>
      <c r="IB20"/>
      <c r="IC20"/>
      <c r="IJ20"/>
      <c r="IK20"/>
      <c r="IL20"/>
      <c r="IM20"/>
      <c r="IP20" s="43"/>
    </row>
    <row r="21" spans="15:250" s="41" customFormat="1" ht="12">
      <c r="O21" s="42"/>
      <c r="P21" s="42"/>
      <c r="EN21"/>
      <c r="ET21"/>
      <c r="FN21"/>
      <c r="GE21"/>
      <c r="HH21"/>
      <c r="HN21"/>
      <c r="HS21"/>
      <c r="HT21"/>
      <c r="HU21"/>
      <c r="HV21"/>
      <c r="HW21"/>
      <c r="HX21"/>
      <c r="HY21"/>
      <c r="HZ21"/>
      <c r="IA21"/>
      <c r="IB21"/>
      <c r="IC21"/>
      <c r="IJ21"/>
      <c r="IK21"/>
      <c r="IL21"/>
      <c r="IM21"/>
      <c r="IP21" s="43"/>
    </row>
    <row r="22" spans="15:250" s="41" customFormat="1" ht="12">
      <c r="O22" s="42"/>
      <c r="P22" s="42"/>
      <c r="EN22"/>
      <c r="ET22"/>
      <c r="FN22"/>
      <c r="GE22"/>
      <c r="HH22"/>
      <c r="HN22"/>
      <c r="HS22"/>
      <c r="HT22"/>
      <c r="HU22"/>
      <c r="HV22"/>
      <c r="HW22"/>
      <c r="HX22"/>
      <c r="HY22"/>
      <c r="HZ22"/>
      <c r="IA22"/>
      <c r="IB22"/>
      <c r="IC22"/>
      <c r="IJ22"/>
      <c r="IK22"/>
      <c r="IL22"/>
      <c r="IM22"/>
      <c r="IP22" s="43"/>
    </row>
    <row r="23" spans="15:250" s="41" customFormat="1" ht="12">
      <c r="O23" s="42"/>
      <c r="P23" s="42"/>
      <c r="EN23"/>
      <c r="ET23"/>
      <c r="FN23"/>
      <c r="GE23"/>
      <c r="HH23"/>
      <c r="HN23"/>
      <c r="HS23"/>
      <c r="HT23"/>
      <c r="HU23"/>
      <c r="HV23"/>
      <c r="HW23"/>
      <c r="HX23"/>
      <c r="HY23"/>
      <c r="HZ23"/>
      <c r="IA23"/>
      <c r="IB23"/>
      <c r="IC23"/>
      <c r="IJ23"/>
      <c r="IK23"/>
      <c r="IL23"/>
      <c r="IM23"/>
      <c r="IP23" s="43"/>
    </row>
    <row r="24" spans="15:250" s="41" customFormat="1" ht="12">
      <c r="O24" s="42"/>
      <c r="P24" s="42"/>
      <c r="EN24"/>
      <c r="ET24"/>
      <c r="FN24"/>
      <c r="GE24"/>
      <c r="HH24"/>
      <c r="HN24"/>
      <c r="HS24"/>
      <c r="HT24"/>
      <c r="HU24"/>
      <c r="HV24"/>
      <c r="HW24"/>
      <c r="HX24"/>
      <c r="HY24"/>
      <c r="HZ24"/>
      <c r="IA24"/>
      <c r="IB24"/>
      <c r="IC24"/>
      <c r="IJ24"/>
      <c r="IK24"/>
      <c r="IL24"/>
      <c r="IM24"/>
      <c r="IP24" s="43"/>
    </row>
    <row r="25" spans="15:250" s="41" customFormat="1" ht="12">
      <c r="O25" s="42"/>
      <c r="P25" s="42"/>
      <c r="HH25"/>
      <c r="IP25" s="43"/>
    </row>
    <row r="26" spans="15:250" s="41" customFormat="1" ht="12">
      <c r="O26" s="42"/>
      <c r="P26" s="42"/>
      <c r="HH26"/>
      <c r="IP26" s="43"/>
    </row>
    <row r="27" spans="15:16" s="41" customFormat="1" ht="12">
      <c r="O27" s="42"/>
      <c r="P27" s="42"/>
    </row>
    <row r="28" spans="15:16" s="41" customFormat="1" ht="12">
      <c r="O28" s="42"/>
      <c r="P28" s="42"/>
    </row>
    <row r="29" spans="15:16" s="41" customFormat="1" ht="12">
      <c r="O29" s="42"/>
      <c r="P29" s="42"/>
    </row>
    <row r="30" spans="1:12" ht="12">
      <c r="A30" s="36"/>
      <c r="B30" s="36"/>
      <c r="C30" s="36"/>
      <c r="D30" s="36"/>
      <c r="L30" s="36"/>
    </row>
  </sheetData>
  <sheetProtection/>
  <printOptions/>
  <pageMargins left="0.75" right="0.75" top="1" bottom="1" header="0.4921259845" footer="0.492125984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Kotthoff</dc:creator>
  <cp:keywords/>
  <dc:description/>
  <cp:lastModifiedBy>Alyssa Stephens</cp:lastModifiedBy>
  <cp:lastPrinted>2014-02-20T10:49:11Z</cp:lastPrinted>
  <dcterms:created xsi:type="dcterms:W3CDTF">2014-01-24T12:45:31Z</dcterms:created>
  <dcterms:modified xsi:type="dcterms:W3CDTF">2014-02-20T10:49:15Z</dcterms:modified>
  <cp:category/>
  <cp:version/>
  <cp:contentType/>
  <cp:contentStatus/>
</cp:coreProperties>
</file>