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004"/>
  <workbookPr autoCompressPictures="0"/>
  <bookViews>
    <workbookView xWindow="1620" yWindow="200" windowWidth="31020" windowHeight="18160"/>
  </bookViews>
  <sheets>
    <sheet name="Sheet3" sheetId="3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35" i="3" l="1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34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5" i="3"/>
  <c r="I35" i="3"/>
  <c r="J35" i="3"/>
  <c r="N35" i="3"/>
  <c r="K35" i="3"/>
  <c r="O35" i="3"/>
  <c r="M35" i="3"/>
  <c r="I6" i="3"/>
  <c r="J6" i="3"/>
  <c r="N6" i="3"/>
  <c r="K6" i="3"/>
  <c r="O6" i="3"/>
  <c r="M6" i="3"/>
  <c r="I36" i="3"/>
  <c r="J36" i="3"/>
  <c r="N36" i="3"/>
  <c r="K36" i="3"/>
  <c r="O36" i="3"/>
  <c r="M36" i="3"/>
  <c r="I7" i="3"/>
  <c r="J7" i="3"/>
  <c r="N7" i="3"/>
  <c r="K7" i="3"/>
  <c r="O7" i="3"/>
  <c r="M7" i="3"/>
  <c r="I37" i="3"/>
  <c r="J37" i="3"/>
  <c r="N37" i="3"/>
  <c r="K37" i="3"/>
  <c r="O37" i="3"/>
  <c r="M37" i="3"/>
  <c r="I8" i="3"/>
  <c r="J8" i="3"/>
  <c r="N8" i="3"/>
  <c r="K8" i="3"/>
  <c r="O8" i="3"/>
  <c r="M8" i="3"/>
  <c r="I38" i="3"/>
  <c r="J38" i="3"/>
  <c r="N38" i="3"/>
  <c r="K38" i="3"/>
  <c r="O38" i="3"/>
  <c r="M38" i="3"/>
  <c r="I9" i="3"/>
  <c r="J9" i="3"/>
  <c r="N9" i="3"/>
  <c r="K9" i="3"/>
  <c r="O9" i="3"/>
  <c r="M9" i="3"/>
  <c r="I39" i="3"/>
  <c r="J39" i="3"/>
  <c r="N39" i="3"/>
  <c r="K39" i="3"/>
  <c r="O39" i="3"/>
  <c r="M39" i="3"/>
  <c r="I10" i="3"/>
  <c r="J10" i="3"/>
  <c r="N10" i="3"/>
  <c r="K10" i="3"/>
  <c r="O10" i="3"/>
  <c r="M10" i="3"/>
  <c r="I40" i="3"/>
  <c r="J40" i="3"/>
  <c r="N40" i="3"/>
  <c r="K40" i="3"/>
  <c r="O40" i="3"/>
  <c r="M40" i="3"/>
  <c r="I11" i="3"/>
  <c r="J11" i="3"/>
  <c r="N11" i="3"/>
  <c r="K11" i="3"/>
  <c r="O11" i="3"/>
  <c r="M11" i="3"/>
  <c r="I41" i="3"/>
  <c r="J41" i="3"/>
  <c r="N41" i="3"/>
  <c r="K41" i="3"/>
  <c r="O41" i="3"/>
  <c r="M41" i="3"/>
  <c r="I12" i="3"/>
  <c r="J12" i="3"/>
  <c r="N12" i="3"/>
  <c r="K12" i="3"/>
  <c r="O12" i="3"/>
  <c r="M12" i="3"/>
  <c r="I42" i="3"/>
  <c r="J42" i="3"/>
  <c r="N42" i="3"/>
  <c r="K42" i="3"/>
  <c r="O42" i="3"/>
  <c r="M42" i="3"/>
  <c r="I13" i="3"/>
  <c r="J13" i="3"/>
  <c r="N13" i="3"/>
  <c r="K13" i="3"/>
  <c r="O13" i="3"/>
  <c r="M13" i="3"/>
  <c r="I43" i="3"/>
  <c r="J43" i="3"/>
  <c r="N43" i="3"/>
  <c r="K43" i="3"/>
  <c r="O43" i="3"/>
  <c r="M43" i="3"/>
  <c r="I14" i="3"/>
  <c r="J14" i="3"/>
  <c r="N14" i="3"/>
  <c r="K14" i="3"/>
  <c r="O14" i="3"/>
  <c r="M14" i="3"/>
  <c r="I44" i="3"/>
  <c r="J44" i="3"/>
  <c r="N44" i="3"/>
  <c r="K44" i="3"/>
  <c r="O44" i="3"/>
  <c r="M44" i="3"/>
  <c r="I15" i="3"/>
  <c r="J15" i="3"/>
  <c r="N15" i="3"/>
  <c r="K15" i="3"/>
  <c r="O15" i="3"/>
  <c r="M15" i="3"/>
  <c r="I45" i="3"/>
  <c r="J45" i="3"/>
  <c r="N45" i="3"/>
  <c r="K45" i="3"/>
  <c r="O45" i="3"/>
  <c r="M45" i="3"/>
  <c r="I16" i="3"/>
  <c r="J16" i="3"/>
  <c r="N16" i="3"/>
  <c r="K16" i="3"/>
  <c r="O16" i="3"/>
  <c r="M16" i="3"/>
  <c r="I46" i="3"/>
  <c r="J46" i="3"/>
  <c r="N46" i="3"/>
  <c r="K46" i="3"/>
  <c r="O46" i="3"/>
  <c r="M46" i="3"/>
  <c r="I17" i="3"/>
  <c r="J17" i="3"/>
  <c r="N17" i="3"/>
  <c r="K17" i="3"/>
  <c r="O17" i="3"/>
  <c r="M17" i="3"/>
  <c r="I47" i="3"/>
  <c r="J47" i="3"/>
  <c r="N47" i="3"/>
  <c r="K47" i="3"/>
  <c r="O47" i="3"/>
  <c r="M47" i="3"/>
  <c r="I18" i="3"/>
  <c r="J18" i="3"/>
  <c r="N18" i="3"/>
  <c r="K18" i="3"/>
  <c r="O18" i="3"/>
  <c r="M18" i="3"/>
  <c r="I48" i="3"/>
  <c r="J48" i="3"/>
  <c r="N48" i="3"/>
  <c r="K48" i="3"/>
  <c r="O48" i="3"/>
  <c r="M48" i="3"/>
  <c r="I19" i="3"/>
  <c r="J19" i="3"/>
  <c r="N19" i="3"/>
  <c r="K19" i="3"/>
  <c r="O19" i="3"/>
  <c r="M19" i="3"/>
  <c r="I49" i="3"/>
  <c r="J49" i="3"/>
  <c r="N49" i="3"/>
  <c r="K49" i="3"/>
  <c r="O49" i="3"/>
  <c r="M49" i="3"/>
  <c r="I20" i="3"/>
  <c r="J20" i="3"/>
  <c r="N20" i="3"/>
  <c r="K20" i="3"/>
  <c r="O20" i="3"/>
  <c r="M20" i="3"/>
  <c r="I50" i="3"/>
  <c r="J50" i="3"/>
  <c r="N50" i="3"/>
  <c r="K50" i="3"/>
  <c r="O50" i="3"/>
  <c r="M50" i="3"/>
  <c r="I21" i="3"/>
  <c r="J21" i="3"/>
  <c r="N21" i="3"/>
  <c r="K21" i="3"/>
  <c r="O21" i="3"/>
  <c r="M21" i="3"/>
  <c r="I51" i="3"/>
  <c r="J51" i="3"/>
  <c r="N51" i="3"/>
  <c r="K51" i="3"/>
  <c r="O51" i="3"/>
  <c r="M51" i="3"/>
  <c r="I22" i="3"/>
  <c r="J22" i="3"/>
  <c r="N22" i="3"/>
  <c r="K22" i="3"/>
  <c r="O22" i="3"/>
  <c r="M22" i="3"/>
  <c r="I52" i="3"/>
  <c r="J52" i="3"/>
  <c r="N52" i="3"/>
  <c r="K52" i="3"/>
  <c r="O52" i="3"/>
  <c r="M52" i="3"/>
  <c r="I23" i="3"/>
  <c r="J23" i="3"/>
  <c r="N23" i="3"/>
  <c r="K23" i="3"/>
  <c r="O23" i="3"/>
  <c r="M23" i="3"/>
  <c r="I53" i="3"/>
  <c r="J53" i="3"/>
  <c r="N53" i="3"/>
  <c r="K53" i="3"/>
  <c r="O53" i="3"/>
  <c r="M53" i="3"/>
  <c r="I24" i="3"/>
  <c r="J24" i="3"/>
  <c r="N24" i="3"/>
  <c r="K24" i="3"/>
  <c r="O24" i="3"/>
  <c r="M24" i="3"/>
  <c r="I54" i="3"/>
  <c r="J54" i="3"/>
  <c r="N54" i="3"/>
  <c r="K54" i="3"/>
  <c r="O54" i="3"/>
  <c r="M54" i="3"/>
  <c r="I25" i="3"/>
  <c r="J25" i="3"/>
  <c r="N25" i="3"/>
  <c r="K25" i="3"/>
  <c r="O25" i="3"/>
  <c r="M25" i="3"/>
  <c r="I55" i="3"/>
  <c r="J55" i="3"/>
  <c r="N55" i="3"/>
  <c r="K55" i="3"/>
  <c r="O55" i="3"/>
  <c r="M55" i="3"/>
  <c r="I26" i="3"/>
  <c r="J26" i="3"/>
  <c r="N26" i="3"/>
  <c r="K26" i="3"/>
  <c r="O26" i="3"/>
  <c r="M26" i="3"/>
  <c r="I56" i="3"/>
  <c r="J56" i="3"/>
  <c r="N56" i="3"/>
  <c r="K56" i="3"/>
  <c r="O56" i="3"/>
  <c r="M56" i="3"/>
  <c r="I27" i="3"/>
  <c r="J27" i="3"/>
  <c r="N27" i="3"/>
  <c r="K27" i="3"/>
  <c r="O27" i="3"/>
  <c r="M27" i="3"/>
  <c r="I57" i="3"/>
  <c r="J57" i="3"/>
  <c r="N57" i="3"/>
  <c r="K57" i="3"/>
  <c r="O57" i="3"/>
  <c r="M57" i="3"/>
  <c r="I28" i="3"/>
  <c r="J28" i="3"/>
  <c r="N28" i="3"/>
  <c r="K28" i="3"/>
  <c r="O28" i="3"/>
  <c r="M28" i="3"/>
  <c r="I58" i="3"/>
  <c r="J58" i="3"/>
  <c r="N58" i="3"/>
  <c r="K58" i="3"/>
  <c r="O58" i="3"/>
  <c r="M58" i="3"/>
  <c r="I29" i="3"/>
  <c r="J29" i="3"/>
  <c r="N29" i="3"/>
  <c r="K29" i="3"/>
  <c r="O29" i="3"/>
  <c r="M29" i="3"/>
  <c r="I59" i="3"/>
  <c r="J59" i="3"/>
  <c r="N59" i="3"/>
  <c r="K59" i="3"/>
  <c r="O59" i="3"/>
  <c r="M59" i="3"/>
  <c r="I30" i="3"/>
  <c r="J30" i="3"/>
  <c r="N30" i="3"/>
  <c r="K30" i="3"/>
  <c r="O30" i="3"/>
  <c r="M30" i="3"/>
  <c r="I34" i="3"/>
  <c r="J34" i="3"/>
  <c r="N34" i="3"/>
  <c r="K34" i="3"/>
  <c r="O34" i="3"/>
  <c r="M34" i="3"/>
  <c r="I5" i="3"/>
  <c r="J5" i="3"/>
  <c r="N5" i="3"/>
  <c r="K5" i="3"/>
  <c r="O5" i="3"/>
  <c r="M5" i="3"/>
  <c r="P5" i="3"/>
  <c r="T5" i="3"/>
  <c r="L5" i="3"/>
  <c r="R5" i="3"/>
  <c r="Q5" i="3"/>
  <c r="P9" i="3"/>
  <c r="P25" i="3"/>
  <c r="P42" i="3"/>
  <c r="P58" i="3"/>
  <c r="L9" i="3"/>
  <c r="R9" i="3"/>
  <c r="L25" i="3"/>
  <c r="R25" i="3"/>
  <c r="L42" i="3"/>
  <c r="R42" i="3"/>
  <c r="L58" i="3"/>
  <c r="R58" i="3"/>
  <c r="L11" i="3"/>
  <c r="L15" i="3"/>
  <c r="L48" i="3"/>
  <c r="P13" i="3"/>
  <c r="P17" i="3"/>
  <c r="P21" i="3"/>
  <c r="P29" i="3"/>
  <c r="P34" i="3"/>
  <c r="P38" i="3"/>
  <c r="P46" i="3"/>
  <c r="P50" i="3"/>
  <c r="P54" i="3"/>
  <c r="P55" i="3"/>
  <c r="L55" i="3"/>
  <c r="Q58" i="3"/>
  <c r="T58" i="3"/>
  <c r="Q42" i="3"/>
  <c r="T42" i="3"/>
  <c r="Q25" i="3"/>
  <c r="T25" i="3"/>
  <c r="Q9" i="3"/>
  <c r="T9" i="3"/>
  <c r="P59" i="3"/>
  <c r="L59" i="3"/>
  <c r="P51" i="3"/>
  <c r="L51" i="3"/>
  <c r="P43" i="3"/>
  <c r="L43" i="3"/>
  <c r="P35" i="3"/>
  <c r="L35" i="3"/>
  <c r="P26" i="3"/>
  <c r="L26" i="3"/>
  <c r="P18" i="3"/>
  <c r="L18" i="3"/>
  <c r="P10" i="3"/>
  <c r="L10" i="3"/>
  <c r="L46" i="3"/>
  <c r="R46" i="3"/>
  <c r="L29" i="3"/>
  <c r="R29" i="3"/>
  <c r="L13" i="3"/>
  <c r="R13" i="3"/>
  <c r="L50" i="3"/>
  <c r="R50" i="3"/>
  <c r="L34" i="3"/>
  <c r="R34" i="3"/>
  <c r="L17" i="3"/>
  <c r="R17" i="3"/>
  <c r="P11" i="3"/>
  <c r="R11" i="3"/>
  <c r="L54" i="3"/>
  <c r="R54" i="3"/>
  <c r="L38" i="3"/>
  <c r="R38" i="3"/>
  <c r="L21" i="3"/>
  <c r="R21" i="3"/>
  <c r="T11" i="3"/>
  <c r="Q11" i="3"/>
  <c r="L6" i="3"/>
  <c r="L39" i="3"/>
  <c r="T26" i="3"/>
  <c r="Q26" i="3"/>
  <c r="T55" i="3"/>
  <c r="Q55" i="3"/>
  <c r="Q38" i="3"/>
  <c r="T38" i="3"/>
  <c r="L23" i="3"/>
  <c r="Q46" i="3"/>
  <c r="T46" i="3"/>
  <c r="L36" i="3"/>
  <c r="P48" i="3"/>
  <c r="Q48" i="3"/>
  <c r="P12" i="3"/>
  <c r="T12" i="3"/>
  <c r="Q20" i="3"/>
  <c r="P37" i="3"/>
  <c r="T37" i="3"/>
  <c r="Q45" i="3"/>
  <c r="Q53" i="3"/>
  <c r="L30" i="3"/>
  <c r="T18" i="3"/>
  <c r="Q18" i="3"/>
  <c r="T51" i="3"/>
  <c r="Q51" i="3"/>
  <c r="Q21" i="3"/>
  <c r="T21" i="3"/>
  <c r="Q50" i="3"/>
  <c r="T50" i="3"/>
  <c r="L7" i="3"/>
  <c r="Q29" i="3"/>
  <c r="T29" i="3"/>
  <c r="L19" i="3"/>
  <c r="L12" i="3"/>
  <c r="R12" i="3"/>
  <c r="P20" i="3"/>
  <c r="T20" i="3"/>
  <c r="L20" i="3"/>
  <c r="P28" i="3"/>
  <c r="T28" i="3"/>
  <c r="L28" i="3"/>
  <c r="R28" i="3"/>
  <c r="L37" i="3"/>
  <c r="P45" i="3"/>
  <c r="T45" i="3"/>
  <c r="L45" i="3"/>
  <c r="R45" i="3"/>
  <c r="P53" i="3"/>
  <c r="T53" i="3"/>
  <c r="L53" i="3"/>
  <c r="L22" i="3"/>
  <c r="T10" i="3"/>
  <c r="Q10" i="3"/>
  <c r="T43" i="3"/>
  <c r="Q43" i="3"/>
  <c r="L44" i="3"/>
  <c r="Q34" i="3"/>
  <c r="T34" i="3"/>
  <c r="L56" i="3"/>
  <c r="Q13" i="3"/>
  <c r="T13" i="3"/>
  <c r="P15" i="3"/>
  <c r="Q15" i="3"/>
  <c r="P8" i="3"/>
  <c r="T8" i="3"/>
  <c r="Q16" i="3"/>
  <c r="P16" i="3"/>
  <c r="T16" i="3"/>
  <c r="Q41" i="3"/>
  <c r="Q49" i="3"/>
  <c r="P49" i="3"/>
  <c r="T49" i="3"/>
  <c r="L14" i="3"/>
  <c r="L47" i="3"/>
  <c r="T35" i="3"/>
  <c r="Q35" i="3"/>
  <c r="T59" i="3"/>
  <c r="Q59" i="3"/>
  <c r="Q54" i="3"/>
  <c r="T54" i="3"/>
  <c r="L27" i="3"/>
  <c r="Q17" i="3"/>
  <c r="T17" i="3"/>
  <c r="L40" i="3"/>
  <c r="L52" i="3"/>
  <c r="L8" i="3"/>
  <c r="L16" i="3"/>
  <c r="R16" i="3"/>
  <c r="L24" i="3"/>
  <c r="P24" i="3"/>
  <c r="T24" i="3"/>
  <c r="L41" i="3"/>
  <c r="P41" i="3"/>
  <c r="T41" i="3"/>
  <c r="L49" i="3"/>
  <c r="R49" i="3"/>
  <c r="L57" i="3"/>
  <c r="P57" i="3"/>
  <c r="T57" i="3"/>
  <c r="R10" i="3"/>
  <c r="R26" i="3"/>
  <c r="R43" i="3"/>
  <c r="R59" i="3"/>
  <c r="R55" i="3"/>
  <c r="R18" i="3"/>
  <c r="R35" i="3"/>
  <c r="R51" i="3"/>
  <c r="P44" i="3"/>
  <c r="T44" i="3"/>
  <c r="Q44" i="3"/>
  <c r="P19" i="3"/>
  <c r="T19" i="3"/>
  <c r="Q19" i="3"/>
  <c r="P30" i="3"/>
  <c r="T30" i="3"/>
  <c r="Q30" i="3"/>
  <c r="R48" i="3"/>
  <c r="T48" i="3"/>
  <c r="P6" i="3"/>
  <c r="T6" i="3"/>
  <c r="Q6" i="3"/>
  <c r="P52" i="3"/>
  <c r="T52" i="3"/>
  <c r="Q52" i="3"/>
  <c r="R15" i="3"/>
  <c r="T15" i="3"/>
  <c r="P56" i="3"/>
  <c r="T56" i="3"/>
  <c r="Q56" i="3"/>
  <c r="P27" i="3"/>
  <c r="T27" i="3"/>
  <c r="Q27" i="3"/>
  <c r="P47" i="3"/>
  <c r="T47" i="3"/>
  <c r="Q47" i="3"/>
  <c r="P23" i="3"/>
  <c r="T23" i="3"/>
  <c r="Q23" i="3"/>
  <c r="P39" i="3"/>
  <c r="T39" i="3"/>
  <c r="Q39" i="3"/>
  <c r="Q8" i="3"/>
  <c r="R30" i="3"/>
  <c r="Q37" i="3"/>
  <c r="R23" i="3"/>
  <c r="R6" i="3"/>
  <c r="R57" i="3"/>
  <c r="R41" i="3"/>
  <c r="R24" i="3"/>
  <c r="R8" i="3"/>
  <c r="Q57" i="3"/>
  <c r="Q24" i="3"/>
  <c r="R53" i="3"/>
  <c r="R37" i="3"/>
  <c r="R20" i="3"/>
  <c r="Q28" i="3"/>
  <c r="P36" i="3"/>
  <c r="R36" i="3"/>
  <c r="P14" i="3"/>
  <c r="T14" i="3"/>
  <c r="Q14" i="3"/>
  <c r="P40" i="3"/>
  <c r="T40" i="3"/>
  <c r="Q40" i="3"/>
  <c r="P22" i="3"/>
  <c r="T22" i="3"/>
  <c r="Q22" i="3"/>
  <c r="P7" i="3"/>
  <c r="T7" i="3"/>
  <c r="Q7" i="3"/>
  <c r="T36" i="3"/>
  <c r="Q36" i="3"/>
  <c r="R52" i="3"/>
  <c r="R47" i="3"/>
  <c r="R19" i="3"/>
  <c r="Q12" i="3"/>
  <c r="R39" i="3"/>
  <c r="R56" i="3"/>
  <c r="R7" i="3"/>
  <c r="R40" i="3"/>
  <c r="R27" i="3"/>
  <c r="R44" i="3"/>
  <c r="R22" i="3"/>
  <c r="R14" i="3"/>
</calcChain>
</file>

<file path=xl/sharedStrings.xml><?xml version="1.0" encoding="utf-8"?>
<sst xmlns="http://schemas.openxmlformats.org/spreadsheetml/2006/main" count="99" uniqueCount="51">
  <si>
    <t>Label ID
Core/section/offset</t>
  </si>
  <si>
    <t>Text ID</t>
  </si>
  <si>
    <t>Container #</t>
  </si>
  <si>
    <t>U1480 G 66R 3W 90/92</t>
  </si>
  <si>
    <t>cube 7964421</t>
  </si>
  <si>
    <t>U1480 G 67R 5W 48/50</t>
  </si>
  <si>
    <t>cube 7964631</t>
  </si>
  <si>
    <t>U1480 G 59R 3W 125</t>
  </si>
  <si>
    <t>U1480 59R 4W 44</t>
  </si>
  <si>
    <t>U1480 65R 4W 133</t>
  </si>
  <si>
    <t>U1480 60R 3W 5</t>
  </si>
  <si>
    <t>U1480 60R 4W 32</t>
  </si>
  <si>
    <t>U1480 60R 6W 97</t>
  </si>
  <si>
    <t>U1480 61R 1W 5</t>
  </si>
  <si>
    <t>U1480 61R 1W 85</t>
  </si>
  <si>
    <t>U1480 61R 2W 30</t>
  </si>
  <si>
    <t>U1480 61R 2W 81</t>
  </si>
  <si>
    <t>U1480 61R 3W 85</t>
  </si>
  <si>
    <t>U1480 61R 4W 25</t>
  </si>
  <si>
    <t>U1480 61R 4W 90</t>
  </si>
  <si>
    <t>U1480 61R 5W 69</t>
  </si>
  <si>
    <t>U1480 61R 6W 104</t>
  </si>
  <si>
    <t>U1480 61R 6W 137</t>
  </si>
  <si>
    <t>U1480 61R 7W 30</t>
  </si>
  <si>
    <t>U1480 62R 1W 45</t>
  </si>
  <si>
    <t>U1480 62R 2W 19</t>
  </si>
  <si>
    <t>U1480 62R 3W 50</t>
  </si>
  <si>
    <t>U1480 62R 4W 73</t>
  </si>
  <si>
    <t>U1480 62R 4W 118</t>
  </si>
  <si>
    <t>U1480 62R 5W 48</t>
  </si>
  <si>
    <t>U1480 62R 6W 99</t>
  </si>
  <si>
    <t>Wet mass (g)</t>
  </si>
  <si>
    <t>Dry mass (g)</t>
  </si>
  <si>
    <t>Pore water mass (g)</t>
  </si>
  <si>
    <t>Pore fluid mass (g)</t>
  </si>
  <si>
    <t>Salt mass (g)</t>
  </si>
  <si>
    <t>Mass of solids excluding salt (g)</t>
  </si>
  <si>
    <t>Salt volume (cm3)</t>
  </si>
  <si>
    <t>Porosity (%)</t>
  </si>
  <si>
    <t>24-hr dry</t>
  </si>
  <si>
    <t>Container mass (g)</t>
  </si>
  <si>
    <t>192-hr dry</t>
  </si>
  <si>
    <r>
      <t>Container volume (cm</t>
    </r>
    <r>
      <rPr>
        <b/>
        <vertAlign val="superscript"/>
        <sz val="11"/>
        <color theme="1"/>
        <rFont val="Calibri"/>
        <scheme val="minor"/>
      </rPr>
      <t>3</t>
    </r>
    <r>
      <rPr>
        <b/>
        <sz val="11"/>
        <color theme="1"/>
        <rFont val="Calibri"/>
        <scheme val="minor"/>
      </rPr>
      <t>)</t>
    </r>
  </si>
  <si>
    <r>
      <t>Dry volume (cm</t>
    </r>
    <r>
      <rPr>
        <b/>
        <vertAlign val="superscript"/>
        <sz val="11"/>
        <color theme="1"/>
        <rFont val="Calibri"/>
        <scheme val="minor"/>
      </rPr>
      <t>3</t>
    </r>
    <r>
      <rPr>
        <b/>
        <sz val="11"/>
        <color theme="1"/>
        <rFont val="Calibri"/>
        <scheme val="minor"/>
      </rPr>
      <t>)</t>
    </r>
  </si>
  <si>
    <r>
      <t>Pore water volume (cm</t>
    </r>
    <r>
      <rPr>
        <b/>
        <vertAlign val="superscript"/>
        <sz val="11"/>
        <color theme="1"/>
        <rFont val="Calibri"/>
        <scheme val="minor"/>
      </rPr>
      <t>3</t>
    </r>
    <r>
      <rPr>
        <b/>
        <sz val="11"/>
        <color theme="1"/>
        <rFont val="Calibri"/>
        <scheme val="minor"/>
      </rPr>
      <t>)</t>
    </r>
  </si>
  <si>
    <r>
      <t>Pore fluid volume (cm</t>
    </r>
    <r>
      <rPr>
        <b/>
        <vertAlign val="superscript"/>
        <sz val="11"/>
        <color theme="1"/>
        <rFont val="Calibri"/>
        <scheme val="minor"/>
      </rPr>
      <t>3</t>
    </r>
    <r>
      <rPr>
        <b/>
        <sz val="11"/>
        <color theme="1"/>
        <rFont val="Calibri"/>
        <scheme val="minor"/>
      </rPr>
      <t>)</t>
    </r>
  </si>
  <si>
    <r>
      <t>Volume of solids excluding salt (cm</t>
    </r>
    <r>
      <rPr>
        <b/>
        <vertAlign val="superscript"/>
        <sz val="11"/>
        <color rgb="FF000000"/>
        <rFont val="Calibri"/>
        <scheme val="minor"/>
      </rPr>
      <t>3</t>
    </r>
    <r>
      <rPr>
        <b/>
        <sz val="11"/>
        <color rgb="FF000000"/>
        <rFont val="Calibri"/>
        <scheme val="minor"/>
      </rPr>
      <t>)</t>
    </r>
  </si>
  <si>
    <r>
      <t>Bulk density (g/cm</t>
    </r>
    <r>
      <rPr>
        <b/>
        <vertAlign val="superscript"/>
        <sz val="11"/>
        <color theme="1"/>
        <rFont val="Calibri"/>
        <scheme val="minor"/>
      </rPr>
      <t>3</t>
    </r>
    <r>
      <rPr>
        <b/>
        <sz val="11"/>
        <color theme="1"/>
        <rFont val="Calibri"/>
        <scheme val="minor"/>
      </rPr>
      <t>)</t>
    </r>
  </si>
  <si>
    <r>
      <t>Grain density (g/cm</t>
    </r>
    <r>
      <rPr>
        <b/>
        <vertAlign val="superscript"/>
        <sz val="11"/>
        <color theme="1"/>
        <rFont val="Calibri"/>
        <scheme val="minor"/>
      </rPr>
      <t>3</t>
    </r>
    <r>
      <rPr>
        <b/>
        <sz val="11"/>
        <color theme="1"/>
        <rFont val="Calibri"/>
        <scheme val="minor"/>
      </rPr>
      <t>)</t>
    </r>
  </si>
  <si>
    <r>
      <t>Void ratio (cm</t>
    </r>
    <r>
      <rPr>
        <b/>
        <vertAlign val="superscript"/>
        <sz val="11"/>
        <color theme="1"/>
        <rFont val="Calibri"/>
        <scheme val="minor"/>
      </rPr>
      <t>3</t>
    </r>
    <r>
      <rPr>
        <b/>
        <sz val="11"/>
        <color theme="1"/>
        <rFont val="Calibri"/>
        <scheme val="minor"/>
      </rPr>
      <t>/cm</t>
    </r>
    <r>
      <rPr>
        <b/>
        <vertAlign val="superscript"/>
        <sz val="11"/>
        <color theme="1"/>
        <rFont val="Calibri"/>
        <scheme val="minor"/>
      </rPr>
      <t>3</t>
    </r>
    <r>
      <rPr>
        <b/>
        <sz val="11"/>
        <color theme="1"/>
        <rFont val="Calibri"/>
        <scheme val="minor"/>
      </rPr>
      <t>)</t>
    </r>
  </si>
  <si>
    <r>
      <t>Table PP Supplementary Materials T2. Comparison of Moisture and Density (MAD) derived properties after drying at 105±5</t>
    </r>
    <r>
      <rPr>
        <b/>
        <vertAlign val="superscript"/>
        <sz val="11"/>
        <color theme="1"/>
        <rFont val="Calibri"/>
        <scheme val="minor"/>
      </rPr>
      <t>o</t>
    </r>
    <r>
      <rPr>
        <b/>
        <sz val="11"/>
        <color theme="1"/>
        <rFont val="Calibri"/>
        <scheme val="minor"/>
      </rPr>
      <t>C for 24 hrs (24-hr dry) and after drying at 105±5</t>
    </r>
    <r>
      <rPr>
        <b/>
        <vertAlign val="superscript"/>
        <sz val="11"/>
        <color theme="1"/>
        <rFont val="Calibri"/>
        <scheme val="minor"/>
      </rPr>
      <t>o</t>
    </r>
    <r>
      <rPr>
        <b/>
        <sz val="11"/>
        <color theme="1"/>
        <rFont val="Calibri"/>
        <scheme val="minor"/>
      </rPr>
      <t>C for 192 hrs (192-hr dry).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</si>
</sst>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  <font>
      <b/>
      <vertAlign val="superscript"/>
      <sz val="11"/>
      <color theme="1"/>
      <name val="Calibri"/>
      <scheme val="minor"/>
    </font>
    <font>
      <b/>
      <sz val="11"/>
      <color rgb="FF000000"/>
      <name val="Calibri"/>
      <scheme val="minor"/>
    </font>
    <font>
      <b/>
      <vertAlign val="superscript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164" fontId="0" fillId="0" borderId="1" xfId="0" applyNumberFormat="1" applyBorder="1"/>
    <xf numFmtId="2" fontId="0" fillId="0" borderId="1" xfId="0" applyNumberFormat="1" applyBorder="1"/>
    <xf numFmtId="2" fontId="0" fillId="0" borderId="0" xfId="0" applyNumberFormat="1"/>
    <xf numFmtId="0" fontId="0" fillId="0" borderId="0" xfId="0" applyFill="1" applyBorder="1" applyAlignment="1">
      <alignment wrapText="1"/>
    </xf>
    <xf numFmtId="164" fontId="0" fillId="0" borderId="0" xfId="0" applyNumberFormat="1"/>
    <xf numFmtId="0" fontId="3" fillId="0" borderId="0" xfId="0" applyFont="1"/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1" fontId="0" fillId="0" borderId="1" xfId="0" applyNumberFormat="1" applyBorder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tabSelected="1" workbookViewId="0">
      <selection activeCell="A2" sqref="A2"/>
    </sheetView>
  </sheetViews>
  <sheetFormatPr baseColWidth="10" defaultColWidth="8.83203125" defaultRowHeight="14" x14ac:dyDescent="0"/>
  <cols>
    <col min="1" max="1" width="21.83203125" customWidth="1"/>
    <col min="2" max="2" width="15" customWidth="1"/>
    <col min="3" max="3" width="10" customWidth="1"/>
    <col min="4" max="4" width="11.33203125" customWidth="1"/>
    <col min="5" max="5" width="11.1640625" customWidth="1"/>
    <col min="6" max="6" width="12.6640625" customWidth="1"/>
    <col min="7" max="8" width="12.83203125" customWidth="1"/>
    <col min="9" max="9" width="12.1640625" customWidth="1"/>
    <col min="20" max="20" width="10.33203125" customWidth="1"/>
  </cols>
  <sheetData>
    <row r="1" spans="1:23" ht="16">
      <c r="A1" s="8" t="s">
        <v>50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3">
      <c r="A3" s="8" t="s">
        <v>39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3" ht="75" customHeight="1">
      <c r="A4" s="9" t="s">
        <v>0</v>
      </c>
      <c r="B4" s="9" t="s">
        <v>1</v>
      </c>
      <c r="C4" s="9" t="s">
        <v>2</v>
      </c>
      <c r="D4" s="9" t="s">
        <v>40</v>
      </c>
      <c r="E4" s="9" t="s">
        <v>42</v>
      </c>
      <c r="F4" s="9" t="s">
        <v>31</v>
      </c>
      <c r="G4" s="9" t="s">
        <v>32</v>
      </c>
      <c r="H4" s="9" t="s">
        <v>43</v>
      </c>
      <c r="I4" s="9" t="s">
        <v>33</v>
      </c>
      <c r="J4" s="9" t="s">
        <v>34</v>
      </c>
      <c r="K4" s="9" t="s">
        <v>35</v>
      </c>
      <c r="L4" s="9" t="s">
        <v>36</v>
      </c>
      <c r="M4" s="9" t="s">
        <v>44</v>
      </c>
      <c r="N4" s="9" t="s">
        <v>45</v>
      </c>
      <c r="O4" s="9" t="s">
        <v>37</v>
      </c>
      <c r="P4" s="10" t="s">
        <v>46</v>
      </c>
      <c r="Q4" s="9" t="s">
        <v>47</v>
      </c>
      <c r="R4" s="9" t="s">
        <v>48</v>
      </c>
      <c r="S4" s="9" t="s">
        <v>38</v>
      </c>
      <c r="T4" s="9" t="s">
        <v>49</v>
      </c>
      <c r="U4" s="1"/>
      <c r="V4" s="1"/>
      <c r="W4" s="6"/>
    </row>
    <row r="5" spans="1:23">
      <c r="A5" s="2" t="s">
        <v>3</v>
      </c>
      <c r="B5" s="2" t="s">
        <v>4</v>
      </c>
      <c r="C5" s="2">
        <v>0</v>
      </c>
      <c r="D5" s="3">
        <v>0</v>
      </c>
      <c r="E5" s="3">
        <v>0</v>
      </c>
      <c r="F5" s="3">
        <v>19.239999999999998</v>
      </c>
      <c r="G5" s="3">
        <v>18.117999999999999</v>
      </c>
      <c r="H5" s="3">
        <v>7.0179999999999998</v>
      </c>
      <c r="I5" s="3">
        <f>F5-G5</f>
        <v>1.1219999999999999</v>
      </c>
      <c r="J5" s="3">
        <f>I5/(1-0.035)</f>
        <v>1.1626943005181347</v>
      </c>
      <c r="K5" s="3">
        <f>J5-I5</f>
        <v>4.0694300518134829E-2</v>
      </c>
      <c r="L5" s="3">
        <f>G5-K5</f>
        <v>18.077305699481865</v>
      </c>
      <c r="M5" s="3">
        <f>I5/1</f>
        <v>1.1219999999999999</v>
      </c>
      <c r="N5" s="3">
        <f>J5/1.024</f>
        <v>1.1354436528497409</v>
      </c>
      <c r="O5" s="3">
        <f>K5/2.22</f>
        <v>1.833076599915983E-2</v>
      </c>
      <c r="P5" s="3">
        <f>H5-O5</f>
        <v>6.99966923400084</v>
      </c>
      <c r="Q5" s="3">
        <f>F5/(H5+N5-O5)</f>
        <v>2.365056301935172</v>
      </c>
      <c r="R5" s="3">
        <f>L5/P5</f>
        <v>2.5825942762654397</v>
      </c>
      <c r="S5" s="4">
        <f>N5/(H5-O5+N5)*100</f>
        <v>13.957318953558065</v>
      </c>
      <c r="T5" s="3">
        <f>N5/P5</f>
        <v>0.16221390109897366</v>
      </c>
      <c r="V5" s="5"/>
      <c r="W5" s="7"/>
    </row>
    <row r="6" spans="1:23">
      <c r="A6" s="2" t="s">
        <v>5</v>
      </c>
      <c r="B6" s="2" t="s">
        <v>6</v>
      </c>
      <c r="C6" s="2">
        <v>0</v>
      </c>
      <c r="D6" s="3">
        <v>0</v>
      </c>
      <c r="E6" s="3">
        <v>0</v>
      </c>
      <c r="F6" s="3">
        <v>19.751999999999999</v>
      </c>
      <c r="G6" s="3">
        <v>18.779</v>
      </c>
      <c r="H6" s="3">
        <v>7.2050000000000001</v>
      </c>
      <c r="I6" s="3">
        <f t="shared" ref="I6:I59" si="0">F6-G6</f>
        <v>0.97299999999999898</v>
      </c>
      <c r="J6" s="3">
        <f t="shared" ref="J6:J59" si="1">I6/(1-0.035)</f>
        <v>1.0082901554404136</v>
      </c>
      <c r="K6" s="3">
        <f t="shared" ref="K6:K59" si="2">J6-I6</f>
        <v>3.5290155440414583E-2</v>
      </c>
      <c r="L6" s="3">
        <f t="shared" ref="L6:L59" si="3">G6-K6</f>
        <v>18.743709844559586</v>
      </c>
      <c r="M6" s="3">
        <f t="shared" ref="M6:M59" si="4">I6/1</f>
        <v>0.97299999999999898</v>
      </c>
      <c r="N6" s="3">
        <f t="shared" ref="N6:N59" si="5">J6/1.024</f>
        <v>0.98465835492227882</v>
      </c>
      <c r="O6" s="3">
        <f t="shared" ref="O6:O59" si="6">K6/2.22</f>
        <v>1.5896466414601164E-2</v>
      </c>
      <c r="P6" s="3">
        <f t="shared" ref="P6:P59" si="7">H6-O6</f>
        <v>7.1891035335853992</v>
      </c>
      <c r="Q6" s="3">
        <f t="shared" ref="Q6:Q59" si="8">F6/(H6+N6-O6)</f>
        <v>2.4165127721387796</v>
      </c>
      <c r="R6" s="3">
        <f t="shared" ref="R6:R59" si="9">L6/P6</f>
        <v>2.6072388242837827</v>
      </c>
      <c r="S6" s="4">
        <f t="shared" ref="S6:S30" si="10">N6/(H6-O6+N6)*100</f>
        <v>12.046574984117289</v>
      </c>
      <c r="T6" s="3">
        <f t="shared" ref="T6:T59" si="11">N6/P6</f>
        <v>0.13696538801009633</v>
      </c>
      <c r="V6" s="5"/>
      <c r="W6" s="7"/>
    </row>
    <row r="7" spans="1:23">
      <c r="A7" s="2" t="s">
        <v>7</v>
      </c>
      <c r="B7" s="2">
        <v>7956541</v>
      </c>
      <c r="C7" s="2">
        <v>20384</v>
      </c>
      <c r="D7" s="3">
        <v>20.901599999999998</v>
      </c>
      <c r="E7" s="3">
        <v>8.4281000000000006</v>
      </c>
      <c r="F7" s="3">
        <v>5.0149999999999997</v>
      </c>
      <c r="G7" s="3">
        <v>4.0739999999999998</v>
      </c>
      <c r="H7" s="3">
        <v>1.581</v>
      </c>
      <c r="I7" s="3">
        <f t="shared" si="0"/>
        <v>0.94099999999999984</v>
      </c>
      <c r="J7" s="3">
        <f t="shared" si="1"/>
        <v>0.97512953367875632</v>
      </c>
      <c r="K7" s="3">
        <f t="shared" si="2"/>
        <v>3.4129533678756485E-2</v>
      </c>
      <c r="L7" s="3">
        <f t="shared" si="3"/>
        <v>4.0398704663212435</v>
      </c>
      <c r="M7" s="3">
        <f t="shared" si="4"/>
        <v>0.94099999999999984</v>
      </c>
      <c r="N7" s="3">
        <f t="shared" si="5"/>
        <v>0.95227493523316042</v>
      </c>
      <c r="O7" s="3">
        <f t="shared" si="6"/>
        <v>1.5373663819259677E-2</v>
      </c>
      <c r="P7" s="3">
        <f t="shared" si="7"/>
        <v>1.5656263361807403</v>
      </c>
      <c r="Q7" s="3">
        <f t="shared" si="8"/>
        <v>1.9917381419740419</v>
      </c>
      <c r="R7" s="3">
        <f t="shared" si="9"/>
        <v>2.5803541834741273</v>
      </c>
      <c r="S7" s="4">
        <f t="shared" si="10"/>
        <v>37.82018564605675</v>
      </c>
      <c r="T7" s="3">
        <f t="shared" si="11"/>
        <v>0.60823896048924608</v>
      </c>
      <c r="V7" s="5"/>
      <c r="W7" s="7"/>
    </row>
    <row r="8" spans="1:23">
      <c r="A8" s="2" t="s">
        <v>8</v>
      </c>
      <c r="B8" s="2">
        <v>7956551</v>
      </c>
      <c r="C8" s="2">
        <v>20385</v>
      </c>
      <c r="D8" s="3">
        <v>20.933599999999998</v>
      </c>
      <c r="E8" s="3">
        <v>8.4410000000000007</v>
      </c>
      <c r="F8" s="3">
        <v>7.7839999999999998</v>
      </c>
      <c r="G8" s="3">
        <v>6.5039999999999996</v>
      </c>
      <c r="H8" s="3">
        <v>2.6509999999999998</v>
      </c>
      <c r="I8" s="3">
        <f t="shared" si="0"/>
        <v>1.2800000000000002</v>
      </c>
      <c r="J8" s="3">
        <f t="shared" si="1"/>
        <v>1.3264248704663215</v>
      </c>
      <c r="K8" s="3">
        <f t="shared" si="2"/>
        <v>4.6424870466321266E-2</v>
      </c>
      <c r="L8" s="3">
        <f t="shared" si="3"/>
        <v>6.4575751295336783</v>
      </c>
      <c r="M8" s="3">
        <f t="shared" si="4"/>
        <v>1.2800000000000002</v>
      </c>
      <c r="N8" s="3">
        <f t="shared" si="5"/>
        <v>1.295336787564767</v>
      </c>
      <c r="O8" s="3">
        <f t="shared" si="6"/>
        <v>2.0912103813658225E-2</v>
      </c>
      <c r="P8" s="3">
        <f t="shared" si="7"/>
        <v>2.6300878961863416</v>
      </c>
      <c r="Q8" s="3">
        <f t="shared" si="8"/>
        <v>1.9829701566358071</v>
      </c>
      <c r="R8" s="3">
        <f t="shared" si="9"/>
        <v>2.4552697036845186</v>
      </c>
      <c r="S8" s="4">
        <f t="shared" si="10"/>
        <v>32.998640705722373</v>
      </c>
      <c r="T8" s="3">
        <f t="shared" si="11"/>
        <v>0.49250703348850833</v>
      </c>
      <c r="V8" s="5"/>
      <c r="W8" s="7"/>
    </row>
    <row r="9" spans="1:23">
      <c r="A9" s="2" t="s">
        <v>9</v>
      </c>
      <c r="B9" s="2">
        <v>7962961</v>
      </c>
      <c r="C9" s="2">
        <v>20398</v>
      </c>
      <c r="D9" s="3">
        <v>20.920400000000001</v>
      </c>
      <c r="E9" s="3">
        <v>8.4356000000000009</v>
      </c>
      <c r="F9" s="3">
        <v>12.097</v>
      </c>
      <c r="G9" s="3">
        <v>11.394</v>
      </c>
      <c r="H9" s="3">
        <v>4.4160000000000004</v>
      </c>
      <c r="I9" s="3">
        <f t="shared" si="0"/>
        <v>0.7029999999999994</v>
      </c>
      <c r="J9" s="3">
        <f t="shared" si="1"/>
        <v>0.72849740932642426</v>
      </c>
      <c r="K9" s="3">
        <f t="shared" si="2"/>
        <v>2.5497409326424858E-2</v>
      </c>
      <c r="L9" s="3">
        <f t="shared" si="3"/>
        <v>11.368502590673575</v>
      </c>
      <c r="M9" s="3">
        <f t="shared" si="4"/>
        <v>0.7029999999999994</v>
      </c>
      <c r="N9" s="3">
        <f t="shared" si="5"/>
        <v>0.71142325129533612</v>
      </c>
      <c r="O9" s="3">
        <f t="shared" si="6"/>
        <v>1.1485319516407593E-2</v>
      </c>
      <c r="P9" s="3">
        <f t="shared" si="7"/>
        <v>4.4045146804835928</v>
      </c>
      <c r="Q9" s="3">
        <f t="shared" si="8"/>
        <v>2.3645712988143299</v>
      </c>
      <c r="R9" s="3">
        <f t="shared" si="9"/>
        <v>2.5811022133828767</v>
      </c>
      <c r="S9" s="4">
        <f t="shared" si="10"/>
        <v>13.906018031926315</v>
      </c>
      <c r="T9" s="3">
        <f t="shared" si="11"/>
        <v>0.16152137134373803</v>
      </c>
      <c r="V9" s="5"/>
      <c r="W9" s="7"/>
    </row>
    <row r="10" spans="1:23">
      <c r="A10" s="2" t="s">
        <v>10</v>
      </c>
      <c r="B10" s="2">
        <v>7957631</v>
      </c>
      <c r="C10" s="2">
        <v>20391</v>
      </c>
      <c r="D10" s="3">
        <v>20.782900000000001</v>
      </c>
      <c r="E10" s="3">
        <v>8.3802000000000003</v>
      </c>
      <c r="F10" s="3">
        <v>6.6239999999999997</v>
      </c>
      <c r="G10" s="3">
        <v>5.2210000000000001</v>
      </c>
      <c r="H10" s="3">
        <v>2.0550000000000002</v>
      </c>
      <c r="I10" s="3">
        <f t="shared" si="0"/>
        <v>1.4029999999999996</v>
      </c>
      <c r="J10" s="3">
        <f t="shared" si="1"/>
        <v>1.4538860103626938</v>
      </c>
      <c r="K10" s="3">
        <f t="shared" si="2"/>
        <v>5.0886010362694245E-2</v>
      </c>
      <c r="L10" s="3">
        <f t="shared" si="3"/>
        <v>5.1701139896373061</v>
      </c>
      <c r="M10" s="3">
        <f t="shared" si="4"/>
        <v>1.4029999999999996</v>
      </c>
      <c r="N10" s="3">
        <f t="shared" si="5"/>
        <v>1.4198105569948181</v>
      </c>
      <c r="O10" s="3">
        <f t="shared" si="6"/>
        <v>2.2921626289501909E-2</v>
      </c>
      <c r="P10" s="3">
        <f t="shared" si="7"/>
        <v>2.0320783737104984</v>
      </c>
      <c r="Q10" s="3">
        <f t="shared" si="8"/>
        <v>1.918949344249768</v>
      </c>
      <c r="R10" s="3">
        <f t="shared" si="9"/>
        <v>2.5442493048124288</v>
      </c>
      <c r="S10" s="4">
        <f t="shared" si="10"/>
        <v>41.131409077658567</v>
      </c>
      <c r="T10" s="3">
        <f t="shared" si="11"/>
        <v>0.69869871918487947</v>
      </c>
      <c r="V10" s="5"/>
      <c r="W10" s="7"/>
    </row>
    <row r="11" spans="1:23">
      <c r="A11" s="2" t="s">
        <v>11</v>
      </c>
      <c r="B11" s="2">
        <v>7957641</v>
      </c>
      <c r="C11" s="2">
        <v>20392</v>
      </c>
      <c r="D11" s="3">
        <v>20.870699999999999</v>
      </c>
      <c r="E11" s="3">
        <v>8.4155999999999995</v>
      </c>
      <c r="F11" s="3">
        <v>9.1530000000000005</v>
      </c>
      <c r="G11" s="3">
        <v>6.2750000000000004</v>
      </c>
      <c r="H11" s="3">
        <v>2.508</v>
      </c>
      <c r="I11" s="3">
        <f t="shared" si="0"/>
        <v>2.8780000000000001</v>
      </c>
      <c r="J11" s="3">
        <f t="shared" si="1"/>
        <v>2.9823834196891195</v>
      </c>
      <c r="K11" s="3">
        <f t="shared" si="2"/>
        <v>0.10438341968911935</v>
      </c>
      <c r="L11" s="3">
        <f t="shared" si="3"/>
        <v>6.170616580310881</v>
      </c>
      <c r="M11" s="3">
        <f t="shared" si="4"/>
        <v>2.8780000000000001</v>
      </c>
      <c r="N11" s="3">
        <f t="shared" si="5"/>
        <v>2.9124838082901556</v>
      </c>
      <c r="O11" s="3">
        <f t="shared" si="6"/>
        <v>4.7019558418522227E-2</v>
      </c>
      <c r="P11" s="3">
        <f t="shared" si="7"/>
        <v>2.4609804415814778</v>
      </c>
      <c r="Q11" s="3">
        <f t="shared" si="8"/>
        <v>1.7033704095488595</v>
      </c>
      <c r="R11" s="3">
        <f t="shared" si="9"/>
        <v>2.5073813981006339</v>
      </c>
      <c r="S11" s="4">
        <f t="shared" si="10"/>
        <v>54.20123169814952</v>
      </c>
      <c r="T11" s="3">
        <f t="shared" si="11"/>
        <v>1.1834648333972668</v>
      </c>
      <c r="V11" s="5"/>
      <c r="W11" s="7"/>
    </row>
    <row r="12" spans="1:23">
      <c r="A12" s="2" t="s">
        <v>12</v>
      </c>
      <c r="B12" s="2">
        <v>7957651</v>
      </c>
      <c r="C12" s="2">
        <v>20393</v>
      </c>
      <c r="D12" s="3">
        <v>20.938700000000001</v>
      </c>
      <c r="E12" s="3">
        <v>8.4429999999999996</v>
      </c>
      <c r="F12" s="3">
        <v>12.151</v>
      </c>
      <c r="G12" s="3">
        <v>11.673</v>
      </c>
      <c r="H12" s="3">
        <v>4.3520000000000003</v>
      </c>
      <c r="I12" s="3">
        <f t="shared" si="0"/>
        <v>0.47799999999999976</v>
      </c>
      <c r="J12" s="3">
        <f t="shared" si="1"/>
        <v>0.49533678756476662</v>
      </c>
      <c r="K12" s="3">
        <f t="shared" si="2"/>
        <v>1.7336787564766865E-2</v>
      </c>
      <c r="L12" s="3">
        <f t="shared" si="3"/>
        <v>11.655663212435233</v>
      </c>
      <c r="M12" s="3">
        <f t="shared" si="4"/>
        <v>0.47799999999999976</v>
      </c>
      <c r="N12" s="3">
        <f t="shared" si="5"/>
        <v>0.48372733160621739</v>
      </c>
      <c r="O12" s="3">
        <f t="shared" si="6"/>
        <v>7.8093637679130011E-3</v>
      </c>
      <c r="P12" s="3">
        <f t="shared" si="7"/>
        <v>4.3441906362320877</v>
      </c>
      <c r="Q12" s="3">
        <f t="shared" si="8"/>
        <v>2.5168198964740482</v>
      </c>
      <c r="R12" s="3">
        <f t="shared" si="9"/>
        <v>2.6830459775919766</v>
      </c>
      <c r="S12" s="4">
        <f t="shared" si="10"/>
        <v>10.019377603940645</v>
      </c>
      <c r="T12" s="3">
        <f t="shared" si="11"/>
        <v>0.11135039230823809</v>
      </c>
      <c r="V12" s="5"/>
      <c r="W12" s="7"/>
    </row>
    <row r="13" spans="1:23">
      <c r="A13" s="2" t="s">
        <v>13</v>
      </c>
      <c r="B13" s="2">
        <v>7963201</v>
      </c>
      <c r="C13" s="2">
        <v>20399</v>
      </c>
      <c r="D13" s="3">
        <v>20.885999999999999</v>
      </c>
      <c r="E13" s="3">
        <v>8.4217999999999993</v>
      </c>
      <c r="F13" s="3">
        <v>10.851000000000001</v>
      </c>
      <c r="G13" s="3">
        <v>9.44</v>
      </c>
      <c r="H13" s="3">
        <v>3.6850000000000001</v>
      </c>
      <c r="I13" s="3">
        <f t="shared" si="0"/>
        <v>1.4110000000000014</v>
      </c>
      <c r="J13" s="3">
        <f t="shared" si="1"/>
        <v>1.4621761658031103</v>
      </c>
      <c r="K13" s="3">
        <f t="shared" si="2"/>
        <v>5.1176165803108908E-2</v>
      </c>
      <c r="L13" s="3">
        <f t="shared" si="3"/>
        <v>9.3888238341968915</v>
      </c>
      <c r="M13" s="3">
        <f t="shared" si="4"/>
        <v>1.4110000000000014</v>
      </c>
      <c r="N13" s="3">
        <f t="shared" si="5"/>
        <v>1.4279064119170999</v>
      </c>
      <c r="O13" s="3">
        <f t="shared" si="6"/>
        <v>2.3052326938337343E-2</v>
      </c>
      <c r="P13" s="3">
        <f t="shared" si="7"/>
        <v>3.6619476730616629</v>
      </c>
      <c r="Q13" s="3">
        <f t="shared" si="8"/>
        <v>2.1318882268204113</v>
      </c>
      <c r="R13" s="3">
        <f t="shared" si="9"/>
        <v>2.5638880378503961</v>
      </c>
      <c r="S13" s="4">
        <f t="shared" si="10"/>
        <v>28.053975380770819</v>
      </c>
      <c r="T13" s="3">
        <f t="shared" si="11"/>
        <v>0.38993086177096109</v>
      </c>
      <c r="V13" s="5"/>
      <c r="W13" s="7"/>
    </row>
    <row r="14" spans="1:23">
      <c r="A14" s="2" t="s">
        <v>14</v>
      </c>
      <c r="B14" s="2">
        <v>7963211</v>
      </c>
      <c r="C14" s="2">
        <v>20400</v>
      </c>
      <c r="D14" s="3">
        <v>20.859000000000002</v>
      </c>
      <c r="E14" s="3">
        <v>8.4108999999999998</v>
      </c>
      <c r="F14" s="3">
        <v>5.907</v>
      </c>
      <c r="G14" s="3">
        <v>4.577</v>
      </c>
      <c r="H14" s="3">
        <v>1.78</v>
      </c>
      <c r="I14" s="3">
        <f t="shared" si="0"/>
        <v>1.33</v>
      </c>
      <c r="J14" s="3">
        <f t="shared" si="1"/>
        <v>1.3782383419689119</v>
      </c>
      <c r="K14" s="3">
        <f t="shared" si="2"/>
        <v>4.8238341968911858E-2</v>
      </c>
      <c r="L14" s="3">
        <f t="shared" si="3"/>
        <v>4.5287616580310885</v>
      </c>
      <c r="M14" s="3">
        <f t="shared" si="4"/>
        <v>1.33</v>
      </c>
      <c r="N14" s="3">
        <f t="shared" si="5"/>
        <v>1.3459358808290156</v>
      </c>
      <c r="O14" s="3">
        <f t="shared" si="6"/>
        <v>2.1728982868879212E-2</v>
      </c>
      <c r="P14" s="3">
        <f t="shared" si="7"/>
        <v>1.7582710171311209</v>
      </c>
      <c r="Q14" s="3">
        <f t="shared" si="8"/>
        <v>1.9029015121001307</v>
      </c>
      <c r="R14" s="3">
        <f t="shared" si="9"/>
        <v>2.5756903309595769</v>
      </c>
      <c r="S14" s="4">
        <f t="shared" si="10"/>
        <v>43.358446297940667</v>
      </c>
      <c r="T14" s="3">
        <f t="shared" si="11"/>
        <v>0.7654882937359162</v>
      </c>
      <c r="V14" s="5"/>
      <c r="W14" s="7"/>
    </row>
    <row r="15" spans="1:23">
      <c r="A15" s="2" t="s">
        <v>15</v>
      </c>
      <c r="B15" s="2">
        <v>7963221</v>
      </c>
      <c r="C15" s="2">
        <v>20401</v>
      </c>
      <c r="D15" s="3">
        <v>20.849299999999999</v>
      </c>
      <c r="E15" s="3">
        <v>8.407</v>
      </c>
      <c r="F15" s="3">
        <v>6.5380000000000003</v>
      </c>
      <c r="G15" s="3">
        <v>4.2350000000000003</v>
      </c>
      <c r="H15" s="3">
        <v>1.7310000000000001</v>
      </c>
      <c r="I15" s="3">
        <f t="shared" si="0"/>
        <v>2.3029999999999999</v>
      </c>
      <c r="J15" s="3">
        <f t="shared" si="1"/>
        <v>2.3865284974093264</v>
      </c>
      <c r="K15" s="3">
        <f t="shared" si="2"/>
        <v>8.3528497409326441E-2</v>
      </c>
      <c r="L15" s="3">
        <f t="shared" si="3"/>
        <v>4.1514715025906739</v>
      </c>
      <c r="M15" s="3">
        <f t="shared" si="4"/>
        <v>2.3029999999999999</v>
      </c>
      <c r="N15" s="3">
        <f t="shared" si="5"/>
        <v>2.3305942357512954</v>
      </c>
      <c r="O15" s="3">
        <f t="shared" si="6"/>
        <v>3.7625449283480376E-2</v>
      </c>
      <c r="P15" s="3">
        <f t="shared" si="7"/>
        <v>1.6933745507165197</v>
      </c>
      <c r="Q15" s="3">
        <f t="shared" si="8"/>
        <v>1.6247640940920338</v>
      </c>
      <c r="R15" s="3">
        <f t="shared" si="9"/>
        <v>2.4515967249147903</v>
      </c>
      <c r="S15" s="4">
        <f t="shared" si="10"/>
        <v>57.917801042315219</v>
      </c>
      <c r="T15" s="3">
        <f t="shared" si="11"/>
        <v>1.3763016780694786</v>
      </c>
      <c r="V15" s="5"/>
      <c r="W15" s="7"/>
    </row>
    <row r="16" spans="1:23">
      <c r="A16" s="2" t="s">
        <v>16</v>
      </c>
      <c r="B16" s="2">
        <v>7963231</v>
      </c>
      <c r="C16" s="2">
        <v>20402</v>
      </c>
      <c r="D16" s="3">
        <v>20.9373</v>
      </c>
      <c r="E16" s="3">
        <v>8.4425000000000008</v>
      </c>
      <c r="F16" s="3">
        <v>9.7170000000000005</v>
      </c>
      <c r="G16" s="3">
        <v>9.3390000000000004</v>
      </c>
      <c r="H16" s="3">
        <v>3.5950000000000002</v>
      </c>
      <c r="I16" s="3">
        <f t="shared" si="0"/>
        <v>0.37800000000000011</v>
      </c>
      <c r="J16" s="3">
        <f t="shared" si="1"/>
        <v>0.39170984455958563</v>
      </c>
      <c r="K16" s="3">
        <f t="shared" si="2"/>
        <v>1.3709844559585516E-2</v>
      </c>
      <c r="L16" s="3">
        <f t="shared" si="3"/>
        <v>9.3252901554404151</v>
      </c>
      <c r="M16" s="3">
        <f t="shared" si="4"/>
        <v>0.37800000000000011</v>
      </c>
      <c r="N16" s="3">
        <f t="shared" si="5"/>
        <v>0.38252914507772035</v>
      </c>
      <c r="O16" s="3">
        <f t="shared" si="6"/>
        <v>6.1756056574709525E-3</v>
      </c>
      <c r="P16" s="3">
        <f t="shared" si="7"/>
        <v>3.5888243943425291</v>
      </c>
      <c r="Q16" s="3">
        <f t="shared" si="8"/>
        <v>2.446772845466314</v>
      </c>
      <c r="R16" s="3">
        <f t="shared" si="9"/>
        <v>2.5984247571825825</v>
      </c>
      <c r="S16" s="4">
        <f t="shared" si="10"/>
        <v>9.6322108137862514</v>
      </c>
      <c r="T16" s="3">
        <f t="shared" si="11"/>
        <v>0.10658898375767407</v>
      </c>
      <c r="V16" s="5"/>
      <c r="W16" s="7"/>
    </row>
    <row r="17" spans="1:23">
      <c r="A17" s="2" t="s">
        <v>17</v>
      </c>
      <c r="B17" s="2">
        <v>7963241</v>
      </c>
      <c r="C17" s="2">
        <v>20403</v>
      </c>
      <c r="D17" s="3">
        <v>20.922499999999999</v>
      </c>
      <c r="E17" s="3">
        <v>8.4365000000000006</v>
      </c>
      <c r="F17" s="3">
        <v>8.4619999999999997</v>
      </c>
      <c r="G17" s="3">
        <v>7.4660000000000002</v>
      </c>
      <c r="H17" s="3">
        <v>2.8159999999999998</v>
      </c>
      <c r="I17" s="3">
        <f t="shared" si="0"/>
        <v>0.99599999999999955</v>
      </c>
      <c r="J17" s="3">
        <f t="shared" si="1"/>
        <v>1.0321243523316057</v>
      </c>
      <c r="K17" s="3">
        <f t="shared" si="2"/>
        <v>3.6124352331606158E-2</v>
      </c>
      <c r="L17" s="3">
        <f t="shared" si="3"/>
        <v>7.4298756476683945</v>
      </c>
      <c r="M17" s="3">
        <f t="shared" si="4"/>
        <v>0.99599999999999955</v>
      </c>
      <c r="N17" s="3">
        <f t="shared" si="5"/>
        <v>1.0079339378238337</v>
      </c>
      <c r="O17" s="3">
        <f t="shared" si="6"/>
        <v>1.6272230780002773E-2</v>
      </c>
      <c r="P17" s="3">
        <f t="shared" si="7"/>
        <v>2.7997277692199969</v>
      </c>
      <c r="Q17" s="3">
        <f t="shared" si="8"/>
        <v>2.2223612944254114</v>
      </c>
      <c r="R17" s="3">
        <f t="shared" si="9"/>
        <v>2.653785032013436</v>
      </c>
      <c r="S17" s="4">
        <f t="shared" si="10"/>
        <v>26.471205043222373</v>
      </c>
      <c r="T17" s="3">
        <f t="shared" si="11"/>
        <v>0.36001140857514291</v>
      </c>
      <c r="V17" s="5"/>
      <c r="W17" s="7"/>
    </row>
    <row r="18" spans="1:23">
      <c r="A18" s="2" t="s">
        <v>18</v>
      </c>
      <c r="B18" s="2">
        <v>7963251</v>
      </c>
      <c r="C18" s="2">
        <v>20404</v>
      </c>
      <c r="D18" s="3">
        <v>20.9316</v>
      </c>
      <c r="E18" s="3">
        <v>8.4402000000000008</v>
      </c>
      <c r="F18" s="3">
        <v>5.306</v>
      </c>
      <c r="G18" s="3">
        <v>3.7349999999999999</v>
      </c>
      <c r="H18" s="3">
        <v>1.488</v>
      </c>
      <c r="I18" s="3">
        <f t="shared" si="0"/>
        <v>1.5710000000000002</v>
      </c>
      <c r="J18" s="3">
        <f t="shared" si="1"/>
        <v>1.6279792746113992</v>
      </c>
      <c r="K18" s="3">
        <f t="shared" si="2"/>
        <v>5.6979274611399067E-2</v>
      </c>
      <c r="L18" s="3">
        <f t="shared" si="3"/>
        <v>3.6780207253886008</v>
      </c>
      <c r="M18" s="3">
        <f t="shared" si="4"/>
        <v>1.5710000000000002</v>
      </c>
      <c r="N18" s="3">
        <f t="shared" si="5"/>
        <v>1.5898235103626945</v>
      </c>
      <c r="O18" s="3">
        <f t="shared" si="6"/>
        <v>2.5666339915044623E-2</v>
      </c>
      <c r="P18" s="3">
        <f t="shared" si="7"/>
        <v>1.4623336600849555</v>
      </c>
      <c r="Q18" s="3">
        <f t="shared" si="8"/>
        <v>1.7384425846005127</v>
      </c>
      <c r="R18" s="3">
        <f t="shared" si="9"/>
        <v>2.5151720334297187</v>
      </c>
      <c r="S18" s="4">
        <f t="shared" si="10"/>
        <v>52.088520399803663</v>
      </c>
      <c r="T18" s="3">
        <f t="shared" si="11"/>
        <v>1.0871824630435796</v>
      </c>
      <c r="V18" s="5"/>
      <c r="W18" s="7"/>
    </row>
    <row r="19" spans="1:23">
      <c r="A19" s="2" t="s">
        <v>19</v>
      </c>
      <c r="B19" s="2">
        <v>7963261</v>
      </c>
      <c r="C19" s="2">
        <v>20405</v>
      </c>
      <c r="D19" s="3">
        <v>20.908799999999999</v>
      </c>
      <c r="E19" s="3">
        <v>8.4309999999999992</v>
      </c>
      <c r="F19" s="3">
        <v>9.0310000000000006</v>
      </c>
      <c r="G19" s="3">
        <v>8.48</v>
      </c>
      <c r="H19" s="3">
        <v>3.14</v>
      </c>
      <c r="I19" s="3">
        <f t="shared" si="0"/>
        <v>0.55100000000000016</v>
      </c>
      <c r="J19" s="3">
        <f t="shared" si="1"/>
        <v>0.57098445595854941</v>
      </c>
      <c r="K19" s="3">
        <f t="shared" si="2"/>
        <v>1.9984455958549252E-2</v>
      </c>
      <c r="L19" s="3">
        <f t="shared" si="3"/>
        <v>8.4600155440414504</v>
      </c>
      <c r="M19" s="3">
        <f t="shared" si="4"/>
        <v>0.55100000000000016</v>
      </c>
      <c r="N19" s="3">
        <f t="shared" si="5"/>
        <v>0.55760200777202085</v>
      </c>
      <c r="O19" s="3">
        <f t="shared" si="6"/>
        <v>9.0020071885356986E-3</v>
      </c>
      <c r="P19" s="3">
        <f t="shared" si="7"/>
        <v>3.1309979928114644</v>
      </c>
      <c r="Q19" s="3">
        <f t="shared" si="8"/>
        <v>2.4483543888118584</v>
      </c>
      <c r="R19" s="3">
        <f t="shared" si="9"/>
        <v>2.7020188334406501</v>
      </c>
      <c r="S19" s="4">
        <f t="shared" si="10"/>
        <v>15.116900929453342</v>
      </c>
      <c r="T19" s="3">
        <f t="shared" si="11"/>
        <v>0.17809082249564934</v>
      </c>
      <c r="V19" s="5"/>
      <c r="W19" s="7"/>
    </row>
    <row r="20" spans="1:23">
      <c r="A20" s="2" t="s">
        <v>20</v>
      </c>
      <c r="B20" s="2">
        <v>7963271</v>
      </c>
      <c r="C20" s="2">
        <v>20406</v>
      </c>
      <c r="D20" s="3">
        <v>20.948799999999999</v>
      </c>
      <c r="E20" s="3">
        <v>8.4471000000000007</v>
      </c>
      <c r="F20" s="3">
        <v>6.6130000000000004</v>
      </c>
      <c r="G20" s="3">
        <v>4.7160000000000002</v>
      </c>
      <c r="H20" s="3">
        <v>1.847</v>
      </c>
      <c r="I20" s="3">
        <f t="shared" si="0"/>
        <v>1.8970000000000002</v>
      </c>
      <c r="J20" s="3">
        <f t="shared" si="1"/>
        <v>1.9658031088082906</v>
      </c>
      <c r="K20" s="3">
        <f t="shared" si="2"/>
        <v>6.8803108808290325E-2</v>
      </c>
      <c r="L20" s="3">
        <f t="shared" si="3"/>
        <v>4.6471968911917099</v>
      </c>
      <c r="M20" s="3">
        <f t="shared" si="4"/>
        <v>1.8970000000000002</v>
      </c>
      <c r="N20" s="3">
        <f t="shared" si="5"/>
        <v>1.9197295984455962</v>
      </c>
      <c r="O20" s="3">
        <f t="shared" si="6"/>
        <v>3.0992391355085729E-2</v>
      </c>
      <c r="P20" s="3">
        <f t="shared" si="7"/>
        <v>1.8160076086449142</v>
      </c>
      <c r="Q20" s="3">
        <f t="shared" si="8"/>
        <v>1.7701994635619398</v>
      </c>
      <c r="R20" s="3">
        <f t="shared" si="9"/>
        <v>2.5590184033751924</v>
      </c>
      <c r="S20" s="4">
        <f t="shared" si="10"/>
        <v>51.388239911573748</v>
      </c>
      <c r="T20" s="3">
        <f t="shared" si="11"/>
        <v>1.0571153938490809</v>
      </c>
      <c r="V20" s="5"/>
      <c r="W20" s="7"/>
    </row>
    <row r="21" spans="1:23">
      <c r="A21" s="2" t="s">
        <v>21</v>
      </c>
      <c r="B21" s="2">
        <v>7963281</v>
      </c>
      <c r="C21" s="2">
        <v>20407</v>
      </c>
      <c r="D21" s="3">
        <v>20.9587</v>
      </c>
      <c r="E21" s="3">
        <v>8.4511000000000003</v>
      </c>
      <c r="F21" s="3">
        <v>3.9860000000000002</v>
      </c>
      <c r="G21" s="3">
        <v>2.8610000000000002</v>
      </c>
      <c r="H21" s="3">
        <v>1.1100000000000001</v>
      </c>
      <c r="I21" s="3">
        <f t="shared" si="0"/>
        <v>1.125</v>
      </c>
      <c r="J21" s="3">
        <f t="shared" si="1"/>
        <v>1.1658031088082903</v>
      </c>
      <c r="K21" s="3">
        <f t="shared" si="2"/>
        <v>4.08031088082903E-2</v>
      </c>
      <c r="L21" s="3">
        <f t="shared" si="3"/>
        <v>2.8201968911917099</v>
      </c>
      <c r="M21" s="3">
        <f t="shared" si="4"/>
        <v>1.125</v>
      </c>
      <c r="N21" s="3">
        <f t="shared" si="5"/>
        <v>1.138479598445596</v>
      </c>
      <c r="O21" s="3">
        <f t="shared" si="6"/>
        <v>1.8379778742473107E-2</v>
      </c>
      <c r="P21" s="3">
        <f t="shared" si="7"/>
        <v>1.091620221257527</v>
      </c>
      <c r="Q21" s="3">
        <f t="shared" si="8"/>
        <v>1.7873639398484988</v>
      </c>
      <c r="R21" s="3">
        <f t="shared" si="9"/>
        <v>2.5834963811341765</v>
      </c>
      <c r="S21" s="4">
        <f t="shared" si="10"/>
        <v>51.050611653659232</v>
      </c>
      <c r="T21" s="3">
        <f t="shared" si="11"/>
        <v>1.0429264466483479</v>
      </c>
      <c r="V21" s="5"/>
      <c r="W21" s="7"/>
    </row>
    <row r="22" spans="1:23">
      <c r="A22" s="2" t="s">
        <v>22</v>
      </c>
      <c r="B22" s="2">
        <v>7963291</v>
      </c>
      <c r="C22" s="2">
        <v>20408</v>
      </c>
      <c r="D22" s="3">
        <v>20.921299999999999</v>
      </c>
      <c r="E22" s="3">
        <v>8.4359999999999999</v>
      </c>
      <c r="F22" s="3">
        <v>8.1869999999999994</v>
      </c>
      <c r="G22" s="3">
        <v>7.9640000000000004</v>
      </c>
      <c r="H22" s="3">
        <v>3.04</v>
      </c>
      <c r="I22" s="3">
        <f t="shared" si="0"/>
        <v>0.22299999999999898</v>
      </c>
      <c r="J22" s="3">
        <f t="shared" si="1"/>
        <v>0.23108808290155336</v>
      </c>
      <c r="K22" s="3">
        <f t="shared" si="2"/>
        <v>8.0880829015543831E-3</v>
      </c>
      <c r="L22" s="3">
        <f t="shared" si="3"/>
        <v>7.9559119170984456</v>
      </c>
      <c r="M22" s="3">
        <f t="shared" si="4"/>
        <v>0.22299999999999898</v>
      </c>
      <c r="N22" s="3">
        <f t="shared" si="5"/>
        <v>0.22567195595854819</v>
      </c>
      <c r="O22" s="3">
        <f t="shared" si="6"/>
        <v>3.6432805862857578E-3</v>
      </c>
      <c r="P22" s="3">
        <f t="shared" si="7"/>
        <v>3.0363567194137144</v>
      </c>
      <c r="Q22" s="3">
        <f t="shared" si="8"/>
        <v>2.5097878696807285</v>
      </c>
      <c r="R22" s="3">
        <f t="shared" si="9"/>
        <v>2.6202164805703858</v>
      </c>
      <c r="S22" s="4">
        <f t="shared" si="10"/>
        <v>6.9181475215816288</v>
      </c>
      <c r="T22" s="3">
        <f t="shared" si="11"/>
        <v>7.43232685789708E-2</v>
      </c>
      <c r="V22" s="5"/>
      <c r="W22" s="7"/>
    </row>
    <row r="23" spans="1:23">
      <c r="A23" s="2" t="s">
        <v>23</v>
      </c>
      <c r="B23" s="2">
        <v>7963301</v>
      </c>
      <c r="C23" s="2">
        <v>20409</v>
      </c>
      <c r="D23" s="3">
        <v>20.9299</v>
      </c>
      <c r="E23" s="3">
        <v>8.4395000000000007</v>
      </c>
      <c r="F23" s="3">
        <v>7.758</v>
      </c>
      <c r="G23" s="3">
        <v>5.7960000000000003</v>
      </c>
      <c r="H23" s="3">
        <v>1.827</v>
      </c>
      <c r="I23" s="3">
        <f t="shared" si="0"/>
        <v>1.9619999999999997</v>
      </c>
      <c r="J23" s="3">
        <f t="shared" si="1"/>
        <v>2.0331606217616578</v>
      </c>
      <c r="K23" s="3">
        <f t="shared" si="2"/>
        <v>7.1160621761658049E-2</v>
      </c>
      <c r="L23" s="3">
        <f t="shared" si="3"/>
        <v>5.7248393782383422</v>
      </c>
      <c r="M23" s="3">
        <f t="shared" si="4"/>
        <v>1.9619999999999997</v>
      </c>
      <c r="N23" s="3">
        <f t="shared" si="5"/>
        <v>1.9855084196891188</v>
      </c>
      <c r="O23" s="3">
        <f t="shared" si="6"/>
        <v>3.2054334126872995E-2</v>
      </c>
      <c r="P23" s="3">
        <f t="shared" si="7"/>
        <v>1.7949456658731269</v>
      </c>
      <c r="Q23" s="3">
        <f t="shared" si="8"/>
        <v>2.0521344326408335</v>
      </c>
      <c r="R23" s="3">
        <f t="shared" si="9"/>
        <v>3.1894221017846642</v>
      </c>
      <c r="S23" s="4">
        <f t="shared" si="10"/>
        <v>52.520368578787412</v>
      </c>
      <c r="T23" s="3">
        <f t="shared" si="11"/>
        <v>1.106166307671099</v>
      </c>
      <c r="V23" s="5"/>
      <c r="W23" s="7"/>
    </row>
    <row r="24" spans="1:23">
      <c r="A24" s="2" t="s">
        <v>24</v>
      </c>
      <c r="B24" s="2">
        <v>7964041</v>
      </c>
      <c r="C24" s="2">
        <v>20410</v>
      </c>
      <c r="D24" s="3">
        <v>20.877500000000001</v>
      </c>
      <c r="E24" s="3">
        <v>8.4183000000000003</v>
      </c>
      <c r="F24" s="3">
        <v>9.67</v>
      </c>
      <c r="G24" s="3">
        <v>8.8650000000000002</v>
      </c>
      <c r="H24" s="3">
        <v>3.456</v>
      </c>
      <c r="I24" s="3">
        <f t="shared" si="0"/>
        <v>0.80499999999999972</v>
      </c>
      <c r="J24" s="3">
        <f t="shared" si="1"/>
        <v>0.83419689119170959</v>
      </c>
      <c r="K24" s="3">
        <f t="shared" si="2"/>
        <v>2.9196891191709873E-2</v>
      </c>
      <c r="L24" s="3">
        <f t="shared" si="3"/>
        <v>8.8358031088082907</v>
      </c>
      <c r="M24" s="3">
        <f t="shared" si="4"/>
        <v>0.80499999999999972</v>
      </c>
      <c r="N24" s="3">
        <f t="shared" si="5"/>
        <v>0.8146454015544039</v>
      </c>
      <c r="O24" s="3">
        <f t="shared" si="6"/>
        <v>1.31517527890585E-2</v>
      </c>
      <c r="P24" s="3">
        <f t="shared" si="7"/>
        <v>3.4428482472109416</v>
      </c>
      <c r="Q24" s="3">
        <f t="shared" si="8"/>
        <v>2.2712893541965133</v>
      </c>
      <c r="R24" s="3">
        <f t="shared" si="9"/>
        <v>2.5664224718490547</v>
      </c>
      <c r="S24" s="4">
        <f t="shared" si="10"/>
        <v>19.134389120947894</v>
      </c>
      <c r="T24" s="3">
        <f t="shared" si="11"/>
        <v>0.23661960767929571</v>
      </c>
      <c r="V24" s="5"/>
      <c r="W24" s="7"/>
    </row>
    <row r="25" spans="1:23">
      <c r="A25" s="2" t="s">
        <v>25</v>
      </c>
      <c r="B25" s="2">
        <v>7964101</v>
      </c>
      <c r="C25" s="2">
        <v>20411</v>
      </c>
      <c r="D25" s="3">
        <v>20.927800000000001</v>
      </c>
      <c r="E25" s="3">
        <v>8.4385999999999992</v>
      </c>
      <c r="F25" s="3">
        <v>9.0630000000000006</v>
      </c>
      <c r="G25" s="3">
        <v>8.625</v>
      </c>
      <c r="H25" s="3">
        <v>3.492</v>
      </c>
      <c r="I25" s="3">
        <f t="shared" si="0"/>
        <v>0.43800000000000061</v>
      </c>
      <c r="J25" s="3">
        <f t="shared" si="1"/>
        <v>0.45388601036269494</v>
      </c>
      <c r="K25" s="3">
        <f t="shared" si="2"/>
        <v>1.5886010362694325E-2</v>
      </c>
      <c r="L25" s="3">
        <f t="shared" si="3"/>
        <v>8.6091139896373061</v>
      </c>
      <c r="M25" s="3">
        <f t="shared" si="4"/>
        <v>0.43800000000000061</v>
      </c>
      <c r="N25" s="3">
        <f t="shared" si="5"/>
        <v>0.44324805699481928</v>
      </c>
      <c r="O25" s="3">
        <f t="shared" si="6"/>
        <v>7.155860523736182E-3</v>
      </c>
      <c r="P25" s="3">
        <f t="shared" si="7"/>
        <v>3.4848441394762637</v>
      </c>
      <c r="Q25" s="3">
        <f t="shared" si="8"/>
        <v>2.3072269047406815</v>
      </c>
      <c r="R25" s="3">
        <f t="shared" si="9"/>
        <v>2.4704444862005128</v>
      </c>
      <c r="S25" s="4">
        <f t="shared" si="10"/>
        <v>11.284054315044443</v>
      </c>
      <c r="T25" s="3">
        <f t="shared" si="11"/>
        <v>0.12719307930409621</v>
      </c>
      <c r="V25" s="5"/>
      <c r="W25" s="7"/>
    </row>
    <row r="26" spans="1:23">
      <c r="A26" s="2" t="s">
        <v>26</v>
      </c>
      <c r="B26" s="2">
        <v>796411</v>
      </c>
      <c r="C26" s="2">
        <v>20412</v>
      </c>
      <c r="D26" s="3">
        <v>20.930900000000001</v>
      </c>
      <c r="E26" s="3">
        <v>8.4398999999999997</v>
      </c>
      <c r="F26" s="3">
        <v>10.353</v>
      </c>
      <c r="G26" s="3">
        <v>9.8239999999999998</v>
      </c>
      <c r="H26" s="3">
        <v>4.0910000000000002</v>
      </c>
      <c r="I26" s="3">
        <f t="shared" si="0"/>
        <v>0.52899999999999991</v>
      </c>
      <c r="J26" s="3">
        <f t="shared" si="1"/>
        <v>0.54818652849740923</v>
      </c>
      <c r="K26" s="3">
        <f t="shared" si="2"/>
        <v>1.9186528497409316E-2</v>
      </c>
      <c r="L26" s="3">
        <f t="shared" si="3"/>
        <v>9.804813471502591</v>
      </c>
      <c r="M26" s="3">
        <f t="shared" si="4"/>
        <v>0.52899999999999991</v>
      </c>
      <c r="N26" s="3">
        <f t="shared" si="5"/>
        <v>0.53533840673575117</v>
      </c>
      <c r="O26" s="3">
        <f t="shared" si="6"/>
        <v>8.6425804042384296E-3</v>
      </c>
      <c r="P26" s="3">
        <f t="shared" si="7"/>
        <v>4.0823574195957617</v>
      </c>
      <c r="Q26" s="3">
        <f t="shared" si="8"/>
        <v>2.2420272771030154</v>
      </c>
      <c r="R26" s="3">
        <f t="shared" si="9"/>
        <v>2.401752826550271</v>
      </c>
      <c r="S26" s="4">
        <f t="shared" si="10"/>
        <v>11.593193377595119</v>
      </c>
      <c r="T26" s="3">
        <f t="shared" si="11"/>
        <v>0.13113462436338091</v>
      </c>
      <c r="V26" s="5"/>
      <c r="W26" s="7"/>
    </row>
    <row r="27" spans="1:23">
      <c r="A27" s="2" t="s">
        <v>27</v>
      </c>
      <c r="B27" s="2">
        <v>7964161</v>
      </c>
      <c r="C27" s="2">
        <v>20413</v>
      </c>
      <c r="D27" s="3">
        <v>20.953600000000002</v>
      </c>
      <c r="E27" s="3">
        <v>8.4489999999999998</v>
      </c>
      <c r="F27" s="3">
        <v>8.6579999999999995</v>
      </c>
      <c r="G27" s="3">
        <v>8.1590000000000007</v>
      </c>
      <c r="H27" s="3">
        <v>3.262</v>
      </c>
      <c r="I27" s="3">
        <f t="shared" si="0"/>
        <v>0.49899999999999878</v>
      </c>
      <c r="J27" s="3">
        <f t="shared" si="1"/>
        <v>0.51709844559585372</v>
      </c>
      <c r="K27" s="3">
        <f t="shared" si="2"/>
        <v>1.809844559585494E-2</v>
      </c>
      <c r="L27" s="3">
        <f t="shared" si="3"/>
        <v>8.1409015544041452</v>
      </c>
      <c r="M27" s="3">
        <f t="shared" si="4"/>
        <v>0.49899999999999878</v>
      </c>
      <c r="N27" s="3">
        <f t="shared" si="5"/>
        <v>0.5049789507772009</v>
      </c>
      <c r="O27" s="3">
        <f t="shared" si="6"/>
        <v>8.1524529711058287E-3</v>
      </c>
      <c r="P27" s="3">
        <f t="shared" si="7"/>
        <v>3.2538475470288941</v>
      </c>
      <c r="Q27" s="3">
        <f t="shared" si="8"/>
        <v>2.3033784626806777</v>
      </c>
      <c r="R27" s="3">
        <f t="shared" si="9"/>
        <v>2.5019308485542435</v>
      </c>
      <c r="S27" s="4">
        <f t="shared" si="10"/>
        <v>13.434484168714377</v>
      </c>
      <c r="T27" s="3">
        <f t="shared" si="11"/>
        <v>0.15519441014939372</v>
      </c>
      <c r="V27" s="5"/>
      <c r="W27" s="7"/>
    </row>
    <row r="28" spans="1:23">
      <c r="A28" s="2" t="s">
        <v>28</v>
      </c>
      <c r="B28" s="2">
        <v>7964181</v>
      </c>
      <c r="C28" s="2">
        <v>20414</v>
      </c>
      <c r="D28" s="3">
        <v>20.908300000000001</v>
      </c>
      <c r="E28" s="3">
        <v>8.4307999999999996</v>
      </c>
      <c r="F28" s="3">
        <v>8.4749999999999996</v>
      </c>
      <c r="G28" s="3">
        <v>6.39</v>
      </c>
      <c r="H28" s="3">
        <v>2.452</v>
      </c>
      <c r="I28" s="3">
        <f t="shared" si="0"/>
        <v>2.085</v>
      </c>
      <c r="J28" s="3">
        <f t="shared" si="1"/>
        <v>2.1606217616580312</v>
      </c>
      <c r="K28" s="3">
        <f t="shared" si="2"/>
        <v>7.562176165803125E-2</v>
      </c>
      <c r="L28" s="3">
        <f t="shared" si="3"/>
        <v>6.314378238341968</v>
      </c>
      <c r="M28" s="3">
        <f t="shared" si="4"/>
        <v>2.085</v>
      </c>
      <c r="N28" s="3">
        <f t="shared" si="5"/>
        <v>2.109982189119171</v>
      </c>
      <c r="O28" s="3">
        <f t="shared" si="6"/>
        <v>3.4063856602716776E-2</v>
      </c>
      <c r="P28" s="3">
        <f t="shared" si="7"/>
        <v>2.417936143397283</v>
      </c>
      <c r="Q28" s="3">
        <f t="shared" si="8"/>
        <v>1.871721037709154</v>
      </c>
      <c r="R28" s="3">
        <f t="shared" si="9"/>
        <v>2.6114743582392754</v>
      </c>
      <c r="S28" s="4">
        <f t="shared" si="10"/>
        <v>46.59938705092587</v>
      </c>
      <c r="T28" s="3">
        <f t="shared" si="11"/>
        <v>0.87263768105743844</v>
      </c>
      <c r="V28" s="5"/>
      <c r="W28" s="7"/>
    </row>
    <row r="29" spans="1:23">
      <c r="A29" s="2" t="s">
        <v>29</v>
      </c>
      <c r="B29" s="2">
        <v>7964261</v>
      </c>
      <c r="C29" s="2">
        <v>20415</v>
      </c>
      <c r="D29" s="3">
        <v>20.9084</v>
      </c>
      <c r="E29" s="3">
        <v>8.4307999999999996</v>
      </c>
      <c r="F29" s="3">
        <v>6.6630000000000003</v>
      </c>
      <c r="G29" s="3">
        <v>5.1449999999999996</v>
      </c>
      <c r="H29" s="3">
        <v>2.0550000000000002</v>
      </c>
      <c r="I29" s="3">
        <f t="shared" si="0"/>
        <v>1.5180000000000007</v>
      </c>
      <c r="J29" s="3">
        <f t="shared" si="1"/>
        <v>1.5730569948186537</v>
      </c>
      <c r="K29" s="3">
        <f t="shared" si="2"/>
        <v>5.5056994818653004E-2</v>
      </c>
      <c r="L29" s="3">
        <f t="shared" si="3"/>
        <v>5.0899430051813468</v>
      </c>
      <c r="M29" s="3">
        <f t="shared" si="4"/>
        <v>1.5180000000000007</v>
      </c>
      <c r="N29" s="3">
        <f t="shared" si="5"/>
        <v>1.5361884715025915</v>
      </c>
      <c r="O29" s="3">
        <f t="shared" si="6"/>
        <v>2.480044811651036E-2</v>
      </c>
      <c r="P29" s="3">
        <f t="shared" si="7"/>
        <v>2.0301995518834897</v>
      </c>
      <c r="Q29" s="3">
        <f t="shared" si="8"/>
        <v>1.8682767989092404</v>
      </c>
      <c r="R29" s="3">
        <f t="shared" si="9"/>
        <v>2.5071146333665686</v>
      </c>
      <c r="S29" s="4">
        <f t="shared" si="10"/>
        <v>43.074069939368755</v>
      </c>
      <c r="T29" s="3">
        <f t="shared" si="11"/>
        <v>0.75666870780136553</v>
      </c>
      <c r="V29" s="5"/>
      <c r="W29" s="7"/>
    </row>
    <row r="30" spans="1:23">
      <c r="A30" s="2" t="s">
        <v>30</v>
      </c>
      <c r="B30" s="2">
        <v>7964321</v>
      </c>
      <c r="C30" s="2">
        <v>20416</v>
      </c>
      <c r="D30" s="3">
        <v>20.923400000000001</v>
      </c>
      <c r="E30" s="3">
        <v>8.4368999999999996</v>
      </c>
      <c r="F30" s="3">
        <v>7.3979999999999997</v>
      </c>
      <c r="G30" s="3">
        <v>5.7969999999999997</v>
      </c>
      <c r="H30" s="3">
        <v>2.39</v>
      </c>
      <c r="I30" s="3">
        <f t="shared" si="0"/>
        <v>1.601</v>
      </c>
      <c r="J30" s="3">
        <f t="shared" si="1"/>
        <v>1.6590673575129533</v>
      </c>
      <c r="K30" s="3">
        <f t="shared" si="2"/>
        <v>5.8067357512953333E-2</v>
      </c>
      <c r="L30" s="3">
        <f t="shared" si="3"/>
        <v>5.7389326424870468</v>
      </c>
      <c r="M30" s="3">
        <f t="shared" si="4"/>
        <v>1.601</v>
      </c>
      <c r="N30" s="3">
        <f t="shared" si="5"/>
        <v>1.6201829663212435</v>
      </c>
      <c r="O30" s="3">
        <f t="shared" si="6"/>
        <v>2.6156467348177174E-2</v>
      </c>
      <c r="P30" s="3">
        <f t="shared" si="7"/>
        <v>2.3638435326518228</v>
      </c>
      <c r="Q30" s="3">
        <f t="shared" si="8"/>
        <v>1.8569153598518806</v>
      </c>
      <c r="R30" s="3">
        <f t="shared" si="9"/>
        <v>2.427797171519622</v>
      </c>
      <c r="S30" s="4">
        <f t="shared" si="10"/>
        <v>40.666972640339274</v>
      </c>
      <c r="T30" s="3">
        <f t="shared" si="11"/>
        <v>0.6854019498082764</v>
      </c>
      <c r="V30" s="5"/>
      <c r="W30" s="7"/>
    </row>
    <row r="31" spans="1:23">
      <c r="V31" s="5"/>
    </row>
    <row r="32" spans="1:23">
      <c r="A32" s="8" t="s">
        <v>41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V32" s="5"/>
    </row>
    <row r="33" spans="1:23" ht="75" customHeight="1">
      <c r="A33" s="9" t="s">
        <v>0</v>
      </c>
      <c r="B33" s="9" t="s">
        <v>1</v>
      </c>
      <c r="C33" s="9" t="s">
        <v>2</v>
      </c>
      <c r="D33" s="9" t="s">
        <v>40</v>
      </c>
      <c r="E33" s="9" t="s">
        <v>42</v>
      </c>
      <c r="F33" s="9" t="s">
        <v>31</v>
      </c>
      <c r="G33" s="9" t="s">
        <v>32</v>
      </c>
      <c r="H33" s="9" t="s">
        <v>43</v>
      </c>
      <c r="I33" s="9" t="s">
        <v>33</v>
      </c>
      <c r="J33" s="9" t="s">
        <v>34</v>
      </c>
      <c r="K33" s="9" t="s">
        <v>35</v>
      </c>
      <c r="L33" s="9" t="s">
        <v>36</v>
      </c>
      <c r="M33" s="9" t="s">
        <v>44</v>
      </c>
      <c r="N33" s="9" t="s">
        <v>45</v>
      </c>
      <c r="O33" s="9" t="s">
        <v>37</v>
      </c>
      <c r="P33" s="10" t="s">
        <v>46</v>
      </c>
      <c r="Q33" s="9" t="s">
        <v>47</v>
      </c>
      <c r="R33" s="9" t="s">
        <v>48</v>
      </c>
      <c r="S33" s="9" t="s">
        <v>38</v>
      </c>
      <c r="T33" s="9" t="s">
        <v>49</v>
      </c>
      <c r="U33" s="1"/>
    </row>
    <row r="34" spans="1:23">
      <c r="A34" s="2" t="s">
        <v>3</v>
      </c>
      <c r="B34" s="2" t="s">
        <v>4</v>
      </c>
      <c r="C34" s="11">
        <v>0</v>
      </c>
      <c r="D34" s="3">
        <v>0</v>
      </c>
      <c r="E34" s="3">
        <v>0</v>
      </c>
      <c r="F34" s="3">
        <v>19.239999999999998</v>
      </c>
      <c r="G34" s="3">
        <v>18.056999999999999</v>
      </c>
      <c r="H34" s="3">
        <v>6.9249999999999998</v>
      </c>
      <c r="I34" s="3">
        <f t="shared" si="0"/>
        <v>1.1829999999999998</v>
      </c>
      <c r="J34" s="3">
        <f t="shared" si="1"/>
        <v>1.2259067357512952</v>
      </c>
      <c r="K34" s="3">
        <f t="shared" si="2"/>
        <v>4.2906735751295333E-2</v>
      </c>
      <c r="L34" s="3">
        <f t="shared" si="3"/>
        <v>18.014093264248704</v>
      </c>
      <c r="M34" s="3">
        <f t="shared" si="4"/>
        <v>1.1829999999999998</v>
      </c>
      <c r="N34" s="3">
        <f t="shared" si="5"/>
        <v>1.1971745466321242</v>
      </c>
      <c r="O34" s="3">
        <f t="shared" si="6"/>
        <v>1.9327358446529427E-2</v>
      </c>
      <c r="P34" s="3">
        <f t="shared" si="7"/>
        <v>6.9056726415534708</v>
      </c>
      <c r="Q34" s="3">
        <f t="shared" si="8"/>
        <v>2.374474003169281</v>
      </c>
      <c r="R34" s="3">
        <f t="shared" si="9"/>
        <v>2.6085935721674072</v>
      </c>
      <c r="S34" s="4">
        <f>N34/(H34-O34+N34)*100</f>
        <v>14.774739283960232</v>
      </c>
      <c r="T34" s="3">
        <f t="shared" si="11"/>
        <v>0.17336103356947033</v>
      </c>
      <c r="V34" s="5"/>
      <c r="W34" s="7"/>
    </row>
    <row r="35" spans="1:23">
      <c r="A35" s="2" t="s">
        <v>5</v>
      </c>
      <c r="B35" s="2" t="s">
        <v>6</v>
      </c>
      <c r="C35" s="11">
        <v>0</v>
      </c>
      <c r="D35" s="3">
        <v>0</v>
      </c>
      <c r="E35" s="3">
        <v>0</v>
      </c>
      <c r="F35" s="3">
        <v>19.751999999999999</v>
      </c>
      <c r="G35" s="3">
        <v>18.721</v>
      </c>
      <c r="H35" s="3">
        <v>7.1429999999999998</v>
      </c>
      <c r="I35" s="3">
        <f t="shared" si="0"/>
        <v>1.0309999999999988</v>
      </c>
      <c r="J35" s="3">
        <f t="shared" si="1"/>
        <v>1.0683937823834184</v>
      </c>
      <c r="K35" s="3">
        <f t="shared" si="2"/>
        <v>3.7393782383419616E-2</v>
      </c>
      <c r="L35" s="3">
        <f t="shared" si="3"/>
        <v>18.683606217616582</v>
      </c>
      <c r="M35" s="3">
        <f t="shared" si="4"/>
        <v>1.0309999999999988</v>
      </c>
      <c r="N35" s="3">
        <f t="shared" si="5"/>
        <v>1.0433533031088071</v>
      </c>
      <c r="O35" s="3">
        <f t="shared" si="6"/>
        <v>1.6844046118657485E-2</v>
      </c>
      <c r="P35" s="3">
        <f t="shared" si="7"/>
        <v>7.1261559538813426</v>
      </c>
      <c r="Q35" s="3">
        <f t="shared" si="8"/>
        <v>2.4177706859318904</v>
      </c>
      <c r="R35" s="3">
        <f t="shared" si="9"/>
        <v>2.6218351574863221</v>
      </c>
      <c r="S35" s="4">
        <f t="shared" ref="S35:S59" si="12">N35/(H35-O35+N35)*100</f>
        <v>12.771309393107957</v>
      </c>
      <c r="T35" s="3">
        <f t="shared" si="11"/>
        <v>0.14641179758920836</v>
      </c>
      <c r="V35" s="5"/>
      <c r="W35" s="7"/>
    </row>
    <row r="36" spans="1:23">
      <c r="A36" s="2" t="s">
        <v>7</v>
      </c>
      <c r="B36" s="2">
        <v>7956541</v>
      </c>
      <c r="C36" s="11">
        <v>20384</v>
      </c>
      <c r="D36" s="3">
        <v>20.901599999999998</v>
      </c>
      <c r="E36" s="3">
        <v>8.4281000000000006</v>
      </c>
      <c r="F36" s="3">
        <v>5.0149999999999997</v>
      </c>
      <c r="G36" s="3">
        <v>4.0884</v>
      </c>
      <c r="H36" s="3">
        <v>1.5368999999999993</v>
      </c>
      <c r="I36" s="3">
        <f t="shared" si="0"/>
        <v>0.92659999999999965</v>
      </c>
      <c r="J36" s="3">
        <f t="shared" si="1"/>
        <v>0.96020725388601003</v>
      </c>
      <c r="K36" s="3">
        <f t="shared" si="2"/>
        <v>3.360725388601038E-2</v>
      </c>
      <c r="L36" s="3">
        <f t="shared" si="3"/>
        <v>4.0547927461139892</v>
      </c>
      <c r="M36" s="3">
        <f t="shared" si="4"/>
        <v>0.92659999999999965</v>
      </c>
      <c r="N36" s="3">
        <f t="shared" si="5"/>
        <v>0.93770239637305663</v>
      </c>
      <c r="O36" s="3">
        <f t="shared" si="6"/>
        <v>1.5138402651356025E-2</v>
      </c>
      <c r="P36" s="3">
        <f t="shared" si="7"/>
        <v>1.5217615973486431</v>
      </c>
      <c r="Q36" s="3">
        <f t="shared" si="8"/>
        <v>2.0390621748486026</v>
      </c>
      <c r="R36" s="3">
        <f t="shared" si="9"/>
        <v>2.664538751128056</v>
      </c>
      <c r="S36" s="4">
        <f t="shared" si="12"/>
        <v>38.126290881539212</v>
      </c>
      <c r="T36" s="3">
        <f t="shared" si="11"/>
        <v>0.61619533441165186</v>
      </c>
      <c r="V36" s="5"/>
      <c r="W36" s="7"/>
    </row>
    <row r="37" spans="1:23">
      <c r="A37" s="2" t="s">
        <v>8</v>
      </c>
      <c r="B37" s="2">
        <v>7956551</v>
      </c>
      <c r="C37" s="11">
        <v>20385</v>
      </c>
      <c r="D37" s="3">
        <v>20.933599999999998</v>
      </c>
      <c r="E37" s="3">
        <v>8.4410000000000007</v>
      </c>
      <c r="F37" s="3">
        <v>7.7839999999999998</v>
      </c>
      <c r="G37" s="3">
        <v>6.4984000000000002</v>
      </c>
      <c r="H37" s="3">
        <v>2.5609999999999999</v>
      </c>
      <c r="I37" s="3">
        <f t="shared" si="0"/>
        <v>1.2855999999999996</v>
      </c>
      <c r="J37" s="3">
        <f t="shared" si="1"/>
        <v>1.332227979274611</v>
      </c>
      <c r="K37" s="3">
        <f t="shared" si="2"/>
        <v>4.6627979274611375E-2</v>
      </c>
      <c r="L37" s="3">
        <f t="shared" si="3"/>
        <v>6.4517720207253886</v>
      </c>
      <c r="M37" s="3">
        <f t="shared" si="4"/>
        <v>1.2855999999999996</v>
      </c>
      <c r="N37" s="3">
        <f t="shared" si="5"/>
        <v>1.3010038860103623</v>
      </c>
      <c r="O37" s="3">
        <f t="shared" si="6"/>
        <v>2.100359426784296E-2</v>
      </c>
      <c r="P37" s="3">
        <f t="shared" si="7"/>
        <v>2.5399964057321571</v>
      </c>
      <c r="Q37" s="3">
        <f t="shared" si="8"/>
        <v>2.0265554305565248</v>
      </c>
      <c r="R37" s="3">
        <f t="shared" si="9"/>
        <v>2.5400713190637991</v>
      </c>
      <c r="S37" s="4">
        <f t="shared" si="12"/>
        <v>33.871486258600235</v>
      </c>
      <c r="T37" s="3">
        <f t="shared" si="11"/>
        <v>0.51220697914151037</v>
      </c>
      <c r="V37" s="5"/>
      <c r="W37" s="7"/>
    </row>
    <row r="38" spans="1:23">
      <c r="A38" s="2" t="s">
        <v>9</v>
      </c>
      <c r="B38" s="2">
        <v>7962961</v>
      </c>
      <c r="C38" s="11">
        <v>20398</v>
      </c>
      <c r="D38" s="3">
        <v>20.920400000000001</v>
      </c>
      <c r="E38" s="3">
        <v>8.4356000000000009</v>
      </c>
      <c r="F38" s="3">
        <v>12.097</v>
      </c>
      <c r="G38" s="3">
        <v>11.3596</v>
      </c>
      <c r="H38" s="3">
        <v>4.3603999999999985</v>
      </c>
      <c r="I38" s="3">
        <f t="shared" si="0"/>
        <v>0.73739999999999917</v>
      </c>
      <c r="J38" s="3">
        <f t="shared" si="1"/>
        <v>0.76414507772020646</v>
      </c>
      <c r="K38" s="3">
        <f t="shared" si="2"/>
        <v>2.6745077720207289E-2</v>
      </c>
      <c r="L38" s="3">
        <f t="shared" si="3"/>
        <v>11.332854922279793</v>
      </c>
      <c r="M38" s="3">
        <f t="shared" si="4"/>
        <v>0.73739999999999917</v>
      </c>
      <c r="N38" s="3">
        <f t="shared" si="5"/>
        <v>0.74623542746113913</v>
      </c>
      <c r="O38" s="3">
        <f t="shared" si="6"/>
        <v>1.2047332306399679E-2</v>
      </c>
      <c r="P38" s="3">
        <f t="shared" si="7"/>
        <v>4.3483526676935984</v>
      </c>
      <c r="Q38" s="3">
        <f t="shared" si="8"/>
        <v>2.374480482829413</v>
      </c>
      <c r="R38" s="3">
        <f t="shared" si="9"/>
        <v>2.6062409809760974</v>
      </c>
      <c r="S38" s="4">
        <f t="shared" si="12"/>
        <v>14.647610631580879</v>
      </c>
      <c r="T38" s="3">
        <f t="shared" si="11"/>
        <v>0.17161336360901666</v>
      </c>
      <c r="V38" s="5"/>
      <c r="W38" s="7"/>
    </row>
    <row r="39" spans="1:23">
      <c r="A39" s="2" t="s">
        <v>10</v>
      </c>
      <c r="B39" s="2">
        <v>7957631</v>
      </c>
      <c r="C39" s="11">
        <v>20391</v>
      </c>
      <c r="D39" s="3">
        <v>20.782900000000001</v>
      </c>
      <c r="E39" s="3">
        <v>8.3802000000000003</v>
      </c>
      <c r="F39" s="3">
        <v>6.6239999999999997</v>
      </c>
      <c r="G39" s="3">
        <v>5.2271000000000001</v>
      </c>
      <c r="H39" s="3">
        <v>2.0347999999999988</v>
      </c>
      <c r="I39" s="3">
        <f t="shared" si="0"/>
        <v>1.3968999999999996</v>
      </c>
      <c r="J39" s="3">
        <f t="shared" si="1"/>
        <v>1.4475647668393778</v>
      </c>
      <c r="K39" s="3">
        <f t="shared" si="2"/>
        <v>5.0664766839378261E-2</v>
      </c>
      <c r="L39" s="3">
        <f t="shared" si="3"/>
        <v>5.176435233160622</v>
      </c>
      <c r="M39" s="3">
        <f t="shared" si="4"/>
        <v>1.3968999999999996</v>
      </c>
      <c r="N39" s="3">
        <f t="shared" si="5"/>
        <v>1.4136374676165799</v>
      </c>
      <c r="O39" s="3">
        <f t="shared" si="6"/>
        <v>2.2821967044764982E-2</v>
      </c>
      <c r="P39" s="3">
        <f t="shared" si="7"/>
        <v>2.0119780329552337</v>
      </c>
      <c r="Q39" s="3">
        <f t="shared" si="8"/>
        <v>1.9336671027131629</v>
      </c>
      <c r="R39" s="3">
        <f t="shared" si="9"/>
        <v>2.5728090209600203</v>
      </c>
      <c r="S39" s="4">
        <f t="shared" si="12"/>
        <v>41.266670686789318</v>
      </c>
      <c r="T39" s="3">
        <f t="shared" si="11"/>
        <v>0.70261078623219397</v>
      </c>
      <c r="V39" s="5"/>
      <c r="W39" s="7"/>
    </row>
    <row r="40" spans="1:23">
      <c r="A40" s="2" t="s">
        <v>11</v>
      </c>
      <c r="B40" s="2">
        <v>7957641</v>
      </c>
      <c r="C40" s="11">
        <v>20392</v>
      </c>
      <c r="D40" s="3">
        <v>20.870699999999999</v>
      </c>
      <c r="E40" s="3">
        <v>8.4155999999999995</v>
      </c>
      <c r="F40" s="3">
        <v>9.1530000000000005</v>
      </c>
      <c r="G40" s="3">
        <v>6.2652999999999999</v>
      </c>
      <c r="H40" s="3">
        <v>2.4964000000000013</v>
      </c>
      <c r="I40" s="3">
        <f t="shared" si="0"/>
        <v>2.8877000000000006</v>
      </c>
      <c r="J40" s="3">
        <f t="shared" si="1"/>
        <v>2.9924352331606223</v>
      </c>
      <c r="K40" s="3">
        <f t="shared" si="2"/>
        <v>0.10473523316062172</v>
      </c>
      <c r="L40" s="3">
        <f t="shared" si="3"/>
        <v>6.1605647668393786</v>
      </c>
      <c r="M40" s="3">
        <f t="shared" si="4"/>
        <v>2.8877000000000006</v>
      </c>
      <c r="N40" s="3">
        <f t="shared" si="5"/>
        <v>2.9223000323834203</v>
      </c>
      <c r="O40" s="3">
        <f t="shared" si="6"/>
        <v>4.7178032955235004E-2</v>
      </c>
      <c r="P40" s="3">
        <f t="shared" si="7"/>
        <v>2.4492219670447661</v>
      </c>
      <c r="Q40" s="3">
        <f t="shared" si="8"/>
        <v>1.7039863191427611</v>
      </c>
      <c r="R40" s="3">
        <f t="shared" si="9"/>
        <v>2.5153150060436222</v>
      </c>
      <c r="S40" s="4">
        <f t="shared" si="12"/>
        <v>54.403575610311336</v>
      </c>
      <c r="T40" s="3">
        <f t="shared" si="11"/>
        <v>1.1931544268768219</v>
      </c>
      <c r="V40" s="5"/>
      <c r="W40" s="7"/>
    </row>
    <row r="41" spans="1:23">
      <c r="A41" s="2" t="s">
        <v>12</v>
      </c>
      <c r="B41" s="2">
        <v>7957651</v>
      </c>
      <c r="C41" s="11">
        <v>20393</v>
      </c>
      <c r="D41" s="3">
        <v>20.938700000000001</v>
      </c>
      <c r="E41" s="3">
        <v>8.4429999999999996</v>
      </c>
      <c r="F41" s="3">
        <v>12.151</v>
      </c>
      <c r="G41" s="3">
        <v>11.670300000000001</v>
      </c>
      <c r="H41" s="3">
        <v>4.2910000000000004</v>
      </c>
      <c r="I41" s="3">
        <f t="shared" si="0"/>
        <v>0.48069999999999879</v>
      </c>
      <c r="J41" s="3">
        <f t="shared" si="1"/>
        <v>0.49813471502590551</v>
      </c>
      <c r="K41" s="3">
        <f t="shared" si="2"/>
        <v>1.7434715025906711E-2</v>
      </c>
      <c r="L41" s="3">
        <f t="shared" si="3"/>
        <v>11.652865284974094</v>
      </c>
      <c r="M41" s="3">
        <f t="shared" si="4"/>
        <v>0.48069999999999879</v>
      </c>
      <c r="N41" s="3">
        <f t="shared" si="5"/>
        <v>0.48645968264248585</v>
      </c>
      <c r="O41" s="3">
        <f t="shared" si="6"/>
        <v>7.8534752368949138E-3</v>
      </c>
      <c r="P41" s="3">
        <f t="shared" si="7"/>
        <v>4.2831465247631053</v>
      </c>
      <c r="Q41" s="3">
        <f t="shared" si="8"/>
        <v>2.5475897740013824</v>
      </c>
      <c r="R41" s="3">
        <f t="shared" si="9"/>
        <v>2.7206319507406058</v>
      </c>
      <c r="S41" s="4">
        <f t="shared" si="12"/>
        <v>10.199158200674468</v>
      </c>
      <c r="T41" s="3">
        <f t="shared" si="11"/>
        <v>0.11357530727235422</v>
      </c>
      <c r="V41" s="5"/>
      <c r="W41" s="7"/>
    </row>
    <row r="42" spans="1:23">
      <c r="A42" s="2" t="s">
        <v>13</v>
      </c>
      <c r="B42" s="2">
        <v>7963201</v>
      </c>
      <c r="C42" s="11">
        <v>20399</v>
      </c>
      <c r="D42" s="3">
        <v>20.885999999999999</v>
      </c>
      <c r="E42" s="3">
        <v>8.4217999999999993</v>
      </c>
      <c r="F42" s="3">
        <v>10.851000000000001</v>
      </c>
      <c r="G42" s="3">
        <v>9.4190000000000005</v>
      </c>
      <c r="H42" s="3">
        <v>3.5952000000000002</v>
      </c>
      <c r="I42" s="3">
        <f t="shared" si="0"/>
        <v>1.4320000000000004</v>
      </c>
      <c r="J42" s="3">
        <f t="shared" si="1"/>
        <v>1.4839378238341974</v>
      </c>
      <c r="K42" s="3">
        <f t="shared" si="2"/>
        <v>5.1937823834196983E-2</v>
      </c>
      <c r="L42" s="3">
        <f t="shared" si="3"/>
        <v>9.3670621761658026</v>
      </c>
      <c r="M42" s="3">
        <f t="shared" si="4"/>
        <v>1.4320000000000004</v>
      </c>
      <c r="N42" s="3">
        <f t="shared" si="5"/>
        <v>1.4491580310880834</v>
      </c>
      <c r="O42" s="3">
        <f t="shared" si="6"/>
        <v>2.3395416141530172E-2</v>
      </c>
      <c r="P42" s="3">
        <f t="shared" si="7"/>
        <v>3.5718045838584702</v>
      </c>
      <c r="Q42" s="3">
        <f t="shared" si="8"/>
        <v>2.161139373493524</v>
      </c>
      <c r="R42" s="3">
        <f t="shared" si="9"/>
        <v>2.622501303261938</v>
      </c>
      <c r="S42" s="4">
        <f t="shared" si="12"/>
        <v>28.862155371844157</v>
      </c>
      <c r="T42" s="3">
        <f t="shared" si="11"/>
        <v>0.40572153292961477</v>
      </c>
      <c r="V42" s="5"/>
      <c r="W42" s="7"/>
    </row>
    <row r="43" spans="1:23">
      <c r="A43" s="2" t="s">
        <v>14</v>
      </c>
      <c r="B43" s="2">
        <v>7963211</v>
      </c>
      <c r="C43" s="11">
        <v>20400</v>
      </c>
      <c r="D43" s="3">
        <v>20.859000000000002</v>
      </c>
      <c r="E43" s="3">
        <v>8.4108999999999998</v>
      </c>
      <c r="F43" s="3">
        <v>5.907</v>
      </c>
      <c r="G43" s="3">
        <v>4.5589999999999975</v>
      </c>
      <c r="H43" s="3">
        <v>1.7820999999999998</v>
      </c>
      <c r="I43" s="3">
        <f t="shared" si="0"/>
        <v>1.3480000000000025</v>
      </c>
      <c r="J43" s="3">
        <f t="shared" si="1"/>
        <v>1.3968911917098472</v>
      </c>
      <c r="K43" s="3">
        <f t="shared" si="2"/>
        <v>4.8891191709844684E-2</v>
      </c>
      <c r="L43" s="3">
        <f t="shared" si="3"/>
        <v>4.5101088082901528</v>
      </c>
      <c r="M43" s="3">
        <f t="shared" si="4"/>
        <v>1.3480000000000025</v>
      </c>
      <c r="N43" s="3">
        <f t="shared" si="5"/>
        <v>1.3641515544041476</v>
      </c>
      <c r="O43" s="3">
        <f t="shared" si="6"/>
        <v>2.2023059328758865E-2</v>
      </c>
      <c r="P43" s="3">
        <f t="shared" si="7"/>
        <v>1.7600769406712409</v>
      </c>
      <c r="Q43" s="3">
        <f t="shared" si="8"/>
        <v>1.8907067806695304</v>
      </c>
      <c r="R43" s="3">
        <f t="shared" si="9"/>
        <v>2.5624498020922495</v>
      </c>
      <c r="S43" s="4">
        <f t="shared" si="12"/>
        <v>43.663629486588832</v>
      </c>
      <c r="T43" s="3">
        <f t="shared" si="11"/>
        <v>0.77505222804856522</v>
      </c>
      <c r="V43" s="5"/>
      <c r="W43" s="7"/>
    </row>
    <row r="44" spans="1:23">
      <c r="A44" s="2" t="s">
        <v>15</v>
      </c>
      <c r="B44" s="2">
        <v>7963221</v>
      </c>
      <c r="C44" s="11">
        <v>20401</v>
      </c>
      <c r="D44" s="3">
        <v>20.849299999999999</v>
      </c>
      <c r="E44" s="3">
        <v>8.407</v>
      </c>
      <c r="F44" s="3">
        <v>6.5380000000000003</v>
      </c>
      <c r="G44" s="3">
        <v>4.2157000000000018</v>
      </c>
      <c r="H44" s="3">
        <v>1.6950000000000003</v>
      </c>
      <c r="I44" s="3">
        <f t="shared" si="0"/>
        <v>2.3222999999999985</v>
      </c>
      <c r="J44" s="3">
        <f t="shared" si="1"/>
        <v>2.4065284974093251</v>
      </c>
      <c r="K44" s="3">
        <f t="shared" si="2"/>
        <v>8.4228497409326586E-2</v>
      </c>
      <c r="L44" s="3">
        <f t="shared" si="3"/>
        <v>4.1314715025906752</v>
      </c>
      <c r="M44" s="3">
        <f t="shared" si="4"/>
        <v>2.3222999999999985</v>
      </c>
      <c r="N44" s="3">
        <f t="shared" si="5"/>
        <v>2.3501254857512941</v>
      </c>
      <c r="O44" s="3">
        <f t="shared" si="6"/>
        <v>3.7940764598795758E-2</v>
      </c>
      <c r="P44" s="3">
        <f t="shared" si="7"/>
        <v>1.6570592354012046</v>
      </c>
      <c r="Q44" s="3">
        <f t="shared" si="8"/>
        <v>1.6315694071920945</v>
      </c>
      <c r="R44" s="3">
        <f t="shared" si="9"/>
        <v>2.4932551681475466</v>
      </c>
      <c r="S44" s="4">
        <f t="shared" si="12"/>
        <v>58.647795130227465</v>
      </c>
      <c r="T44" s="3">
        <f t="shared" si="11"/>
        <v>1.4182507393480628</v>
      </c>
      <c r="V44" s="5"/>
      <c r="W44" s="7"/>
    </row>
    <row r="45" spans="1:23">
      <c r="A45" s="2" t="s">
        <v>16</v>
      </c>
      <c r="B45" s="2">
        <v>7963231</v>
      </c>
      <c r="C45" s="11">
        <v>20402</v>
      </c>
      <c r="D45" s="3">
        <v>20.9373</v>
      </c>
      <c r="E45" s="3">
        <v>8.4425000000000008</v>
      </c>
      <c r="F45" s="3">
        <v>9.7170000000000005</v>
      </c>
      <c r="G45" s="3">
        <v>9.3367000000000004</v>
      </c>
      <c r="H45" s="3">
        <v>3.442499999999999</v>
      </c>
      <c r="I45" s="3">
        <f t="shared" si="0"/>
        <v>0.38030000000000008</v>
      </c>
      <c r="J45" s="3">
        <f t="shared" si="1"/>
        <v>0.39409326424870478</v>
      </c>
      <c r="K45" s="3">
        <f t="shared" si="2"/>
        <v>1.3793264248704695E-2</v>
      </c>
      <c r="L45" s="3">
        <f t="shared" si="3"/>
        <v>9.322906735751296</v>
      </c>
      <c r="M45" s="3">
        <f t="shared" si="4"/>
        <v>0.38030000000000008</v>
      </c>
      <c r="N45" s="3">
        <f t="shared" si="5"/>
        <v>0.38485670336787575</v>
      </c>
      <c r="O45" s="3">
        <f t="shared" si="6"/>
        <v>6.2131820940111238E-3</v>
      </c>
      <c r="P45" s="3">
        <f t="shared" si="7"/>
        <v>3.4362868179059878</v>
      </c>
      <c r="Q45" s="3">
        <f t="shared" si="8"/>
        <v>2.5429560407510214</v>
      </c>
      <c r="R45" s="3">
        <f t="shared" si="9"/>
        <v>2.7130758373168948</v>
      </c>
      <c r="S45" s="4">
        <f t="shared" si="12"/>
        <v>10.071767815713322</v>
      </c>
      <c r="T45" s="3">
        <f t="shared" si="11"/>
        <v>0.11199784062332742</v>
      </c>
      <c r="V45" s="5"/>
      <c r="W45" s="7"/>
    </row>
    <row r="46" spans="1:23">
      <c r="A46" s="2" t="s">
        <v>17</v>
      </c>
      <c r="B46" s="2">
        <v>7963241</v>
      </c>
      <c r="C46" s="11">
        <v>20403</v>
      </c>
      <c r="D46" s="3">
        <v>20.922499999999999</v>
      </c>
      <c r="E46" s="3">
        <v>8.4365000000000006</v>
      </c>
      <c r="F46" s="3">
        <v>8.4619999999999997</v>
      </c>
      <c r="G46" s="3">
        <v>7.4565000000000019</v>
      </c>
      <c r="H46" s="3">
        <v>2.7805</v>
      </c>
      <c r="I46" s="3">
        <f t="shared" si="0"/>
        <v>1.0054999999999978</v>
      </c>
      <c r="J46" s="3">
        <f t="shared" si="1"/>
        <v>1.0419689119170963</v>
      </c>
      <c r="K46" s="3">
        <f t="shared" si="2"/>
        <v>3.6468911917098445E-2</v>
      </c>
      <c r="L46" s="3">
        <f t="shared" si="3"/>
        <v>7.4200310880829035</v>
      </c>
      <c r="M46" s="3">
        <f t="shared" si="4"/>
        <v>1.0054999999999978</v>
      </c>
      <c r="N46" s="3">
        <f t="shared" si="5"/>
        <v>1.0175477655440393</v>
      </c>
      <c r="O46" s="3">
        <f t="shared" si="6"/>
        <v>1.6427437800494795E-2</v>
      </c>
      <c r="P46" s="3">
        <f t="shared" si="7"/>
        <v>2.7640725621995053</v>
      </c>
      <c r="Q46" s="3">
        <f t="shared" si="8"/>
        <v>2.2376651452604159</v>
      </c>
      <c r="R46" s="3">
        <f t="shared" si="9"/>
        <v>2.6844559689049654</v>
      </c>
      <c r="S46" s="4">
        <f t="shared" si="12"/>
        <v>26.907718844191848</v>
      </c>
      <c r="T46" s="3">
        <f t="shared" si="11"/>
        <v>0.36813352133358163</v>
      </c>
      <c r="V46" s="5"/>
      <c r="W46" s="7"/>
    </row>
    <row r="47" spans="1:23">
      <c r="A47" s="2" t="s">
        <v>18</v>
      </c>
      <c r="B47" s="2">
        <v>7963251</v>
      </c>
      <c r="C47" s="11">
        <v>20404</v>
      </c>
      <c r="D47" s="3">
        <v>20.9316</v>
      </c>
      <c r="E47" s="3">
        <v>8.4402000000000008</v>
      </c>
      <c r="F47" s="3">
        <v>5.306</v>
      </c>
      <c r="G47" s="3">
        <v>3.7254000000000005</v>
      </c>
      <c r="H47" s="3">
        <v>1.4657999999999998</v>
      </c>
      <c r="I47" s="3">
        <f t="shared" si="0"/>
        <v>1.5805999999999996</v>
      </c>
      <c r="J47" s="3">
        <f t="shared" si="1"/>
        <v>1.637927461139896</v>
      </c>
      <c r="K47" s="3">
        <f t="shared" si="2"/>
        <v>5.7327461139896396E-2</v>
      </c>
      <c r="L47" s="3">
        <f t="shared" si="3"/>
        <v>3.6680725388601041</v>
      </c>
      <c r="M47" s="3">
        <f t="shared" si="4"/>
        <v>1.5805999999999996</v>
      </c>
      <c r="N47" s="3">
        <f t="shared" si="5"/>
        <v>1.5995385362694297</v>
      </c>
      <c r="O47" s="3">
        <f t="shared" si="6"/>
        <v>2.5823180693647023E-2</v>
      </c>
      <c r="P47" s="3">
        <f t="shared" si="7"/>
        <v>1.4399768193063527</v>
      </c>
      <c r="Q47" s="3">
        <f t="shared" si="8"/>
        <v>1.7456730364156599</v>
      </c>
      <c r="R47" s="3">
        <f t="shared" si="9"/>
        <v>2.5473136023307941</v>
      </c>
      <c r="S47" s="4">
        <f t="shared" si="12"/>
        <v>52.624788795200061</v>
      </c>
      <c r="T47" s="3">
        <f t="shared" si="11"/>
        <v>1.1108085316539602</v>
      </c>
      <c r="V47" s="5"/>
      <c r="W47" s="7"/>
    </row>
    <row r="48" spans="1:23">
      <c r="A48" s="2" t="s">
        <v>19</v>
      </c>
      <c r="B48" s="2">
        <v>7963261</v>
      </c>
      <c r="C48" s="11">
        <v>20405</v>
      </c>
      <c r="D48" s="3">
        <v>20.908799999999999</v>
      </c>
      <c r="E48" s="3">
        <v>8.4309999999999992</v>
      </c>
      <c r="F48" s="3">
        <v>9.0310000000000006</v>
      </c>
      <c r="G48" s="3">
        <v>8.4782000000000011</v>
      </c>
      <c r="H48" s="3">
        <v>3.1140000000000008</v>
      </c>
      <c r="I48" s="3">
        <f t="shared" si="0"/>
        <v>0.55279999999999951</v>
      </c>
      <c r="J48" s="3">
        <f t="shared" si="1"/>
        <v>0.57284974093264196</v>
      </c>
      <c r="K48" s="3">
        <f t="shared" si="2"/>
        <v>2.0049740932642446E-2</v>
      </c>
      <c r="L48" s="3">
        <f t="shared" si="3"/>
        <v>8.4581502590673594</v>
      </c>
      <c r="M48" s="3">
        <f t="shared" si="4"/>
        <v>0.55279999999999951</v>
      </c>
      <c r="N48" s="3">
        <f t="shared" si="5"/>
        <v>0.55942357512953311</v>
      </c>
      <c r="O48" s="3">
        <f t="shared" si="6"/>
        <v>9.0314148345236236E-3</v>
      </c>
      <c r="P48" s="3">
        <f t="shared" si="7"/>
        <v>3.1049685851654774</v>
      </c>
      <c r="Q48" s="3">
        <f t="shared" si="8"/>
        <v>2.4645287963046343</v>
      </c>
      <c r="R48" s="3">
        <f t="shared" si="9"/>
        <v>2.7240695121611309</v>
      </c>
      <c r="S48" s="4">
        <f t="shared" si="12"/>
        <v>15.266476694036355</v>
      </c>
      <c r="T48" s="3">
        <f t="shared" si="11"/>
        <v>0.18017044610443908</v>
      </c>
      <c r="V48" s="5"/>
      <c r="W48" s="7"/>
    </row>
    <row r="49" spans="1:23">
      <c r="A49" s="2" t="s">
        <v>20</v>
      </c>
      <c r="B49" s="2">
        <v>7963271</v>
      </c>
      <c r="C49" s="11">
        <v>20406</v>
      </c>
      <c r="D49" s="3">
        <v>20.948799999999999</v>
      </c>
      <c r="E49" s="3">
        <v>8.4471000000000007</v>
      </c>
      <c r="F49" s="3">
        <v>6.6130000000000004</v>
      </c>
      <c r="G49" s="3">
        <v>4.696200000000001</v>
      </c>
      <c r="H49" s="3">
        <v>1.809899999999999</v>
      </c>
      <c r="I49" s="3">
        <f t="shared" si="0"/>
        <v>1.9167999999999994</v>
      </c>
      <c r="J49" s="3">
        <f t="shared" si="1"/>
        <v>1.9863212435233155</v>
      </c>
      <c r="K49" s="3">
        <f t="shared" si="2"/>
        <v>6.9521243523316123E-2</v>
      </c>
      <c r="L49" s="3">
        <f t="shared" si="3"/>
        <v>4.6266787564766849</v>
      </c>
      <c r="M49" s="3">
        <f t="shared" si="4"/>
        <v>1.9167999999999994</v>
      </c>
      <c r="N49" s="3">
        <f t="shared" si="5"/>
        <v>1.9397668393782377</v>
      </c>
      <c r="O49" s="3">
        <f t="shared" si="6"/>
        <v>3.1315875460953206E-2</v>
      </c>
      <c r="P49" s="3">
        <f t="shared" si="7"/>
        <v>1.7785841245390457</v>
      </c>
      <c r="Q49" s="3">
        <f t="shared" si="8"/>
        <v>1.7784765516144834</v>
      </c>
      <c r="R49" s="3">
        <f t="shared" si="9"/>
        <v>2.6013269165301796</v>
      </c>
      <c r="S49" s="4">
        <f t="shared" si="12"/>
        <v>52.167395122237004</v>
      </c>
      <c r="T49" s="3">
        <f t="shared" si="11"/>
        <v>1.0906241726862178</v>
      </c>
      <c r="V49" s="5"/>
      <c r="W49" s="7"/>
    </row>
    <row r="50" spans="1:23">
      <c r="A50" s="2" t="s">
        <v>21</v>
      </c>
      <c r="B50" s="2">
        <v>7963281</v>
      </c>
      <c r="C50" s="11">
        <v>20407</v>
      </c>
      <c r="D50" s="3">
        <v>20.9587</v>
      </c>
      <c r="E50" s="3">
        <v>8.4511000000000003</v>
      </c>
      <c r="F50" s="3">
        <v>3.9860000000000002</v>
      </c>
      <c r="G50" s="3">
        <v>2.8552999999999997</v>
      </c>
      <c r="H50" s="3">
        <v>1.0788999999999991</v>
      </c>
      <c r="I50" s="3">
        <f t="shared" si="0"/>
        <v>1.1307000000000005</v>
      </c>
      <c r="J50" s="3">
        <f t="shared" si="1"/>
        <v>1.1717098445595859</v>
      </c>
      <c r="K50" s="3">
        <f t="shared" si="2"/>
        <v>4.1009844559585451E-2</v>
      </c>
      <c r="L50" s="3">
        <f t="shared" si="3"/>
        <v>2.8142901554404141</v>
      </c>
      <c r="M50" s="3">
        <f t="shared" si="4"/>
        <v>1.1307000000000005</v>
      </c>
      <c r="N50" s="3">
        <f t="shared" si="5"/>
        <v>1.1442478950777206</v>
      </c>
      <c r="O50" s="3">
        <f t="shared" si="6"/>
        <v>1.8472902954768219E-2</v>
      </c>
      <c r="P50" s="3">
        <f t="shared" si="7"/>
        <v>1.060427097045231</v>
      </c>
      <c r="Q50" s="3">
        <f t="shared" si="8"/>
        <v>1.8079762387841825</v>
      </c>
      <c r="R50" s="3">
        <f t="shared" si="9"/>
        <v>2.6539213900532519</v>
      </c>
      <c r="S50" s="4">
        <f t="shared" si="12"/>
        <v>51.900978564458967</v>
      </c>
      <c r="T50" s="3">
        <f t="shared" si="11"/>
        <v>1.0790443758614312</v>
      </c>
      <c r="V50" s="5"/>
      <c r="W50" s="7"/>
    </row>
    <row r="51" spans="1:23">
      <c r="A51" s="2" t="s">
        <v>22</v>
      </c>
      <c r="B51" s="2">
        <v>7963291</v>
      </c>
      <c r="C51" s="11">
        <v>20408</v>
      </c>
      <c r="D51" s="3">
        <v>20.921299999999999</v>
      </c>
      <c r="E51" s="3">
        <v>8.4359999999999999</v>
      </c>
      <c r="F51" s="3">
        <v>8.1869999999999994</v>
      </c>
      <c r="G51" s="3">
        <v>7.9587000000000003</v>
      </c>
      <c r="H51" s="3">
        <v>2.9260000000000002</v>
      </c>
      <c r="I51" s="3">
        <f t="shared" si="0"/>
        <v>0.22829999999999906</v>
      </c>
      <c r="J51" s="3">
        <f t="shared" si="1"/>
        <v>0.23658031088082804</v>
      </c>
      <c r="K51" s="3">
        <f t="shared" si="2"/>
        <v>8.2803108808289783E-3</v>
      </c>
      <c r="L51" s="3">
        <f t="shared" si="3"/>
        <v>7.9504196891191716</v>
      </c>
      <c r="M51" s="3">
        <f t="shared" si="4"/>
        <v>0.22829999999999906</v>
      </c>
      <c r="N51" s="3">
        <f t="shared" si="5"/>
        <v>0.23103545984455862</v>
      </c>
      <c r="O51" s="3">
        <f t="shared" si="6"/>
        <v>3.7298697661391792E-3</v>
      </c>
      <c r="P51" s="3">
        <f t="shared" si="7"/>
        <v>2.9222701302338612</v>
      </c>
      <c r="Q51" s="3">
        <f t="shared" si="8"/>
        <v>2.5963230540546487</v>
      </c>
      <c r="R51" s="3">
        <f t="shared" si="9"/>
        <v>2.7206313361875694</v>
      </c>
      <c r="S51" s="4">
        <f t="shared" si="12"/>
        <v>7.3267703761884047</v>
      </c>
      <c r="T51" s="3">
        <f t="shared" si="11"/>
        <v>7.9060268061553057E-2</v>
      </c>
      <c r="V51" s="5"/>
      <c r="W51" s="7"/>
    </row>
    <row r="52" spans="1:23">
      <c r="A52" s="2" t="s">
        <v>23</v>
      </c>
      <c r="B52" s="2">
        <v>7963301</v>
      </c>
      <c r="C52" s="11">
        <v>20409</v>
      </c>
      <c r="D52" s="3">
        <v>20.9299</v>
      </c>
      <c r="E52" s="3">
        <v>8.4395000000000007</v>
      </c>
      <c r="F52" s="3">
        <v>7.758</v>
      </c>
      <c r="G52" s="3">
        <v>5.7921000000000014</v>
      </c>
      <c r="H52" s="3">
        <v>1.8114999999999988</v>
      </c>
      <c r="I52" s="3">
        <f t="shared" si="0"/>
        <v>1.9658999999999986</v>
      </c>
      <c r="J52" s="3">
        <f t="shared" si="1"/>
        <v>2.0372020725388587</v>
      </c>
      <c r="K52" s="3">
        <f t="shared" si="2"/>
        <v>7.1302072538860006E-2</v>
      </c>
      <c r="L52" s="3">
        <f t="shared" si="3"/>
        <v>5.7207979274611418</v>
      </c>
      <c r="M52" s="3">
        <f t="shared" si="4"/>
        <v>1.9658999999999986</v>
      </c>
      <c r="N52" s="3">
        <f t="shared" si="5"/>
        <v>1.9894551489637291</v>
      </c>
      <c r="O52" s="3">
        <f t="shared" si="6"/>
        <v>3.2118050693180182E-2</v>
      </c>
      <c r="P52" s="3">
        <f t="shared" si="7"/>
        <v>1.7793819493068186</v>
      </c>
      <c r="Q52" s="3">
        <f t="shared" si="8"/>
        <v>2.0584598903359361</v>
      </c>
      <c r="R52" s="3">
        <f t="shared" si="9"/>
        <v>3.215047747162858</v>
      </c>
      <c r="S52" s="4">
        <f t="shared" si="12"/>
        <v>52.786976382626214</v>
      </c>
      <c r="T52" s="3">
        <f t="shared" si="11"/>
        <v>1.1180596441021262</v>
      </c>
      <c r="V52" s="5"/>
      <c r="W52" s="7"/>
    </row>
    <row r="53" spans="1:23">
      <c r="A53" s="2" t="s">
        <v>24</v>
      </c>
      <c r="B53" s="2">
        <v>7964041</v>
      </c>
      <c r="C53" s="11">
        <v>20410</v>
      </c>
      <c r="D53" s="3">
        <v>20.877500000000001</v>
      </c>
      <c r="E53" s="3">
        <v>8.4183000000000003</v>
      </c>
      <c r="F53" s="3">
        <v>9.67</v>
      </c>
      <c r="G53" s="3">
        <v>8.8624999999999972</v>
      </c>
      <c r="H53" s="3">
        <v>3.4047000000000001</v>
      </c>
      <c r="I53" s="3">
        <f t="shared" si="0"/>
        <v>0.80750000000000277</v>
      </c>
      <c r="J53" s="3">
        <f t="shared" si="1"/>
        <v>0.83678756476684224</v>
      </c>
      <c r="K53" s="3">
        <f t="shared" si="2"/>
        <v>2.9287564766839469E-2</v>
      </c>
      <c r="L53" s="3">
        <f t="shared" si="3"/>
        <v>8.8332124352331576</v>
      </c>
      <c r="M53" s="3">
        <f t="shared" si="4"/>
        <v>0.80750000000000277</v>
      </c>
      <c r="N53" s="3">
        <f t="shared" si="5"/>
        <v>0.81717535621761939</v>
      </c>
      <c r="O53" s="3">
        <f t="shared" si="6"/>
        <v>1.3192596741819579E-2</v>
      </c>
      <c r="P53" s="3">
        <f t="shared" si="7"/>
        <v>3.3915074032581805</v>
      </c>
      <c r="Q53" s="3">
        <f t="shared" si="8"/>
        <v>2.2976310053847864</v>
      </c>
      <c r="R53" s="3">
        <f t="shared" si="9"/>
        <v>2.604509259436437</v>
      </c>
      <c r="S53" s="4">
        <f t="shared" si="12"/>
        <v>19.416416083577662</v>
      </c>
      <c r="T53" s="3">
        <f t="shared" si="11"/>
        <v>0.24094753720206208</v>
      </c>
      <c r="V53" s="5"/>
      <c r="W53" s="7"/>
    </row>
    <row r="54" spans="1:23">
      <c r="A54" s="2" t="s">
        <v>25</v>
      </c>
      <c r="B54" s="2">
        <v>7964101</v>
      </c>
      <c r="C54" s="11">
        <v>20411</v>
      </c>
      <c r="D54" s="3">
        <v>20.927800000000001</v>
      </c>
      <c r="E54" s="3">
        <v>8.4385999999999992</v>
      </c>
      <c r="F54" s="3">
        <v>9.0630000000000006</v>
      </c>
      <c r="G54" s="3">
        <v>8.5901999999999994</v>
      </c>
      <c r="H54" s="3">
        <v>3.3864000000000001</v>
      </c>
      <c r="I54" s="3">
        <f t="shared" si="0"/>
        <v>0.47280000000000122</v>
      </c>
      <c r="J54" s="3">
        <f t="shared" si="1"/>
        <v>0.4899481865284987</v>
      </c>
      <c r="K54" s="3">
        <f t="shared" si="2"/>
        <v>1.7148186528497478E-2</v>
      </c>
      <c r="L54" s="3">
        <f t="shared" si="3"/>
        <v>8.5730518134715012</v>
      </c>
      <c r="M54" s="3">
        <f t="shared" si="4"/>
        <v>0.47280000000000122</v>
      </c>
      <c r="N54" s="3">
        <f t="shared" si="5"/>
        <v>0.47846502590673701</v>
      </c>
      <c r="O54" s="3">
        <f t="shared" si="6"/>
        <v>7.7244083461700339E-3</v>
      </c>
      <c r="P54" s="3">
        <f t="shared" si="7"/>
        <v>3.3786755916538302</v>
      </c>
      <c r="Q54" s="3">
        <f t="shared" si="8"/>
        <v>2.3496680309601619</v>
      </c>
      <c r="R54" s="3">
        <f t="shared" si="9"/>
        <v>2.5374001086843241</v>
      </c>
      <c r="S54" s="4">
        <f t="shared" si="12"/>
        <v>12.404656022350055</v>
      </c>
      <c r="T54" s="3">
        <f t="shared" si="11"/>
        <v>0.14161318922972799</v>
      </c>
      <c r="V54" s="5"/>
      <c r="W54" s="7"/>
    </row>
    <row r="55" spans="1:23">
      <c r="A55" s="2" t="s">
        <v>26</v>
      </c>
      <c r="B55" s="2">
        <v>796411</v>
      </c>
      <c r="C55" s="11">
        <v>20412</v>
      </c>
      <c r="D55" s="3">
        <v>20.930900000000001</v>
      </c>
      <c r="E55" s="3">
        <v>8.4398999999999997</v>
      </c>
      <c r="F55" s="3">
        <v>10.353</v>
      </c>
      <c r="G55" s="3">
        <v>9.7690999999999981</v>
      </c>
      <c r="H55" s="3">
        <v>4.0381</v>
      </c>
      <c r="I55" s="3">
        <f t="shared" si="0"/>
        <v>0.58390000000000164</v>
      </c>
      <c r="J55" s="3">
        <f t="shared" si="1"/>
        <v>0.60507772020725559</v>
      </c>
      <c r="K55" s="3">
        <f t="shared" si="2"/>
        <v>2.1177720207253947E-2</v>
      </c>
      <c r="L55" s="3">
        <f t="shared" si="3"/>
        <v>9.7479222797927445</v>
      </c>
      <c r="M55" s="3">
        <f t="shared" si="4"/>
        <v>0.58390000000000164</v>
      </c>
      <c r="N55" s="3">
        <f t="shared" si="5"/>
        <v>0.59089621113989799</v>
      </c>
      <c r="O55" s="3">
        <f t="shared" si="6"/>
        <v>9.5395136068711466E-3</v>
      </c>
      <c r="P55" s="3">
        <f t="shared" si="7"/>
        <v>4.028560486393129</v>
      </c>
      <c r="Q55" s="3">
        <f t="shared" si="8"/>
        <v>2.2411726481880243</v>
      </c>
      <c r="R55" s="3">
        <f t="shared" si="9"/>
        <v>2.4197035920690131</v>
      </c>
      <c r="S55" s="4">
        <f t="shared" si="12"/>
        <v>12.791465530036463</v>
      </c>
      <c r="T55" s="3">
        <f t="shared" si="11"/>
        <v>0.14667676286249387</v>
      </c>
      <c r="V55" s="5"/>
      <c r="W55" s="7"/>
    </row>
    <row r="56" spans="1:23">
      <c r="A56" s="2" t="s">
        <v>27</v>
      </c>
      <c r="B56" s="2">
        <v>7964161</v>
      </c>
      <c r="C56" s="11">
        <v>20413</v>
      </c>
      <c r="D56" s="3">
        <v>20.953600000000002</v>
      </c>
      <c r="E56" s="3">
        <v>8.4489999999999998</v>
      </c>
      <c r="F56" s="3">
        <v>8.6579999999999995</v>
      </c>
      <c r="G56" s="3">
        <v>8.1243999999999978</v>
      </c>
      <c r="H56" s="3">
        <v>3.17</v>
      </c>
      <c r="I56" s="3">
        <f t="shared" si="0"/>
        <v>0.53360000000000163</v>
      </c>
      <c r="J56" s="3">
        <f t="shared" si="1"/>
        <v>0.55295336787564942</v>
      </c>
      <c r="K56" s="3">
        <f t="shared" si="2"/>
        <v>1.9353367875647787E-2</v>
      </c>
      <c r="L56" s="3">
        <f t="shared" si="3"/>
        <v>8.1050466321243508</v>
      </c>
      <c r="M56" s="3">
        <f t="shared" si="4"/>
        <v>0.53360000000000163</v>
      </c>
      <c r="N56" s="3">
        <f t="shared" si="5"/>
        <v>0.53999352331606387</v>
      </c>
      <c r="O56" s="3">
        <f t="shared" si="6"/>
        <v>8.7177332773188225E-3</v>
      </c>
      <c r="P56" s="3">
        <f t="shared" si="7"/>
        <v>3.1612822667226812</v>
      </c>
      <c r="Q56" s="3">
        <f t="shared" si="8"/>
        <v>2.339193427115402</v>
      </c>
      <c r="R56" s="3">
        <f t="shared" si="9"/>
        <v>2.5638478149965702</v>
      </c>
      <c r="S56" s="4">
        <f t="shared" si="12"/>
        <v>14.589389009307279</v>
      </c>
      <c r="T56" s="3">
        <f t="shared" si="11"/>
        <v>0.17081471306764331</v>
      </c>
      <c r="V56" s="5"/>
      <c r="W56" s="7"/>
    </row>
    <row r="57" spans="1:23">
      <c r="A57" s="2" t="s">
        <v>28</v>
      </c>
      <c r="B57" s="2">
        <v>7964181</v>
      </c>
      <c r="C57" s="11">
        <v>20414</v>
      </c>
      <c r="D57" s="3">
        <v>20.908300000000001</v>
      </c>
      <c r="E57" s="3">
        <v>8.4307999999999996</v>
      </c>
      <c r="F57" s="3">
        <v>8.4749999999999996</v>
      </c>
      <c r="G57" s="3">
        <v>6.3526999999999987</v>
      </c>
      <c r="H57" s="3">
        <v>2.4261999999999997</v>
      </c>
      <c r="I57" s="3">
        <f t="shared" si="0"/>
        <v>2.122300000000001</v>
      </c>
      <c r="J57" s="3">
        <f t="shared" si="1"/>
        <v>2.1992746113989647</v>
      </c>
      <c r="K57" s="3">
        <f t="shared" si="2"/>
        <v>7.6974611398963777E-2</v>
      </c>
      <c r="L57" s="3">
        <f t="shared" si="3"/>
        <v>6.2757253886010353</v>
      </c>
      <c r="M57" s="3">
        <f t="shared" si="4"/>
        <v>2.122300000000001</v>
      </c>
      <c r="N57" s="3">
        <f t="shared" si="5"/>
        <v>2.1477291126943014</v>
      </c>
      <c r="O57" s="3">
        <f t="shared" si="6"/>
        <v>3.4673248377911609E-2</v>
      </c>
      <c r="P57" s="3">
        <f t="shared" si="7"/>
        <v>2.3915267516220879</v>
      </c>
      <c r="Q57" s="3">
        <f t="shared" si="8"/>
        <v>1.8670461091702155</v>
      </c>
      <c r="R57" s="3">
        <f t="shared" si="9"/>
        <v>2.6241501937389717</v>
      </c>
      <c r="S57" s="4">
        <f t="shared" si="12"/>
        <v>47.314563816017639</v>
      </c>
      <c r="T57" s="3">
        <f t="shared" si="11"/>
        <v>0.89805774124733195</v>
      </c>
      <c r="V57" s="5"/>
      <c r="W57" s="7"/>
    </row>
    <row r="58" spans="1:23">
      <c r="A58" s="2" t="s">
        <v>29</v>
      </c>
      <c r="B58" s="2">
        <v>7964261</v>
      </c>
      <c r="C58" s="11">
        <v>20415</v>
      </c>
      <c r="D58" s="3">
        <v>20.9084</v>
      </c>
      <c r="E58" s="3">
        <v>8.4307999999999996</v>
      </c>
      <c r="F58" s="3">
        <v>6.6630000000000003</v>
      </c>
      <c r="G58" s="3">
        <v>5.1066000000000003</v>
      </c>
      <c r="H58" s="3">
        <v>2.0242000000000004</v>
      </c>
      <c r="I58" s="3">
        <f t="shared" si="0"/>
        <v>1.5564</v>
      </c>
      <c r="J58" s="3">
        <f t="shared" si="1"/>
        <v>1.6128497409326426</v>
      </c>
      <c r="K58" s="3">
        <f t="shared" si="2"/>
        <v>5.6449740932642545E-2</v>
      </c>
      <c r="L58" s="3">
        <f t="shared" si="3"/>
        <v>5.0501502590673581</v>
      </c>
      <c r="M58" s="3">
        <f t="shared" si="4"/>
        <v>1.5564</v>
      </c>
      <c r="N58" s="3">
        <f t="shared" si="5"/>
        <v>1.5750485751295338</v>
      </c>
      <c r="O58" s="3">
        <f t="shared" si="6"/>
        <v>2.5427811230920062E-2</v>
      </c>
      <c r="P58" s="3">
        <f t="shared" si="7"/>
        <v>1.9987721887690804</v>
      </c>
      <c r="Q58" s="3">
        <f t="shared" si="8"/>
        <v>1.8643912048715776</v>
      </c>
      <c r="R58" s="3">
        <f t="shared" si="9"/>
        <v>2.5266262395703194</v>
      </c>
      <c r="S58" s="4">
        <f t="shared" si="12"/>
        <v>44.071840172850266</v>
      </c>
      <c r="T58" s="3">
        <f t="shared" si="11"/>
        <v>0.78800805013177033</v>
      </c>
      <c r="V58" s="5"/>
      <c r="W58" s="7"/>
    </row>
    <row r="59" spans="1:23">
      <c r="A59" s="2" t="s">
        <v>30</v>
      </c>
      <c r="B59" s="2">
        <v>7964321</v>
      </c>
      <c r="C59" s="11">
        <v>20416</v>
      </c>
      <c r="D59" s="3">
        <v>20.923400000000001</v>
      </c>
      <c r="E59" s="3">
        <v>8.4368999999999996</v>
      </c>
      <c r="F59" s="3">
        <v>7.3979999999999997</v>
      </c>
      <c r="G59" s="3">
        <v>5.7655999999999992</v>
      </c>
      <c r="H59" s="3">
        <v>2.2651000000000003</v>
      </c>
      <c r="I59" s="3">
        <f t="shared" si="0"/>
        <v>1.6324000000000005</v>
      </c>
      <c r="J59" s="3">
        <f t="shared" si="1"/>
        <v>1.6916062176165809</v>
      </c>
      <c r="K59" s="3">
        <f t="shared" si="2"/>
        <v>5.9206217616580403E-2</v>
      </c>
      <c r="L59" s="3">
        <f t="shared" si="3"/>
        <v>5.7063937823834188</v>
      </c>
      <c r="M59" s="3">
        <f t="shared" si="4"/>
        <v>1.6324000000000005</v>
      </c>
      <c r="N59" s="3">
        <f t="shared" si="5"/>
        <v>1.6519591968911922</v>
      </c>
      <c r="O59" s="3">
        <f t="shared" si="6"/>
        <v>2.6669467394856036E-2</v>
      </c>
      <c r="P59" s="3">
        <f t="shared" si="7"/>
        <v>2.2384305326051441</v>
      </c>
      <c r="Q59" s="3">
        <f t="shared" si="8"/>
        <v>1.901608968353351</v>
      </c>
      <c r="R59" s="3">
        <f t="shared" si="9"/>
        <v>2.5492833926555534</v>
      </c>
      <c r="S59" s="4">
        <f t="shared" si="12"/>
        <v>42.462563181428628</v>
      </c>
      <c r="T59" s="3">
        <f t="shared" si="11"/>
        <v>0.73799886698677164</v>
      </c>
      <c r="V59" s="5"/>
      <c r="W59" s="7"/>
    </row>
    <row r="60" spans="1:23">
      <c r="V60" s="5"/>
      <c r="W60" s="5"/>
    </row>
    <row r="61" spans="1:23">
      <c r="V61" s="5"/>
      <c r="W61" s="5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NISHA</dc:creator>
  <cp:lastModifiedBy>Brandon Dugan</cp:lastModifiedBy>
  <dcterms:created xsi:type="dcterms:W3CDTF">2016-09-21T12:03:30Z</dcterms:created>
  <dcterms:modified xsi:type="dcterms:W3CDTF">2016-10-01T16:58:07Z</dcterms:modified>
</cp:coreProperties>
</file>