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servol\1Lab_C_Sedimentology_Petrology\XRD data\U1480 Hole F X-ray data complete\"/>
    </mc:Choice>
  </mc:AlternateContent>
  <bookViews>
    <workbookView xWindow="0" yWindow="0" windowWidth="22155" windowHeight="112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4" i="1" l="1"/>
  <c r="O104" i="1" s="1"/>
  <c r="Q104" i="1"/>
  <c r="R104" i="1"/>
  <c r="N103" i="1"/>
  <c r="O103" i="1" s="1"/>
  <c r="O102" i="1"/>
  <c r="Q102" i="1"/>
  <c r="R102" i="1"/>
  <c r="N101" i="1"/>
  <c r="O101" i="1" s="1"/>
  <c r="R101" i="1"/>
  <c r="N100" i="1"/>
  <c r="O100" i="1" s="1"/>
  <c r="P100" i="1"/>
  <c r="R100" i="1"/>
  <c r="N99" i="1"/>
  <c r="O99" i="1" s="1"/>
  <c r="R99" i="1"/>
  <c r="N98" i="1"/>
  <c r="O98" i="1" s="1"/>
  <c r="R98" i="1"/>
  <c r="N97" i="1"/>
  <c r="O97" i="1" s="1"/>
  <c r="R97" i="1"/>
  <c r="N96" i="1"/>
  <c r="O96" i="1" s="1"/>
  <c r="R96" i="1"/>
  <c r="N95" i="1"/>
  <c r="O95" i="1" s="1"/>
  <c r="N94" i="1"/>
  <c r="O94" i="1" s="1"/>
  <c r="R94" i="1"/>
  <c r="M104" i="1"/>
  <c r="M103" i="1"/>
  <c r="M102" i="1"/>
  <c r="M101" i="1"/>
  <c r="M100" i="1"/>
  <c r="M99" i="1"/>
  <c r="M98" i="1"/>
  <c r="M97" i="1"/>
  <c r="M96" i="1"/>
  <c r="M95" i="1"/>
  <c r="M94" i="1"/>
  <c r="L104" i="1"/>
  <c r="L103" i="1"/>
  <c r="L102" i="1"/>
  <c r="L101" i="1"/>
  <c r="L100" i="1"/>
  <c r="L99" i="1"/>
  <c r="L98" i="1"/>
  <c r="L97" i="1"/>
  <c r="L96" i="1"/>
  <c r="L95" i="1"/>
  <c r="L94" i="1"/>
  <c r="K104" i="1"/>
  <c r="K103" i="1"/>
  <c r="K102" i="1"/>
  <c r="K101" i="1"/>
  <c r="K100" i="1"/>
  <c r="K99" i="1"/>
  <c r="K98" i="1"/>
  <c r="K97" i="1"/>
  <c r="K96" i="1"/>
  <c r="K95" i="1"/>
  <c r="K94" i="1"/>
  <c r="N93" i="1"/>
  <c r="R93" i="1" s="1"/>
  <c r="R92" i="1"/>
  <c r="N91" i="1"/>
  <c r="N90" i="1"/>
  <c r="R90" i="1"/>
  <c r="N89" i="1"/>
  <c r="O89" i="1" s="1"/>
  <c r="N88" i="1"/>
  <c r="O88" i="1" s="1"/>
  <c r="N87" i="1"/>
  <c r="O87" i="1" s="1"/>
  <c r="R87" i="1"/>
  <c r="N86" i="1"/>
  <c r="R86" i="1" s="1"/>
  <c r="N85" i="1"/>
  <c r="M93" i="1"/>
  <c r="M92" i="1"/>
  <c r="Q92" i="1" s="1"/>
  <c r="M91" i="1"/>
  <c r="M90" i="1"/>
  <c r="M89" i="1"/>
  <c r="M88" i="1"/>
  <c r="M87" i="1"/>
  <c r="M86" i="1"/>
  <c r="M85" i="1"/>
  <c r="L93" i="1"/>
  <c r="L92" i="1"/>
  <c r="L91" i="1"/>
  <c r="L90" i="1"/>
  <c r="L89" i="1"/>
  <c r="L88" i="1"/>
  <c r="L87" i="1"/>
  <c r="L86" i="1"/>
  <c r="L85" i="1"/>
  <c r="K93" i="1"/>
  <c r="K92" i="1"/>
  <c r="K91" i="1"/>
  <c r="K90" i="1"/>
  <c r="K89" i="1"/>
  <c r="K88" i="1"/>
  <c r="K87" i="1"/>
  <c r="K86" i="1"/>
  <c r="K85" i="1"/>
  <c r="S104" i="1" l="1"/>
  <c r="P104" i="1"/>
  <c r="U104" i="1" s="1"/>
  <c r="R103" i="1"/>
  <c r="Q103" i="1"/>
  <c r="U103" i="1" s="1"/>
  <c r="P103" i="1"/>
  <c r="S103" i="1" s="1"/>
  <c r="P102" i="1"/>
  <c r="U102" i="1" s="1"/>
  <c r="Q101" i="1"/>
  <c r="P101" i="1"/>
  <c r="S101" i="1" s="1"/>
  <c r="Q100" i="1"/>
  <c r="U100" i="1" s="1"/>
  <c r="Q99" i="1"/>
  <c r="P99" i="1"/>
  <c r="S99" i="1" s="1"/>
  <c r="Q98" i="1"/>
  <c r="P98" i="1"/>
  <c r="S98" i="1" s="1"/>
  <c r="Q97" i="1"/>
  <c r="P97" i="1"/>
  <c r="S97" i="1" s="1"/>
  <c r="P96" i="1"/>
  <c r="S96" i="1" s="1"/>
  <c r="Q96" i="1"/>
  <c r="U96" i="1" s="1"/>
  <c r="Q95" i="1"/>
  <c r="P95" i="1"/>
  <c r="S95" i="1" s="1"/>
  <c r="R95" i="1"/>
  <c r="Q94" i="1"/>
  <c r="P94" i="1"/>
  <c r="S94" i="1" s="1"/>
  <c r="O85" i="1"/>
  <c r="O92" i="1"/>
  <c r="O91" i="1"/>
  <c r="O90" i="1"/>
  <c r="O86" i="1"/>
  <c r="O93" i="1"/>
  <c r="Q93" i="1"/>
  <c r="U93" i="1" s="1"/>
  <c r="P93" i="1"/>
  <c r="P92" i="1"/>
  <c r="U92" i="1" s="1"/>
  <c r="R91" i="1"/>
  <c r="Q91" i="1"/>
  <c r="P91" i="1"/>
  <c r="S91" i="1" s="1"/>
  <c r="Q90" i="1"/>
  <c r="P90" i="1"/>
  <c r="Q89" i="1"/>
  <c r="R89" i="1"/>
  <c r="P89" i="1"/>
  <c r="S89" i="1" s="1"/>
  <c r="R88" i="1"/>
  <c r="P88" i="1"/>
  <c r="S88" i="1" s="1"/>
  <c r="Q88" i="1"/>
  <c r="Q87" i="1"/>
  <c r="P87" i="1"/>
  <c r="S87" i="1" s="1"/>
  <c r="Q86" i="1"/>
  <c r="P86" i="1"/>
  <c r="S86" i="1" s="1"/>
  <c r="R85" i="1"/>
  <c r="Q85" i="1"/>
  <c r="P85" i="1"/>
  <c r="S85" i="1" s="1"/>
  <c r="K4" i="1"/>
  <c r="L4" i="1"/>
  <c r="M4" i="1"/>
  <c r="N4" i="1"/>
  <c r="K5" i="1"/>
  <c r="L5" i="1"/>
  <c r="M5" i="1"/>
  <c r="N5" i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P45" i="1" s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51" i="1"/>
  <c r="L51" i="1"/>
  <c r="M51" i="1"/>
  <c r="N51" i="1"/>
  <c r="K52" i="1"/>
  <c r="L52" i="1"/>
  <c r="M52" i="1"/>
  <c r="K53" i="1"/>
  <c r="L53" i="1"/>
  <c r="M53" i="1"/>
  <c r="N53" i="1"/>
  <c r="K54" i="1"/>
  <c r="L54" i="1"/>
  <c r="M54" i="1"/>
  <c r="K55" i="1"/>
  <c r="L55" i="1"/>
  <c r="M55" i="1"/>
  <c r="K56" i="1"/>
  <c r="L56" i="1"/>
  <c r="M56" i="1"/>
  <c r="N56" i="1"/>
  <c r="K57" i="1"/>
  <c r="L57" i="1"/>
  <c r="M57" i="1"/>
  <c r="N57" i="1"/>
  <c r="K58" i="1"/>
  <c r="L58" i="1"/>
  <c r="M58" i="1"/>
  <c r="N58" i="1"/>
  <c r="K59" i="1"/>
  <c r="L59" i="1"/>
  <c r="M59" i="1"/>
  <c r="N59" i="1"/>
  <c r="K60" i="1"/>
  <c r="L60" i="1"/>
  <c r="M60" i="1"/>
  <c r="N60" i="1"/>
  <c r="K61" i="1"/>
  <c r="L61" i="1"/>
  <c r="M61" i="1"/>
  <c r="N61" i="1"/>
  <c r="K62" i="1"/>
  <c r="L62" i="1"/>
  <c r="M62" i="1"/>
  <c r="N62" i="1"/>
  <c r="K63" i="1"/>
  <c r="L63" i="1"/>
  <c r="M63" i="1"/>
  <c r="N63" i="1"/>
  <c r="K64" i="1"/>
  <c r="L64" i="1"/>
  <c r="M64" i="1"/>
  <c r="N64" i="1"/>
  <c r="K65" i="1"/>
  <c r="L65" i="1"/>
  <c r="M65" i="1"/>
  <c r="N65" i="1"/>
  <c r="K66" i="1"/>
  <c r="L66" i="1"/>
  <c r="M66" i="1"/>
  <c r="N66" i="1"/>
  <c r="R66" i="1" s="1"/>
  <c r="K67" i="1"/>
  <c r="O67" i="1" s="1"/>
  <c r="L67" i="1"/>
  <c r="P67" i="1" s="1"/>
  <c r="M67" i="1"/>
  <c r="Q67" i="1" s="1"/>
  <c r="N67" i="1"/>
  <c r="K68" i="1"/>
  <c r="L68" i="1"/>
  <c r="M68" i="1"/>
  <c r="N68" i="1"/>
  <c r="R68" i="1" s="1"/>
  <c r="K69" i="1"/>
  <c r="O69" i="1" s="1"/>
  <c r="L69" i="1"/>
  <c r="P69" i="1" s="1"/>
  <c r="M69" i="1"/>
  <c r="N69" i="1"/>
  <c r="R69" i="1" s="1"/>
  <c r="K70" i="1"/>
  <c r="R70" i="1" s="1"/>
  <c r="L70" i="1"/>
  <c r="M70" i="1"/>
  <c r="P70" i="1" s="1"/>
  <c r="K71" i="1"/>
  <c r="L71" i="1"/>
  <c r="M71" i="1"/>
  <c r="N71" i="1"/>
  <c r="R71" i="1" s="1"/>
  <c r="K72" i="1"/>
  <c r="O72" i="1" s="1"/>
  <c r="L72" i="1"/>
  <c r="M72" i="1"/>
  <c r="N72" i="1"/>
  <c r="R72" i="1" s="1"/>
  <c r="K73" i="1"/>
  <c r="L73" i="1"/>
  <c r="M73" i="1"/>
  <c r="O73" i="1" s="1"/>
  <c r="N73" i="1"/>
  <c r="K74" i="1"/>
  <c r="L74" i="1"/>
  <c r="M74" i="1"/>
  <c r="N74" i="1"/>
  <c r="R74" i="1" s="1"/>
  <c r="K75" i="1"/>
  <c r="L75" i="1"/>
  <c r="M75" i="1"/>
  <c r="N75" i="1"/>
  <c r="K76" i="1"/>
  <c r="L76" i="1"/>
  <c r="M76" i="1"/>
  <c r="Q76" i="1" s="1"/>
  <c r="N76" i="1"/>
  <c r="K77" i="1"/>
  <c r="L77" i="1"/>
  <c r="M77" i="1"/>
  <c r="N77" i="1"/>
  <c r="R77" i="1" s="1"/>
  <c r="K78" i="1"/>
  <c r="L78" i="1"/>
  <c r="O78" i="1" s="1"/>
  <c r="M78" i="1"/>
  <c r="N78" i="1"/>
  <c r="R78" i="1" s="1"/>
  <c r="K79" i="1"/>
  <c r="L79" i="1"/>
  <c r="M79" i="1"/>
  <c r="N79" i="1"/>
  <c r="K80" i="1"/>
  <c r="L80" i="1"/>
  <c r="M80" i="1"/>
  <c r="N80" i="1"/>
  <c r="K81" i="1"/>
  <c r="O81" i="1" s="1"/>
  <c r="L81" i="1"/>
  <c r="P81" i="1" s="1"/>
  <c r="M81" i="1"/>
  <c r="N81" i="1"/>
  <c r="R81" i="1" s="1"/>
  <c r="K82" i="1"/>
  <c r="O82" i="1" s="1"/>
  <c r="L82" i="1"/>
  <c r="P82" i="1" s="1"/>
  <c r="M82" i="1"/>
  <c r="Q82" i="1" s="1"/>
  <c r="N82" i="1"/>
  <c r="K83" i="1"/>
  <c r="L83" i="1"/>
  <c r="M83" i="1"/>
  <c r="N83" i="1"/>
  <c r="K84" i="1"/>
  <c r="L84" i="1"/>
  <c r="M84" i="1"/>
  <c r="N84" i="1"/>
  <c r="P84" i="1"/>
  <c r="O84" i="1"/>
  <c r="R84" i="1"/>
  <c r="Q78" i="1"/>
  <c r="O77" i="1"/>
  <c r="P75" i="1"/>
  <c r="P72" i="1"/>
  <c r="Q69" i="1"/>
  <c r="O66" i="1"/>
  <c r="S102" i="1" l="1"/>
  <c r="U101" i="1"/>
  <c r="S100" i="1"/>
  <c r="U99" i="1"/>
  <c r="U98" i="1"/>
  <c r="U97" i="1"/>
  <c r="U95" i="1"/>
  <c r="U94" i="1"/>
  <c r="R73" i="1"/>
  <c r="O76" i="1"/>
  <c r="U88" i="1"/>
  <c r="S93" i="1"/>
  <c r="R67" i="1"/>
  <c r="S67" i="1" s="1"/>
  <c r="Q83" i="1"/>
  <c r="Q74" i="1"/>
  <c r="Q71" i="1"/>
  <c r="Q68" i="1"/>
  <c r="U68" i="1" s="1"/>
  <c r="Q65" i="1"/>
  <c r="U65" i="1" s="1"/>
  <c r="U82" i="1"/>
  <c r="U69" i="1"/>
  <c r="P68" i="1"/>
  <c r="P65" i="1"/>
  <c r="Q70" i="1"/>
  <c r="O70" i="1"/>
  <c r="O80" i="1"/>
  <c r="O71" i="1"/>
  <c r="S71" i="1" s="1"/>
  <c r="O68" i="1"/>
  <c r="S68" i="1" s="1"/>
  <c r="O65" i="1"/>
  <c r="S90" i="1"/>
  <c r="Q77" i="1"/>
  <c r="P71" i="1"/>
  <c r="U71" i="1" s="1"/>
  <c r="P83" i="1"/>
  <c r="O74" i="1"/>
  <c r="R82" i="1"/>
  <c r="O79" i="1"/>
  <c r="S92" i="1"/>
  <c r="U91" i="1"/>
  <c r="U90" i="1"/>
  <c r="U89" i="1"/>
  <c r="U87" i="1"/>
  <c r="U86" i="1"/>
  <c r="U85" i="1"/>
  <c r="O83" i="1"/>
  <c r="P74" i="1"/>
  <c r="U74" i="1" s="1"/>
  <c r="U67" i="1"/>
  <c r="R79" i="1"/>
  <c r="S69" i="1"/>
  <c r="S82" i="1"/>
  <c r="U70" i="1"/>
  <c r="S70" i="1"/>
  <c r="Q84" i="1"/>
  <c r="U84" i="1" s="1"/>
  <c r="R83" i="1"/>
  <c r="Q81" i="1"/>
  <c r="U81" i="1" s="1"/>
  <c r="R80" i="1"/>
  <c r="Q80" i="1"/>
  <c r="P80" i="1"/>
  <c r="Q79" i="1"/>
  <c r="P79" i="1"/>
  <c r="P78" i="1"/>
  <c r="S78" i="1" s="1"/>
  <c r="P77" i="1"/>
  <c r="R76" i="1"/>
  <c r="P76" i="1"/>
  <c r="U76" i="1" s="1"/>
  <c r="O75" i="1"/>
  <c r="R75" i="1"/>
  <c r="Q75" i="1"/>
  <c r="U75" i="1" s="1"/>
  <c r="Q73" i="1"/>
  <c r="P73" i="1"/>
  <c r="S73" i="1" s="1"/>
  <c r="Q72" i="1"/>
  <c r="U72" i="1" s="1"/>
  <c r="Q66" i="1"/>
  <c r="P66" i="1"/>
  <c r="R65" i="1"/>
  <c r="O45" i="1"/>
  <c r="Q45" i="1"/>
  <c r="U45" i="1"/>
  <c r="R45" i="1"/>
  <c r="P58" i="1"/>
  <c r="O58" i="1"/>
  <c r="Q60" i="1"/>
  <c r="P53" i="1"/>
  <c r="S74" i="1" l="1"/>
  <c r="S65" i="1"/>
  <c r="S66" i="1"/>
  <c r="S83" i="1"/>
  <c r="U83" i="1"/>
  <c r="U77" i="1"/>
  <c r="S80" i="1"/>
  <c r="S79" i="1"/>
  <c r="S75" i="1"/>
  <c r="S45" i="1"/>
  <c r="U80" i="1"/>
  <c r="S84" i="1"/>
  <c r="S81" i="1"/>
  <c r="U79" i="1"/>
  <c r="U78" i="1"/>
  <c r="S77" i="1"/>
  <c r="S76" i="1"/>
  <c r="U73" i="1"/>
  <c r="S72" i="1"/>
  <c r="U66" i="1"/>
  <c r="O60" i="1"/>
  <c r="O59" i="1"/>
  <c r="P52" i="1"/>
  <c r="R60" i="1"/>
  <c r="Q49" i="1"/>
  <c r="P60" i="1"/>
  <c r="O53" i="1"/>
  <c r="R53" i="1"/>
  <c r="U60" i="1"/>
  <c r="Q53" i="1"/>
  <c r="U53" i="1" s="1"/>
  <c r="R54" i="1"/>
  <c r="O64" i="1"/>
  <c r="Q62" i="1"/>
  <c r="P55" i="1"/>
  <c r="R57" i="1"/>
  <c r="O61" i="1"/>
  <c r="O54" i="1"/>
  <c r="P54" i="1"/>
  <c r="R55" i="1"/>
  <c r="R64" i="1"/>
  <c r="O56" i="1"/>
  <c r="P64" i="1"/>
  <c r="O49" i="1"/>
  <c r="O62" i="1"/>
  <c r="O63" i="1"/>
  <c r="O52" i="1"/>
  <c r="P49" i="1"/>
  <c r="O50" i="1"/>
  <c r="O55" i="1"/>
  <c r="O57" i="1"/>
  <c r="R59" i="1"/>
  <c r="Q59" i="1"/>
  <c r="P51" i="1"/>
  <c r="P59" i="1"/>
  <c r="R58" i="1"/>
  <c r="Q64" i="1"/>
  <c r="R63" i="1"/>
  <c r="Q63" i="1"/>
  <c r="P63" i="1"/>
  <c r="R62" i="1"/>
  <c r="P62" i="1"/>
  <c r="R61" i="1"/>
  <c r="Q61" i="1"/>
  <c r="P61" i="1"/>
  <c r="Q58" i="1"/>
  <c r="U58" i="1" s="1"/>
  <c r="Q57" i="1"/>
  <c r="P57" i="1"/>
  <c r="R56" i="1"/>
  <c r="Q56" i="1"/>
  <c r="P56" i="1"/>
  <c r="Q55" i="1"/>
  <c r="U55" i="1" s="1"/>
  <c r="Q54" i="1"/>
  <c r="R52" i="1"/>
  <c r="Q52" i="1"/>
  <c r="R51" i="1"/>
  <c r="O51" i="1"/>
  <c r="Q51" i="1"/>
  <c r="U51" i="1" s="1"/>
  <c r="R50" i="1"/>
  <c r="Q50" i="1"/>
  <c r="P50" i="1"/>
  <c r="R49" i="1"/>
  <c r="Q43" i="1"/>
  <c r="Q42" i="1"/>
  <c r="P35" i="1"/>
  <c r="R34" i="1"/>
  <c r="O41" i="1"/>
  <c r="R36" i="1"/>
  <c r="S61" i="1" l="1"/>
  <c r="U52" i="1"/>
  <c r="S60" i="1"/>
  <c r="U62" i="1"/>
  <c r="S63" i="1"/>
  <c r="U49" i="1"/>
  <c r="S53" i="1"/>
  <c r="R38" i="1"/>
  <c r="S59" i="1"/>
  <c r="S51" i="1"/>
  <c r="U54" i="1"/>
  <c r="S56" i="1"/>
  <c r="U63" i="1"/>
  <c r="R29" i="1"/>
  <c r="U59" i="1"/>
  <c r="S49" i="1"/>
  <c r="R43" i="1"/>
  <c r="S50" i="1"/>
  <c r="U64" i="1"/>
  <c r="S57" i="1"/>
  <c r="S64" i="1"/>
  <c r="S62" i="1"/>
  <c r="U61" i="1"/>
  <c r="S58" i="1"/>
  <c r="U57" i="1"/>
  <c r="U56" i="1"/>
  <c r="S55" i="1"/>
  <c r="S54" i="1"/>
  <c r="S52" i="1"/>
  <c r="U50" i="1"/>
  <c r="R31" i="1"/>
  <c r="Q48" i="1"/>
  <c r="Q29" i="1"/>
  <c r="O33" i="1"/>
  <c r="Q33" i="1"/>
  <c r="R42" i="1"/>
  <c r="Q30" i="1"/>
  <c r="O32" i="1"/>
  <c r="Q44" i="1"/>
  <c r="R41" i="1"/>
  <c r="O43" i="1"/>
  <c r="R46" i="1"/>
  <c r="O39" i="1"/>
  <c r="Q34" i="1"/>
  <c r="R47" i="1"/>
  <c r="P36" i="1"/>
  <c r="R35" i="1"/>
  <c r="Q41" i="1"/>
  <c r="R48" i="1"/>
  <c r="O44" i="1"/>
  <c r="O46" i="1"/>
  <c r="O47" i="1"/>
  <c r="O38" i="1"/>
  <c r="R39" i="1"/>
  <c r="O34" i="1"/>
  <c r="P29" i="1"/>
  <c r="P39" i="1"/>
  <c r="Q35" i="1"/>
  <c r="U35" i="1" s="1"/>
  <c r="R30" i="1"/>
  <c r="O29" i="1"/>
  <c r="O35" i="1"/>
  <c r="O30" i="1"/>
  <c r="O31" i="1"/>
  <c r="R33" i="1"/>
  <c r="O36" i="1"/>
  <c r="R28" i="1"/>
  <c r="O40" i="1"/>
  <c r="R32" i="1"/>
  <c r="O37" i="1"/>
  <c r="O42" i="1"/>
  <c r="O48" i="1"/>
  <c r="O28" i="1"/>
  <c r="P48" i="1"/>
  <c r="Q47" i="1"/>
  <c r="P47" i="1"/>
  <c r="Q46" i="1"/>
  <c r="P46" i="1"/>
  <c r="R44" i="1"/>
  <c r="P44" i="1"/>
  <c r="P43" i="1"/>
  <c r="U43" i="1" s="1"/>
  <c r="P42" i="1"/>
  <c r="U42" i="1" s="1"/>
  <c r="P41" i="1"/>
  <c r="Q40" i="1"/>
  <c r="R40" i="1"/>
  <c r="P40" i="1"/>
  <c r="Q39" i="1"/>
  <c r="Q38" i="1"/>
  <c r="P38" i="1"/>
  <c r="R37" i="1"/>
  <c r="Q37" i="1"/>
  <c r="P37" i="1"/>
  <c r="Q36" i="1"/>
  <c r="P34" i="1"/>
  <c r="P33" i="1"/>
  <c r="Q32" i="1"/>
  <c r="P32" i="1"/>
  <c r="Q31" i="1"/>
  <c r="P31" i="1"/>
  <c r="P30" i="1"/>
  <c r="U30" i="1" s="1"/>
  <c r="Q28" i="1"/>
  <c r="P28" i="1"/>
  <c r="P25" i="1"/>
  <c r="O20" i="1"/>
  <c r="Q4" i="1"/>
  <c r="R6" i="1"/>
  <c r="Q7" i="1"/>
  <c r="Q9" i="1"/>
  <c r="N3" i="1"/>
  <c r="K3" i="1"/>
  <c r="L3" i="1"/>
  <c r="M3" i="1"/>
  <c r="Q3" i="1" l="1"/>
  <c r="U36" i="1"/>
  <c r="Q25" i="1"/>
  <c r="U25" i="1" s="1"/>
  <c r="U34" i="1"/>
  <c r="R15" i="1"/>
  <c r="O13" i="1"/>
  <c r="P20" i="1"/>
  <c r="O27" i="1"/>
  <c r="Q15" i="1"/>
  <c r="U48" i="1"/>
  <c r="U29" i="1"/>
  <c r="Q21" i="1"/>
  <c r="R3" i="1"/>
  <c r="Q6" i="1"/>
  <c r="O25" i="1"/>
  <c r="O14" i="1"/>
  <c r="O15" i="1"/>
  <c r="O16" i="1"/>
  <c r="P10" i="1"/>
  <c r="P22" i="1"/>
  <c r="R10" i="1"/>
  <c r="S29" i="1"/>
  <c r="O6" i="1"/>
  <c r="P11" i="1"/>
  <c r="R17" i="1"/>
  <c r="P6" i="1"/>
  <c r="P19" i="1"/>
  <c r="Q8" i="1"/>
  <c r="O5" i="1"/>
  <c r="O17" i="1"/>
  <c r="O23" i="1"/>
  <c r="Q17" i="1"/>
  <c r="O18" i="1"/>
  <c r="O12" i="1"/>
  <c r="Q27" i="1"/>
  <c r="U27" i="1" s="1"/>
  <c r="O7" i="1"/>
  <c r="P15" i="1"/>
  <c r="R22" i="1"/>
  <c r="R7" i="1"/>
  <c r="R4" i="1"/>
  <c r="Q14" i="1"/>
  <c r="R23" i="1"/>
  <c r="S46" i="1"/>
  <c r="S38" i="1"/>
  <c r="P7" i="1"/>
  <c r="U7" i="1" s="1"/>
  <c r="O4" i="1"/>
  <c r="S4" i="1" s="1"/>
  <c r="P12" i="1"/>
  <c r="P14" i="1"/>
  <c r="S14" i="1" s="1"/>
  <c r="S40" i="1"/>
  <c r="P21" i="1"/>
  <c r="P27" i="1"/>
  <c r="U33" i="1"/>
  <c r="U41" i="1"/>
  <c r="P4" i="1"/>
  <c r="U4" i="1" s="1"/>
  <c r="Q16" i="1"/>
  <c r="Q24" i="1"/>
  <c r="U9" i="1"/>
  <c r="P13" i="1"/>
  <c r="S13" i="1" s="1"/>
  <c r="R25" i="1"/>
  <c r="R12" i="1"/>
  <c r="U32" i="1"/>
  <c r="O22" i="1"/>
  <c r="P16" i="1"/>
  <c r="Q22" i="1"/>
  <c r="R14" i="1"/>
  <c r="R20" i="1"/>
  <c r="R27" i="1"/>
  <c r="S31" i="1"/>
  <c r="Q18" i="1"/>
  <c r="O19" i="1"/>
  <c r="R18" i="1"/>
  <c r="Q20" i="1"/>
  <c r="U20" i="1" s="1"/>
  <c r="O11" i="1"/>
  <c r="Q11" i="1"/>
  <c r="P3" i="1"/>
  <c r="U3" i="1" s="1"/>
  <c r="O3" i="1"/>
  <c r="Q19" i="1"/>
  <c r="P9" i="1"/>
  <c r="O26" i="1"/>
  <c r="O9" i="1"/>
  <c r="O24" i="1"/>
  <c r="Q12" i="1"/>
  <c r="R21" i="1"/>
  <c r="S37" i="1"/>
  <c r="U44" i="1"/>
  <c r="Q10" i="1"/>
  <c r="P17" i="1"/>
  <c r="O10" i="1"/>
  <c r="P23" i="1"/>
  <c r="Q26" i="1"/>
  <c r="S28" i="1"/>
  <c r="P8" i="1"/>
  <c r="U8" i="1" s="1"/>
  <c r="P5" i="1"/>
  <c r="P18" i="1"/>
  <c r="O21" i="1"/>
  <c r="P26" i="1"/>
  <c r="R24" i="1"/>
  <c r="R11" i="1"/>
  <c r="R19" i="1"/>
  <c r="R16" i="1"/>
  <c r="Q23" i="1"/>
  <c r="U23" i="1" s="1"/>
  <c r="R26" i="1"/>
  <c r="P24" i="1"/>
  <c r="R9" i="1"/>
  <c r="R8" i="1"/>
  <c r="R5" i="1"/>
  <c r="O8" i="1"/>
  <c r="U31" i="1"/>
  <c r="U39" i="1"/>
  <c r="Q13" i="1"/>
  <c r="R13" i="1"/>
  <c r="Q5" i="1"/>
  <c r="S32" i="1"/>
  <c r="U47" i="1"/>
  <c r="U37" i="1"/>
  <c r="S35" i="1"/>
  <c r="S48" i="1"/>
  <c r="S47" i="1"/>
  <c r="U46" i="1"/>
  <c r="S44" i="1"/>
  <c r="S43" i="1"/>
  <c r="S42" i="1"/>
  <c r="S41" i="1"/>
  <c r="U40" i="1"/>
  <c r="S39" i="1"/>
  <c r="U38" i="1"/>
  <c r="S36" i="1"/>
  <c r="S34" i="1"/>
  <c r="S33" i="1"/>
  <c r="S30" i="1"/>
  <c r="U28" i="1"/>
  <c r="S9" i="1" l="1"/>
  <c r="U15" i="1"/>
  <c r="S23" i="1"/>
  <c r="S20" i="1"/>
  <c r="U10" i="1"/>
  <c r="U17" i="1"/>
  <c r="U11" i="1"/>
  <c r="U21" i="1"/>
  <c r="S6" i="1"/>
  <c r="U6" i="1"/>
  <c r="S11" i="1"/>
  <c r="S12" i="1"/>
  <c r="S17" i="1"/>
  <c r="S8" i="1"/>
  <c r="S21" i="1"/>
  <c r="U19" i="1"/>
  <c r="U14" i="1"/>
  <c r="S18" i="1"/>
  <c r="S25" i="1"/>
  <c r="U13" i="1"/>
  <c r="U22" i="1"/>
  <c r="U16" i="1"/>
  <c r="S27" i="1"/>
  <c r="S7" i="1"/>
  <c r="S22" i="1"/>
  <c r="S3" i="1"/>
  <c r="U12" i="1"/>
  <c r="U26" i="1"/>
  <c r="S15" i="1"/>
  <c r="S5" i="1"/>
  <c r="S24" i="1"/>
  <c r="S16" i="1"/>
  <c r="S10" i="1"/>
  <c r="S19" i="1"/>
  <c r="U24" i="1"/>
  <c r="U18" i="1"/>
  <c r="U5" i="1"/>
  <c r="S26" i="1"/>
</calcChain>
</file>

<file path=xl/sharedStrings.xml><?xml version="1.0" encoding="utf-8"?>
<sst xmlns="http://schemas.openxmlformats.org/spreadsheetml/2006/main" count="344" uniqueCount="21">
  <si>
    <t>Raw Peak Intensity</t>
  </si>
  <si>
    <t xml:space="preserve">Calculated weight percent                             </t>
  </si>
  <si>
    <t xml:space="preserve">Weight percent normalized                            </t>
  </si>
  <si>
    <t>Site</t>
  </si>
  <si>
    <t>Hole</t>
  </si>
  <si>
    <t>Core</t>
  </si>
  <si>
    <t>Section</t>
  </si>
  <si>
    <t>Interval</t>
  </si>
  <si>
    <t>Total clay</t>
  </si>
  <si>
    <t>Quartz</t>
  </si>
  <si>
    <t>Plag</t>
  </si>
  <si>
    <t>Calcite</t>
  </si>
  <si>
    <t>Lithology</t>
  </si>
  <si>
    <t>pc/pc+q</t>
  </si>
  <si>
    <t>U1480</t>
  </si>
  <si>
    <t>F</t>
  </si>
  <si>
    <t>mud</t>
  </si>
  <si>
    <t>calcareous</t>
  </si>
  <si>
    <t>sand</t>
  </si>
  <si>
    <t>Top depth CSF-A (m)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</si>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</sst>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0" xfId="0" applyNumberFormat="1"/>
    <xf numFmtId="2" fontId="0" fillId="0" borderId="6" xfId="0" applyNumberFormat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0"/>
  <sheetViews>
    <sheetView tabSelected="1" workbookViewId="0">
      <selection activeCell="X10" sqref="X10"/>
    </sheetView>
  </sheetViews>
  <sheetFormatPr defaultRowHeight="15" x14ac:dyDescent="0.25"/>
  <cols>
    <col min="4" max="4" width="9.140625" style="4"/>
    <col min="6" max="6" width="9.140625" style="16"/>
    <col min="7" max="8" width="9.140625" style="4"/>
  </cols>
  <sheetData>
    <row r="1" spans="1:21" x14ac:dyDescent="0.25">
      <c r="A1" s="1"/>
      <c r="B1" s="1"/>
      <c r="C1" s="1"/>
      <c r="D1" s="13"/>
      <c r="E1" s="1"/>
      <c r="F1" s="14"/>
      <c r="G1" s="21" t="s">
        <v>0</v>
      </c>
      <c r="H1" s="22"/>
      <c r="I1" s="22"/>
      <c r="J1" s="23"/>
      <c r="K1" s="21" t="s">
        <v>1</v>
      </c>
      <c r="L1" s="22"/>
      <c r="M1" s="22"/>
      <c r="N1" s="23"/>
      <c r="O1" s="22" t="s">
        <v>2</v>
      </c>
      <c r="P1" s="22"/>
      <c r="Q1" s="22"/>
      <c r="R1" s="22"/>
      <c r="S1" s="1"/>
      <c r="T1" s="1"/>
      <c r="U1" s="1"/>
    </row>
    <row r="2" spans="1:21" ht="60.75" thickBot="1" x14ac:dyDescent="0.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15" t="s">
        <v>19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8</v>
      </c>
      <c r="P2" s="3" t="s">
        <v>9</v>
      </c>
      <c r="Q2" s="3" t="s">
        <v>10</v>
      </c>
      <c r="R2" s="3" t="s">
        <v>11</v>
      </c>
      <c r="S2" s="3"/>
      <c r="T2" s="2" t="s">
        <v>12</v>
      </c>
      <c r="U2" s="24" t="s">
        <v>13</v>
      </c>
    </row>
    <row r="3" spans="1:21" ht="15.75" thickTop="1" x14ac:dyDescent="0.25">
      <c r="A3" s="4" t="s">
        <v>14</v>
      </c>
      <c r="B3" s="4" t="s">
        <v>15</v>
      </c>
      <c r="C3" s="4">
        <v>2</v>
      </c>
      <c r="D3" s="4">
        <v>1</v>
      </c>
      <c r="E3" s="4">
        <v>25</v>
      </c>
      <c r="F3" s="16">
        <v>98.254999999999995</v>
      </c>
      <c r="G3" s="5">
        <v>12.3</v>
      </c>
      <c r="H3" s="5">
        <v>79.5</v>
      </c>
      <c r="I3" s="5">
        <v>18.600000000000001</v>
      </c>
      <c r="J3" s="11">
        <v>10.5</v>
      </c>
      <c r="K3" s="5">
        <f>-52.601+(G3*14.078)+(-0.3665*G3*G3)</f>
        <v>65.110614999999996</v>
      </c>
      <c r="L3" s="5">
        <f>-1.5266+(H3*0.2726)+(-0.0002*H3*H3)</f>
        <v>18.881050000000002</v>
      </c>
      <c r="M3" s="5">
        <f>-2.1317+(I3*0.7972)+(I3*I3*0.0092)</f>
        <v>15.879052000000001</v>
      </c>
      <c r="N3" s="6">
        <f>-1.1422+(J3*0.2347)+(J3*J3*0.0072)</f>
        <v>2.1159499999999998</v>
      </c>
      <c r="O3" s="7">
        <f>(K3/($K3+$L3+$M3+$N3))*100</f>
        <v>63.842281462144456</v>
      </c>
      <c r="P3" s="7">
        <f t="shared" ref="P3:R3" si="0">(L3/($K3+$L3+$M3+$N3))*100</f>
        <v>18.513253305944396</v>
      </c>
      <c r="Q3" s="7">
        <f t="shared" si="0"/>
        <v>15.569733247582256</v>
      </c>
      <c r="R3" s="7">
        <f t="shared" si="0"/>
        <v>2.0747319843288925</v>
      </c>
      <c r="S3" s="7">
        <f>SUM(O3:R3)</f>
        <v>100.00000000000001</v>
      </c>
      <c r="T3" s="7" t="s">
        <v>16</v>
      </c>
      <c r="U3" s="8">
        <f>Q3/(Q3+P3)</f>
        <v>0.45681833729947052</v>
      </c>
    </row>
    <row r="4" spans="1:21" x14ac:dyDescent="0.25">
      <c r="A4" s="4" t="s">
        <v>14</v>
      </c>
      <c r="B4" s="4" t="s">
        <v>15</v>
      </c>
      <c r="C4" s="4">
        <v>2</v>
      </c>
      <c r="D4" s="4">
        <v>2</v>
      </c>
      <c r="E4" s="4">
        <v>127</v>
      </c>
      <c r="F4" s="16">
        <v>100.77500000000001</v>
      </c>
      <c r="G4" s="5">
        <v>7.87</v>
      </c>
      <c r="H4" s="5">
        <v>157</v>
      </c>
      <c r="I4" s="5">
        <v>24.6</v>
      </c>
      <c r="J4" s="6">
        <v>9.31</v>
      </c>
      <c r="K4" s="5">
        <f t="shared" ref="K4:K67" si="1">-52.601+(G4*14.078)+(-0.3665*G4*G4)</f>
        <v>35.492986149999993</v>
      </c>
      <c r="L4" s="5">
        <f t="shared" ref="L4:L67" si="2">-1.5266+(H4*0.2726)+(-0.0002*H4*H4)</f>
        <v>36.341799999999999</v>
      </c>
      <c r="M4" s="5">
        <f t="shared" ref="M4:M67" si="3">-2.1317+(I4*0.7972)+(I4*I4*0.0092)</f>
        <v>23.046892000000007</v>
      </c>
      <c r="N4" s="6">
        <f t="shared" ref="N4:N67" si="4">-1.1422+(J4*0.2347)+(J4*J4*0.0072)</f>
        <v>1.66692492</v>
      </c>
      <c r="O4" s="7">
        <f t="shared" ref="O4:O104" si="5">(K4/($K4+$L4+$M4+$N4))*100</f>
        <v>36.761781135524821</v>
      </c>
      <c r="P4" s="7">
        <f t="shared" ref="P4:P104" si="6">(L4/($K4+$L4+$M4+$N4))*100</f>
        <v>37.640938184938157</v>
      </c>
      <c r="Q4" s="7">
        <f t="shared" ref="Q4:Q104" si="7">(M4/($K4+$L4+$M4+$N4))*100</f>
        <v>23.870766916524385</v>
      </c>
      <c r="R4" s="7">
        <f t="shared" ref="R4:R104" si="8">(N4/($K4+$L4+$M4+$N4))*100</f>
        <v>1.7265137630126461</v>
      </c>
      <c r="S4" s="7">
        <f t="shared" ref="S4:S104" si="9">SUM(O4:R4)</f>
        <v>100.00000000000001</v>
      </c>
      <c r="T4" s="7" t="s">
        <v>18</v>
      </c>
      <c r="U4" s="8">
        <f t="shared" ref="U4:U104" si="10">Q4/(Q4+P4)</f>
        <v>0.38806869159536306</v>
      </c>
    </row>
    <row r="5" spans="1:21" x14ac:dyDescent="0.25">
      <c r="A5" s="4" t="s">
        <v>14</v>
      </c>
      <c r="B5" s="4" t="s">
        <v>15</v>
      </c>
      <c r="C5" s="4">
        <v>3</v>
      </c>
      <c r="D5" s="4">
        <v>3</v>
      </c>
      <c r="E5" s="4">
        <v>130</v>
      </c>
      <c r="F5" s="16">
        <v>111.10499999999999</v>
      </c>
      <c r="G5" s="5">
        <v>12.9</v>
      </c>
      <c r="H5" s="5">
        <v>70.2</v>
      </c>
      <c r="I5" s="5">
        <v>17.399999999999999</v>
      </c>
      <c r="J5" s="6">
        <v>10.4</v>
      </c>
      <c r="K5" s="5">
        <f t="shared" si="1"/>
        <v>68.015934999999999</v>
      </c>
      <c r="L5" s="5">
        <f t="shared" si="2"/>
        <v>16.624312000000003</v>
      </c>
      <c r="M5" s="5">
        <f t="shared" si="3"/>
        <v>14.524971999999998</v>
      </c>
      <c r="N5" s="6">
        <f t="shared" si="4"/>
        <v>2.0774319999999999</v>
      </c>
      <c r="O5" s="7">
        <f t="shared" si="5"/>
        <v>67.181108286072032</v>
      </c>
      <c r="P5" s="7">
        <f t="shared" si="6"/>
        <v>16.42026540770846</v>
      </c>
      <c r="Q5" s="7">
        <f t="shared" si="7"/>
        <v>14.346692679945724</v>
      </c>
      <c r="R5" s="7">
        <f t="shared" si="8"/>
        <v>2.0519336262737724</v>
      </c>
      <c r="S5" s="7">
        <f t="shared" si="9"/>
        <v>99.999999999999972</v>
      </c>
      <c r="T5" s="7" t="s">
        <v>16</v>
      </c>
      <c r="U5" s="8">
        <f t="shared" si="10"/>
        <v>0.46630195416369757</v>
      </c>
    </row>
    <row r="6" spans="1:21" x14ac:dyDescent="0.25">
      <c r="A6" s="4" t="s">
        <v>14</v>
      </c>
      <c r="B6" s="4" t="s">
        <v>15</v>
      </c>
      <c r="C6" s="4">
        <v>3</v>
      </c>
      <c r="D6" s="4">
        <v>4</v>
      </c>
      <c r="E6" s="4">
        <v>129</v>
      </c>
      <c r="F6" s="16">
        <v>112.595</v>
      </c>
      <c r="G6" s="5">
        <v>7.75</v>
      </c>
      <c r="H6" s="5">
        <v>176</v>
      </c>
      <c r="I6" s="5">
        <v>32.299999999999997</v>
      </c>
      <c r="J6" s="6">
        <v>8.59</v>
      </c>
      <c r="K6" s="5">
        <f t="shared" si="1"/>
        <v>34.490593750000002</v>
      </c>
      <c r="L6" s="5">
        <f t="shared" si="2"/>
        <v>40.255800000000001</v>
      </c>
      <c r="M6" s="5">
        <f t="shared" si="3"/>
        <v>33.216127999999998</v>
      </c>
      <c r="N6" s="6">
        <f t="shared" si="4"/>
        <v>1.4051473199999998</v>
      </c>
      <c r="O6" s="7">
        <f t="shared" si="5"/>
        <v>31.536370888479432</v>
      </c>
      <c r="P6" s="7">
        <f t="shared" si="6"/>
        <v>36.807769921689157</v>
      </c>
      <c r="Q6" s="7">
        <f t="shared" si="7"/>
        <v>30.371066954659376</v>
      </c>
      <c r="R6" s="7">
        <f t="shared" si="8"/>
        <v>1.284792235172028</v>
      </c>
      <c r="S6" s="7">
        <f t="shared" si="9"/>
        <v>100</v>
      </c>
      <c r="T6" s="7" t="s">
        <v>18</v>
      </c>
      <c r="U6" s="8">
        <f t="shared" si="10"/>
        <v>0.45209277752994315</v>
      </c>
    </row>
    <row r="7" spans="1:21" x14ac:dyDescent="0.25">
      <c r="A7" s="4" t="s">
        <v>14</v>
      </c>
      <c r="B7" s="4" t="s">
        <v>15</v>
      </c>
      <c r="C7" s="4">
        <v>4</v>
      </c>
      <c r="D7" s="4">
        <v>1</v>
      </c>
      <c r="E7" s="4">
        <v>127</v>
      </c>
      <c r="F7" s="16">
        <v>117.57499999999999</v>
      </c>
      <c r="G7" s="8">
        <v>12.5</v>
      </c>
      <c r="H7" s="5">
        <v>80</v>
      </c>
      <c r="I7" s="5">
        <v>17.8</v>
      </c>
      <c r="J7" s="12">
        <v>10.8</v>
      </c>
      <c r="K7" s="5">
        <f t="shared" si="1"/>
        <v>66.108374999999995</v>
      </c>
      <c r="L7" s="5">
        <f t="shared" si="2"/>
        <v>19.0014</v>
      </c>
      <c r="M7" s="5">
        <f t="shared" si="3"/>
        <v>14.973388</v>
      </c>
      <c r="N7" s="6">
        <f t="shared" si="4"/>
        <v>2.2323680000000001</v>
      </c>
      <c r="O7" s="7">
        <f t="shared" si="5"/>
        <v>64.612258133127412</v>
      </c>
      <c r="P7" s="7">
        <f t="shared" si="6"/>
        <v>18.571374076140991</v>
      </c>
      <c r="Q7" s="7">
        <f t="shared" si="7"/>
        <v>14.634521126611757</v>
      </c>
      <c r="R7" s="7">
        <f t="shared" si="8"/>
        <v>2.1818466641198393</v>
      </c>
      <c r="S7" s="7">
        <f t="shared" si="9"/>
        <v>100.00000000000001</v>
      </c>
      <c r="T7" s="7" t="s">
        <v>16</v>
      </c>
      <c r="U7" s="8">
        <f t="shared" si="10"/>
        <v>0.44072057197236963</v>
      </c>
    </row>
    <row r="8" spans="1:21" x14ac:dyDescent="0.25">
      <c r="A8" s="4" t="s">
        <v>14</v>
      </c>
      <c r="B8" s="4" t="s">
        <v>15</v>
      </c>
      <c r="C8" s="4">
        <v>4</v>
      </c>
      <c r="D8" s="4">
        <v>2</v>
      </c>
      <c r="E8" s="4">
        <v>2</v>
      </c>
      <c r="F8" s="16">
        <v>117.82499999999999</v>
      </c>
      <c r="G8" s="8">
        <v>12.7</v>
      </c>
      <c r="H8" s="5">
        <v>67.599999999999994</v>
      </c>
      <c r="I8" s="5">
        <v>17.2</v>
      </c>
      <c r="J8" s="12">
        <v>10.199999999999999</v>
      </c>
      <c r="K8" s="5">
        <f t="shared" si="1"/>
        <v>67.076814999999996</v>
      </c>
      <c r="L8" s="5">
        <f t="shared" si="2"/>
        <v>15.987208000000001</v>
      </c>
      <c r="M8" s="5">
        <f t="shared" si="3"/>
        <v>14.301867999999999</v>
      </c>
      <c r="N8" s="6">
        <f t="shared" si="4"/>
        <v>2.0008279999999994</v>
      </c>
      <c r="O8" s="7">
        <f t="shared" si="5"/>
        <v>67.504306950096648</v>
      </c>
      <c r="P8" s="7">
        <f t="shared" si="6"/>
        <v>16.089097195611345</v>
      </c>
      <c r="Q8" s="7">
        <f t="shared" si="7"/>
        <v>14.39301623715683</v>
      </c>
      <c r="R8" s="7">
        <f t="shared" si="8"/>
        <v>2.0135796171351896</v>
      </c>
      <c r="S8" s="7">
        <f t="shared" si="9"/>
        <v>100.00000000000001</v>
      </c>
      <c r="T8" s="7" t="s">
        <v>16</v>
      </c>
      <c r="U8" s="8">
        <f t="shared" si="10"/>
        <v>0.47217907868830328</v>
      </c>
    </row>
    <row r="9" spans="1:21" x14ac:dyDescent="0.25">
      <c r="A9" s="4" t="s">
        <v>14</v>
      </c>
      <c r="B9" s="4" t="s">
        <v>15</v>
      </c>
      <c r="C9" s="4">
        <v>4</v>
      </c>
      <c r="D9" s="4">
        <v>6</v>
      </c>
      <c r="E9" s="4">
        <v>6</v>
      </c>
      <c r="F9" s="16">
        <v>123.86500000000001</v>
      </c>
      <c r="G9" s="8">
        <v>6.68</v>
      </c>
      <c r="H9" s="5">
        <v>206</v>
      </c>
      <c r="I9" s="5">
        <v>32.4</v>
      </c>
      <c r="J9" s="12">
        <v>0</v>
      </c>
      <c r="K9" s="5">
        <f t="shared" si="1"/>
        <v>25.085930399999995</v>
      </c>
      <c r="L9" s="5">
        <f t="shared" si="2"/>
        <v>46.141799999999996</v>
      </c>
      <c r="M9" s="5">
        <f t="shared" si="3"/>
        <v>33.355372000000003</v>
      </c>
      <c r="N9" s="9">
        <v>0</v>
      </c>
      <c r="O9" s="7">
        <f t="shared" si="5"/>
        <v>23.9865999614867</v>
      </c>
      <c r="P9" s="7">
        <f t="shared" si="6"/>
        <v>44.119746824416254</v>
      </c>
      <c r="Q9" s="7">
        <f t="shared" si="7"/>
        <v>31.893653214097046</v>
      </c>
      <c r="R9" s="7">
        <f t="shared" si="8"/>
        <v>0</v>
      </c>
      <c r="S9" s="7">
        <f t="shared" si="9"/>
        <v>100</v>
      </c>
      <c r="T9" s="7" t="s">
        <v>18</v>
      </c>
      <c r="U9" s="8">
        <f t="shared" si="10"/>
        <v>0.41957935308692496</v>
      </c>
    </row>
    <row r="10" spans="1:21" x14ac:dyDescent="0.25">
      <c r="A10" s="4" t="s">
        <v>14</v>
      </c>
      <c r="B10" s="4" t="s">
        <v>15</v>
      </c>
      <c r="C10" s="4">
        <v>5</v>
      </c>
      <c r="D10" s="4">
        <v>1</v>
      </c>
      <c r="E10" s="4">
        <v>129</v>
      </c>
      <c r="F10" s="16">
        <v>127.095</v>
      </c>
      <c r="G10" s="8">
        <v>6.99</v>
      </c>
      <c r="H10" s="5">
        <v>222</v>
      </c>
      <c r="I10" s="5">
        <v>38</v>
      </c>
      <c r="J10" s="6">
        <v>7.09</v>
      </c>
      <c r="K10" s="5">
        <f t="shared" si="1"/>
        <v>27.896993350000002</v>
      </c>
      <c r="L10" s="5">
        <f t="shared" si="2"/>
        <v>49.133800000000001</v>
      </c>
      <c r="M10" s="5">
        <f t="shared" si="3"/>
        <v>41.446700000000007</v>
      </c>
      <c r="N10" s="6">
        <f t="shared" si="4"/>
        <v>0.88375331999999962</v>
      </c>
      <c r="O10" s="7">
        <f t="shared" si="5"/>
        <v>23.371901792486529</v>
      </c>
      <c r="P10" s="7">
        <f t="shared" si="6"/>
        <v>41.163946733767801</v>
      </c>
      <c r="Q10" s="7">
        <f t="shared" si="7"/>
        <v>34.723749253883362</v>
      </c>
      <c r="R10" s="7">
        <f t="shared" si="8"/>
        <v>0.74040221986230326</v>
      </c>
      <c r="S10" s="7">
        <f t="shared" si="9"/>
        <v>99.999999999999986</v>
      </c>
      <c r="T10" s="7" t="s">
        <v>18</v>
      </c>
      <c r="U10" s="8">
        <f t="shared" si="10"/>
        <v>0.45756757801071979</v>
      </c>
    </row>
    <row r="11" spans="1:21" x14ac:dyDescent="0.25">
      <c r="A11" s="4" t="s">
        <v>14</v>
      </c>
      <c r="B11" s="4" t="s">
        <v>15</v>
      </c>
      <c r="C11" s="4">
        <v>5</v>
      </c>
      <c r="D11" s="4">
        <v>2</v>
      </c>
      <c r="E11" s="4">
        <v>2</v>
      </c>
      <c r="F11" s="16">
        <v>127.32499999999999</v>
      </c>
      <c r="G11" s="8">
        <v>13.1</v>
      </c>
      <c r="H11" s="5">
        <v>78.400000000000006</v>
      </c>
      <c r="I11" s="5">
        <v>16.399999999999999</v>
      </c>
      <c r="J11" s="6">
        <v>10.9</v>
      </c>
      <c r="K11" s="5">
        <f t="shared" si="1"/>
        <v>68.925735000000003</v>
      </c>
      <c r="L11" s="5">
        <f t="shared" si="2"/>
        <v>18.615928000000004</v>
      </c>
      <c r="M11" s="5">
        <f t="shared" si="3"/>
        <v>13.416811999999998</v>
      </c>
      <c r="N11" s="6">
        <f t="shared" si="4"/>
        <v>2.2714619999999996</v>
      </c>
      <c r="O11" s="7">
        <f t="shared" si="5"/>
        <v>66.76913403521695</v>
      </c>
      <c r="P11" s="7">
        <f t="shared" si="6"/>
        <v>18.033458646787707</v>
      </c>
      <c r="Q11" s="7">
        <f t="shared" si="7"/>
        <v>12.997016553444181</v>
      </c>
      <c r="R11" s="7">
        <f t="shared" si="8"/>
        <v>2.2003907645511784</v>
      </c>
      <c r="S11" s="7">
        <f t="shared" si="9"/>
        <v>100.00000000000001</v>
      </c>
      <c r="T11" s="7" t="s">
        <v>16</v>
      </c>
      <c r="U11" s="8">
        <f t="shared" si="10"/>
        <v>0.41884684232444674</v>
      </c>
    </row>
    <row r="12" spans="1:21" x14ac:dyDescent="0.25">
      <c r="A12" s="4" t="s">
        <v>14</v>
      </c>
      <c r="B12" s="4" t="s">
        <v>15</v>
      </c>
      <c r="C12" s="4">
        <v>5</v>
      </c>
      <c r="D12" s="4">
        <v>2</v>
      </c>
      <c r="E12" s="4">
        <v>63</v>
      </c>
      <c r="F12" s="16">
        <v>127.935</v>
      </c>
      <c r="G12" s="8">
        <v>13.4</v>
      </c>
      <c r="H12" s="5">
        <v>71.599999999999994</v>
      </c>
      <c r="I12" s="5">
        <v>16.3</v>
      </c>
      <c r="J12" s="6">
        <v>8.3699999999999992</v>
      </c>
      <c r="K12" s="5">
        <f t="shared" si="1"/>
        <v>70.235459999999989</v>
      </c>
      <c r="L12" s="5">
        <f t="shared" si="2"/>
        <v>16.966248</v>
      </c>
      <c r="M12" s="5">
        <f t="shared" si="3"/>
        <v>13.307008</v>
      </c>
      <c r="N12" s="6">
        <f t="shared" si="4"/>
        <v>1.3266486799999995</v>
      </c>
      <c r="O12" s="7">
        <f t="shared" si="5"/>
        <v>68.969616027499654</v>
      </c>
      <c r="P12" s="7">
        <f t="shared" si="6"/>
        <v>16.660467661026697</v>
      </c>
      <c r="Q12" s="7">
        <f t="shared" si="7"/>
        <v>13.067177636978048</v>
      </c>
      <c r="R12" s="7">
        <f t="shared" si="8"/>
        <v>1.3027386744956069</v>
      </c>
      <c r="S12" s="7">
        <f t="shared" si="9"/>
        <v>100</v>
      </c>
      <c r="T12" s="7" t="s">
        <v>16</v>
      </c>
      <c r="U12" s="8">
        <f t="shared" si="10"/>
        <v>0.43956315765968484</v>
      </c>
    </row>
    <row r="13" spans="1:21" x14ac:dyDescent="0.25">
      <c r="A13" s="4" t="s">
        <v>14</v>
      </c>
      <c r="B13" s="4" t="s">
        <v>15</v>
      </c>
      <c r="C13" s="4">
        <v>6</v>
      </c>
      <c r="D13" s="4">
        <v>2</v>
      </c>
      <c r="E13" s="4">
        <v>117</v>
      </c>
      <c r="F13" s="16">
        <v>135.57499999999999</v>
      </c>
      <c r="G13" s="8">
        <v>8.43</v>
      </c>
      <c r="H13" s="5">
        <v>192</v>
      </c>
      <c r="I13" s="5">
        <v>30.1</v>
      </c>
      <c r="J13" s="6">
        <v>10.4</v>
      </c>
      <c r="K13" s="5">
        <f t="shared" si="1"/>
        <v>40.031254149999995</v>
      </c>
      <c r="L13" s="5">
        <f t="shared" si="2"/>
        <v>43.439800000000005</v>
      </c>
      <c r="M13" s="5">
        <f t="shared" si="3"/>
        <v>30.199312000000006</v>
      </c>
      <c r="N13" s="6">
        <f t="shared" si="4"/>
        <v>2.0774319999999999</v>
      </c>
      <c r="O13" s="7">
        <f t="shared" si="5"/>
        <v>34.584894736505184</v>
      </c>
      <c r="P13" s="7">
        <f t="shared" si="6"/>
        <v>37.529698788486201</v>
      </c>
      <c r="Q13" s="7">
        <f t="shared" si="7"/>
        <v>26.090614666262663</v>
      </c>
      <c r="R13" s="7">
        <f t="shared" si="8"/>
        <v>1.7947918087459529</v>
      </c>
      <c r="S13" s="7">
        <f t="shared" si="9"/>
        <v>100.00000000000001</v>
      </c>
      <c r="T13" s="7" t="s">
        <v>18</v>
      </c>
      <c r="U13" s="8">
        <f t="shared" si="10"/>
        <v>0.41009880727513387</v>
      </c>
    </row>
    <row r="14" spans="1:21" x14ac:dyDescent="0.25">
      <c r="A14" s="4" t="s">
        <v>14</v>
      </c>
      <c r="B14" s="4" t="s">
        <v>15</v>
      </c>
      <c r="C14" s="4">
        <v>6</v>
      </c>
      <c r="D14" s="4">
        <v>3</v>
      </c>
      <c r="E14" s="4">
        <v>10</v>
      </c>
      <c r="F14" s="16">
        <v>136.005</v>
      </c>
      <c r="G14" s="8">
        <v>12.6</v>
      </c>
      <c r="H14" s="5">
        <v>84.3</v>
      </c>
      <c r="I14" s="5">
        <v>17.600000000000001</v>
      </c>
      <c r="J14" s="6">
        <v>10.3</v>
      </c>
      <c r="K14" s="5">
        <f t="shared" si="1"/>
        <v>66.596259999999972</v>
      </c>
      <c r="L14" s="5">
        <f t="shared" si="2"/>
        <v>20.032282000000002</v>
      </c>
      <c r="M14" s="5">
        <f t="shared" si="3"/>
        <v>14.748812000000003</v>
      </c>
      <c r="N14" s="6">
        <f t="shared" si="4"/>
        <v>2.0390580000000003</v>
      </c>
      <c r="O14" s="7">
        <f t="shared" si="5"/>
        <v>64.396219818571922</v>
      </c>
      <c r="P14" s="7">
        <f t="shared" si="6"/>
        <v>19.370505718183306</v>
      </c>
      <c r="Q14" s="7">
        <f t="shared" si="7"/>
        <v>14.261577746479936</v>
      </c>
      <c r="R14" s="7">
        <f t="shared" si="8"/>
        <v>1.9716967167648407</v>
      </c>
      <c r="S14" s="7">
        <f t="shared" si="9"/>
        <v>100.00000000000001</v>
      </c>
      <c r="T14" s="7" t="s">
        <v>16</v>
      </c>
      <c r="U14" s="8">
        <f t="shared" si="10"/>
        <v>0.42404681117850984</v>
      </c>
    </row>
    <row r="15" spans="1:21" x14ac:dyDescent="0.25">
      <c r="A15" s="4" t="s">
        <v>14</v>
      </c>
      <c r="B15" s="4" t="s">
        <v>15</v>
      </c>
      <c r="C15" s="4">
        <v>9</v>
      </c>
      <c r="D15" s="4">
        <v>1</v>
      </c>
      <c r="E15" s="4">
        <v>7</v>
      </c>
      <c r="F15" s="16">
        <v>146.57499999999999</v>
      </c>
      <c r="G15" s="8">
        <v>5.62</v>
      </c>
      <c r="H15" s="5">
        <v>272</v>
      </c>
      <c r="I15" s="5">
        <v>29.8</v>
      </c>
      <c r="J15" s="6">
        <v>6.03</v>
      </c>
      <c r="K15" s="5">
        <f t="shared" si="1"/>
        <v>14.941677399999996</v>
      </c>
      <c r="L15" s="5">
        <f t="shared" si="2"/>
        <v>57.823799999999991</v>
      </c>
      <c r="M15" s="5">
        <f t="shared" si="3"/>
        <v>29.794828000000003</v>
      </c>
      <c r="N15" s="6">
        <f t="shared" si="4"/>
        <v>0.53483947999999981</v>
      </c>
      <c r="O15" s="7">
        <f t="shared" si="5"/>
        <v>14.493095108786852</v>
      </c>
      <c r="P15" s="7">
        <f t="shared" si="6"/>
        <v>56.087801290065954</v>
      </c>
      <c r="Q15" s="7">
        <f t="shared" si="7"/>
        <v>28.900321188432681</v>
      </c>
      <c r="R15" s="7">
        <f t="shared" si="8"/>
        <v>0.51878241271452585</v>
      </c>
      <c r="S15" s="7">
        <f t="shared" si="9"/>
        <v>100.00000000000001</v>
      </c>
      <c r="T15" s="7" t="s">
        <v>18</v>
      </c>
      <c r="U15" s="8">
        <f t="shared" si="10"/>
        <v>0.34005129594131517</v>
      </c>
    </row>
    <row r="16" spans="1:21" x14ac:dyDescent="0.25">
      <c r="A16" s="4" t="s">
        <v>14</v>
      </c>
      <c r="B16" s="4" t="s">
        <v>15</v>
      </c>
      <c r="C16" s="4">
        <v>9</v>
      </c>
      <c r="D16" s="4">
        <v>4</v>
      </c>
      <c r="E16" s="4">
        <v>50</v>
      </c>
      <c r="F16" s="16">
        <v>150.60500000000002</v>
      </c>
      <c r="G16" s="8">
        <v>5.9</v>
      </c>
      <c r="H16" s="5">
        <v>229</v>
      </c>
      <c r="I16" s="5">
        <v>29.1</v>
      </c>
      <c r="J16" s="6">
        <v>6.65</v>
      </c>
      <c r="K16" s="5">
        <f t="shared" si="1"/>
        <v>17.701334999999993</v>
      </c>
      <c r="L16" s="5">
        <f t="shared" si="2"/>
        <v>50.410600000000002</v>
      </c>
      <c r="M16" s="5">
        <f t="shared" si="3"/>
        <v>28.857472000000005</v>
      </c>
      <c r="N16" s="6">
        <f t="shared" si="4"/>
        <v>0.73695700000000008</v>
      </c>
      <c r="O16" s="7">
        <f t="shared" si="5"/>
        <v>18.116870053623114</v>
      </c>
      <c r="P16" s="7">
        <f t="shared" si="6"/>
        <v>51.593978054489888</v>
      </c>
      <c r="Q16" s="7">
        <f t="shared" si="7"/>
        <v>29.534894983913233</v>
      </c>
      <c r="R16" s="7">
        <f t="shared" si="8"/>
        <v>0.75425690797377343</v>
      </c>
      <c r="S16" s="7">
        <f t="shared" si="9"/>
        <v>100</v>
      </c>
      <c r="T16" s="7" t="s">
        <v>18</v>
      </c>
      <c r="U16" s="8">
        <f t="shared" si="10"/>
        <v>0.36404912182044741</v>
      </c>
    </row>
    <row r="17" spans="1:21" x14ac:dyDescent="0.25">
      <c r="A17" s="4" t="s">
        <v>14</v>
      </c>
      <c r="B17" s="4" t="s">
        <v>15</v>
      </c>
      <c r="C17" s="4">
        <v>10</v>
      </c>
      <c r="D17" s="4">
        <v>1</v>
      </c>
      <c r="E17" s="4">
        <v>28</v>
      </c>
      <c r="F17" s="16">
        <v>151.48500000000001</v>
      </c>
      <c r="G17" s="8">
        <v>8.65</v>
      </c>
      <c r="H17" s="5">
        <v>153</v>
      </c>
      <c r="I17" s="5">
        <v>38.5</v>
      </c>
      <c r="J17" s="6">
        <v>9.16</v>
      </c>
      <c r="K17" s="5">
        <f t="shared" si="1"/>
        <v>41.751253749999997</v>
      </c>
      <c r="L17" s="5">
        <f t="shared" si="2"/>
        <v>35.499399999999994</v>
      </c>
      <c r="M17" s="5">
        <f t="shared" si="3"/>
        <v>42.197200000000002</v>
      </c>
      <c r="N17" s="6">
        <f t="shared" si="4"/>
        <v>1.61177232</v>
      </c>
      <c r="O17" s="7">
        <f t="shared" si="5"/>
        <v>34.488173394702436</v>
      </c>
      <c r="P17" s="7">
        <f t="shared" si="6"/>
        <v>29.323896952625034</v>
      </c>
      <c r="Q17" s="7">
        <f t="shared" si="7"/>
        <v>34.85654249055785</v>
      </c>
      <c r="R17" s="7">
        <f t="shared" si="8"/>
        <v>1.3313871621146665</v>
      </c>
      <c r="S17" s="7">
        <f t="shared" si="9"/>
        <v>99.999999999999986</v>
      </c>
      <c r="T17" s="7" t="s">
        <v>18</v>
      </c>
      <c r="U17" s="8">
        <f t="shared" si="10"/>
        <v>0.54310227217149798</v>
      </c>
    </row>
    <row r="18" spans="1:21" x14ac:dyDescent="0.25">
      <c r="A18" s="4" t="s">
        <v>14</v>
      </c>
      <c r="B18" s="4" t="s">
        <v>15</v>
      </c>
      <c r="C18" s="4">
        <v>12</v>
      </c>
      <c r="D18" s="4">
        <v>1</v>
      </c>
      <c r="E18" s="4">
        <v>146</v>
      </c>
      <c r="F18" s="16">
        <v>162.065</v>
      </c>
      <c r="G18" s="8">
        <v>9.5299999999999994</v>
      </c>
      <c r="H18" s="5">
        <v>151</v>
      </c>
      <c r="I18" s="5">
        <v>21.7</v>
      </c>
      <c r="J18" s="6">
        <v>8.98</v>
      </c>
      <c r="K18" s="5">
        <f t="shared" si="1"/>
        <v>48.276480149999983</v>
      </c>
      <c r="L18" s="5">
        <f t="shared" si="2"/>
        <v>35.075800000000001</v>
      </c>
      <c r="M18" s="5">
        <f t="shared" si="3"/>
        <v>19.499728000000001</v>
      </c>
      <c r="N18" s="6">
        <f t="shared" si="4"/>
        <v>1.54601688</v>
      </c>
      <c r="O18" s="7">
        <f t="shared" si="5"/>
        <v>46.242714013150319</v>
      </c>
      <c r="P18" s="7">
        <f t="shared" si="6"/>
        <v>33.598145165984285</v>
      </c>
      <c r="Q18" s="7">
        <f t="shared" si="7"/>
        <v>18.678253725965149</v>
      </c>
      <c r="R18" s="7">
        <f t="shared" si="8"/>
        <v>1.4808870949002475</v>
      </c>
      <c r="S18" s="7">
        <f t="shared" si="9"/>
        <v>100.00000000000001</v>
      </c>
      <c r="T18" s="7" t="s">
        <v>16</v>
      </c>
      <c r="U18" s="8">
        <f t="shared" si="10"/>
        <v>0.35729801826195801</v>
      </c>
    </row>
    <row r="19" spans="1:21" x14ac:dyDescent="0.25">
      <c r="A19" s="4" t="s">
        <v>14</v>
      </c>
      <c r="B19" s="4" t="s">
        <v>15</v>
      </c>
      <c r="C19" s="4">
        <v>12</v>
      </c>
      <c r="D19" s="4">
        <v>2</v>
      </c>
      <c r="E19" s="4">
        <v>36</v>
      </c>
      <c r="F19" s="16">
        <v>162.465</v>
      </c>
      <c r="G19" s="8">
        <v>13.7</v>
      </c>
      <c r="H19" s="5">
        <v>95.7</v>
      </c>
      <c r="I19" s="5">
        <v>18.399999999999999</v>
      </c>
      <c r="J19" s="6">
        <v>0</v>
      </c>
      <c r="K19" s="5">
        <f t="shared" si="1"/>
        <v>71.479214999999996</v>
      </c>
      <c r="L19" s="5">
        <f t="shared" si="2"/>
        <v>22.729522000000003</v>
      </c>
      <c r="M19" s="5">
        <f t="shared" si="3"/>
        <v>15.651531999999998</v>
      </c>
      <c r="N19" s="9">
        <v>0</v>
      </c>
      <c r="O19" s="7">
        <f t="shared" si="5"/>
        <v>65.063753848991567</v>
      </c>
      <c r="P19" s="7">
        <f t="shared" si="6"/>
        <v>20.689483292636034</v>
      </c>
      <c r="Q19" s="7">
        <f t="shared" si="7"/>
        <v>14.246762858372392</v>
      </c>
      <c r="R19" s="7">
        <f t="shared" si="8"/>
        <v>0</v>
      </c>
      <c r="S19" s="7">
        <f t="shared" si="9"/>
        <v>100</v>
      </c>
      <c r="T19" s="7" t="s">
        <v>16</v>
      </c>
      <c r="U19" s="8">
        <f t="shared" si="10"/>
        <v>0.40779317837389245</v>
      </c>
    </row>
    <row r="20" spans="1:21" x14ac:dyDescent="0.25">
      <c r="A20" s="4" t="s">
        <v>14</v>
      </c>
      <c r="B20" s="4" t="s">
        <v>15</v>
      </c>
      <c r="C20" s="4">
        <v>13</v>
      </c>
      <c r="D20" s="4">
        <v>1</v>
      </c>
      <c r="E20" s="4">
        <v>124</v>
      </c>
      <c r="F20" s="16">
        <v>166.54500000000002</v>
      </c>
      <c r="G20" s="8">
        <v>9.5</v>
      </c>
      <c r="H20" s="5">
        <v>162</v>
      </c>
      <c r="I20" s="5">
        <v>30.7</v>
      </c>
      <c r="J20" s="6">
        <v>9.34</v>
      </c>
      <c r="K20" s="5">
        <f t="shared" si="1"/>
        <v>48.063374999999986</v>
      </c>
      <c r="L20" s="5">
        <f t="shared" si="2"/>
        <v>37.385799999999996</v>
      </c>
      <c r="M20" s="5">
        <f t="shared" si="3"/>
        <v>31.013248000000001</v>
      </c>
      <c r="N20" s="6">
        <f t="shared" si="4"/>
        <v>1.6779943199999998</v>
      </c>
      <c r="O20" s="7">
        <f t="shared" si="5"/>
        <v>40.683261571536143</v>
      </c>
      <c r="P20" s="7">
        <f t="shared" si="6"/>
        <v>31.645224257787479</v>
      </c>
      <c r="Q20" s="7">
        <f t="shared" si="7"/>
        <v>26.251175256979366</v>
      </c>
      <c r="R20" s="7">
        <f t="shared" si="8"/>
        <v>1.4203389136970082</v>
      </c>
      <c r="S20" s="7">
        <f t="shared" si="9"/>
        <v>100</v>
      </c>
      <c r="T20" s="7" t="s">
        <v>16</v>
      </c>
      <c r="U20" s="8">
        <f t="shared" si="10"/>
        <v>0.45341636918689282</v>
      </c>
    </row>
    <row r="21" spans="1:21" x14ac:dyDescent="0.25">
      <c r="A21" s="4" t="s">
        <v>14</v>
      </c>
      <c r="B21" s="4" t="s">
        <v>15</v>
      </c>
      <c r="C21" s="4">
        <v>14</v>
      </c>
      <c r="D21" s="4">
        <v>2</v>
      </c>
      <c r="E21" s="4">
        <v>121</v>
      </c>
      <c r="F21" s="16">
        <v>172.715</v>
      </c>
      <c r="G21" s="8">
        <v>11.8</v>
      </c>
      <c r="H21" s="5">
        <v>117</v>
      </c>
      <c r="I21" s="5">
        <v>27.4</v>
      </c>
      <c r="J21" s="6">
        <v>10.3</v>
      </c>
      <c r="K21" s="5">
        <f t="shared" si="1"/>
        <v>62.487939999999988</v>
      </c>
      <c r="L21" s="5">
        <f t="shared" si="2"/>
        <v>27.629800000000003</v>
      </c>
      <c r="M21" s="5">
        <f t="shared" si="3"/>
        <v>26.618572</v>
      </c>
      <c r="N21" s="6">
        <f t="shared" si="4"/>
        <v>2.0390580000000003</v>
      </c>
      <c r="O21" s="7">
        <f t="shared" si="5"/>
        <v>52.610183407553258</v>
      </c>
      <c r="P21" s="7">
        <f t="shared" si="6"/>
        <v>23.262230208165217</v>
      </c>
      <c r="Q21" s="7">
        <f t="shared" si="7"/>
        <v>22.410851677414268</v>
      </c>
      <c r="R21" s="7">
        <f t="shared" si="8"/>
        <v>1.7167347068672574</v>
      </c>
      <c r="S21" s="7">
        <f t="shared" si="9"/>
        <v>100</v>
      </c>
      <c r="T21" s="7" t="s">
        <v>16</v>
      </c>
      <c r="U21" s="8">
        <f t="shared" si="10"/>
        <v>0.49067964657077634</v>
      </c>
    </row>
    <row r="22" spans="1:21" x14ac:dyDescent="0.25">
      <c r="A22" s="4" t="s">
        <v>14</v>
      </c>
      <c r="B22" s="4" t="s">
        <v>15</v>
      </c>
      <c r="C22" s="4">
        <v>14</v>
      </c>
      <c r="D22" s="4">
        <v>3</v>
      </c>
      <c r="E22" s="4">
        <v>73</v>
      </c>
      <c r="F22" s="16">
        <v>173.73500000000001</v>
      </c>
      <c r="G22" s="8">
        <v>10.4</v>
      </c>
      <c r="H22" s="5">
        <v>142</v>
      </c>
      <c r="I22" s="5">
        <v>20.100000000000001</v>
      </c>
      <c r="J22" s="6">
        <v>10.3</v>
      </c>
      <c r="K22" s="5">
        <f t="shared" si="1"/>
        <v>54.169560000000011</v>
      </c>
      <c r="L22" s="5">
        <f t="shared" si="2"/>
        <v>33.149799999999999</v>
      </c>
      <c r="M22" s="5">
        <f t="shared" si="3"/>
        <v>17.608912</v>
      </c>
      <c r="N22" s="6">
        <f t="shared" si="4"/>
        <v>2.0390580000000003</v>
      </c>
      <c r="O22" s="7">
        <f t="shared" si="5"/>
        <v>50.641219146070114</v>
      </c>
      <c r="P22" s="7">
        <f t="shared" si="6"/>
        <v>30.990583760480884</v>
      </c>
      <c r="Q22" s="7">
        <f t="shared" si="7"/>
        <v>16.461953383336763</v>
      </c>
      <c r="R22" s="7">
        <f t="shared" si="8"/>
        <v>1.9062437101122369</v>
      </c>
      <c r="S22" s="7">
        <f t="shared" si="9"/>
        <v>100</v>
      </c>
      <c r="T22" s="7" t="s">
        <v>16</v>
      </c>
      <c r="U22" s="8">
        <f t="shared" si="10"/>
        <v>0.34691408245347122</v>
      </c>
    </row>
    <row r="23" spans="1:21" x14ac:dyDescent="0.25">
      <c r="A23" s="4" t="s">
        <v>14</v>
      </c>
      <c r="B23" s="4" t="s">
        <v>15</v>
      </c>
      <c r="C23" s="4">
        <v>15</v>
      </c>
      <c r="D23" s="4">
        <v>2</v>
      </c>
      <c r="E23" s="4">
        <v>125</v>
      </c>
      <c r="F23" s="16">
        <v>176.70499999999998</v>
      </c>
      <c r="G23" s="8">
        <v>12.4</v>
      </c>
      <c r="H23" s="5">
        <v>95.4</v>
      </c>
      <c r="I23" s="5">
        <v>17.5</v>
      </c>
      <c r="J23" s="6">
        <v>10.3</v>
      </c>
      <c r="K23" s="5">
        <f t="shared" si="1"/>
        <v>65.613159999999993</v>
      </c>
      <c r="L23" s="5">
        <f t="shared" si="2"/>
        <v>22.659208000000003</v>
      </c>
      <c r="M23" s="5">
        <f t="shared" si="3"/>
        <v>14.636800000000001</v>
      </c>
      <c r="N23" s="6">
        <f t="shared" si="4"/>
        <v>2.0390580000000003</v>
      </c>
      <c r="O23" s="7">
        <f t="shared" si="5"/>
        <v>62.519551307136908</v>
      </c>
      <c r="P23" s="7">
        <f t="shared" si="6"/>
        <v>21.590844232088312</v>
      </c>
      <c r="Q23" s="7">
        <f t="shared" si="7"/>
        <v>13.94668643565257</v>
      </c>
      <c r="R23" s="7">
        <f t="shared" si="8"/>
        <v>1.9429180251222165</v>
      </c>
      <c r="S23" s="7">
        <f t="shared" si="9"/>
        <v>100</v>
      </c>
      <c r="T23" s="7" t="s">
        <v>16</v>
      </c>
      <c r="U23" s="8">
        <f t="shared" si="10"/>
        <v>0.39244950826908875</v>
      </c>
    </row>
    <row r="24" spans="1:21" x14ac:dyDescent="0.25">
      <c r="A24" s="4" t="s">
        <v>14</v>
      </c>
      <c r="B24" s="4" t="s">
        <v>15</v>
      </c>
      <c r="C24" s="4">
        <v>15</v>
      </c>
      <c r="D24" s="4">
        <v>3</v>
      </c>
      <c r="E24" s="4">
        <v>128</v>
      </c>
      <c r="F24" s="16">
        <v>178.23500000000001</v>
      </c>
      <c r="G24" s="8">
        <v>12.6</v>
      </c>
      <c r="H24" s="5">
        <v>52.8</v>
      </c>
      <c r="I24" s="5">
        <v>11.8</v>
      </c>
      <c r="J24" s="6">
        <v>40</v>
      </c>
      <c r="K24" s="5">
        <f t="shared" si="1"/>
        <v>66.596259999999972</v>
      </c>
      <c r="L24" s="5">
        <f t="shared" si="2"/>
        <v>12.309111999999999</v>
      </c>
      <c r="M24" s="5">
        <f t="shared" si="3"/>
        <v>8.5562680000000011</v>
      </c>
      <c r="N24" s="6">
        <f t="shared" si="4"/>
        <v>19.765799999999999</v>
      </c>
      <c r="O24" s="7">
        <f t="shared" si="5"/>
        <v>62.107479204949769</v>
      </c>
      <c r="P24" s="7">
        <f t="shared" si="6"/>
        <v>11.479442202481009</v>
      </c>
      <c r="Q24" s="7">
        <f t="shared" si="7"/>
        <v>7.979550756783901</v>
      </c>
      <c r="R24" s="7">
        <f t="shared" si="8"/>
        <v>18.43352783578532</v>
      </c>
      <c r="S24" s="7">
        <f t="shared" si="9"/>
        <v>100</v>
      </c>
      <c r="T24" s="7" t="s">
        <v>17</v>
      </c>
      <c r="U24" s="8">
        <f t="shared" si="10"/>
        <v>0.41007007780351956</v>
      </c>
    </row>
    <row r="25" spans="1:21" x14ac:dyDescent="0.25">
      <c r="A25" s="4" t="s">
        <v>14</v>
      </c>
      <c r="B25" s="4" t="s">
        <v>15</v>
      </c>
      <c r="C25" s="4">
        <v>16</v>
      </c>
      <c r="D25" s="4">
        <v>2</v>
      </c>
      <c r="E25" s="4">
        <v>124</v>
      </c>
      <c r="F25" s="16">
        <v>182.14499999999998</v>
      </c>
      <c r="G25" s="8">
        <v>12.7</v>
      </c>
      <c r="H25" s="5">
        <v>91.7</v>
      </c>
      <c r="I25" s="5">
        <v>16.399999999999999</v>
      </c>
      <c r="J25" s="6">
        <v>10.9</v>
      </c>
      <c r="K25" s="5">
        <f t="shared" si="1"/>
        <v>67.076814999999996</v>
      </c>
      <c r="L25" s="5">
        <f t="shared" si="2"/>
        <v>21.789042000000002</v>
      </c>
      <c r="M25" s="5">
        <f t="shared" si="3"/>
        <v>13.416811999999998</v>
      </c>
      <c r="N25" s="6">
        <f t="shared" si="4"/>
        <v>2.2714619999999996</v>
      </c>
      <c r="O25" s="7">
        <f t="shared" si="5"/>
        <v>64.155107367302406</v>
      </c>
      <c r="P25" s="7">
        <f t="shared" si="6"/>
        <v>20.839962794009548</v>
      </c>
      <c r="Q25" s="7">
        <f t="shared" si="7"/>
        <v>12.832407358442872</v>
      </c>
      <c r="R25" s="7">
        <f t="shared" si="8"/>
        <v>2.1725224802451848</v>
      </c>
      <c r="S25" s="7">
        <f t="shared" si="9"/>
        <v>100.00000000000003</v>
      </c>
      <c r="T25" s="7" t="s">
        <v>16</v>
      </c>
      <c r="U25" s="8">
        <f t="shared" si="10"/>
        <v>0.3810960529461947</v>
      </c>
    </row>
    <row r="26" spans="1:21" x14ac:dyDescent="0.25">
      <c r="A26" s="4" t="s">
        <v>14</v>
      </c>
      <c r="B26" s="4" t="s">
        <v>15</v>
      </c>
      <c r="C26" s="4">
        <v>16</v>
      </c>
      <c r="D26" s="4">
        <v>3</v>
      </c>
      <c r="E26" s="4">
        <v>71</v>
      </c>
      <c r="F26" s="16">
        <v>183.11500000000001</v>
      </c>
      <c r="G26" s="8">
        <v>13.3</v>
      </c>
      <c r="H26" s="5">
        <v>89.9</v>
      </c>
      <c r="I26" s="5">
        <v>16.600000000000001</v>
      </c>
      <c r="J26" s="6">
        <v>8.4600000000000009</v>
      </c>
      <c r="K26" s="5">
        <f t="shared" si="1"/>
        <v>69.806214999999995</v>
      </c>
      <c r="L26" s="5">
        <f t="shared" si="2"/>
        <v>21.363738000000001</v>
      </c>
      <c r="M26" s="5">
        <f t="shared" si="3"/>
        <v>13.636972000000002</v>
      </c>
      <c r="N26" s="6">
        <f t="shared" si="4"/>
        <v>1.3586775200000001</v>
      </c>
      <c r="O26" s="7">
        <f t="shared" si="5"/>
        <v>65.752195949577512</v>
      </c>
      <c r="P26" s="7">
        <f t="shared" si="6"/>
        <v>20.123031841669619</v>
      </c>
      <c r="Q26" s="7">
        <f t="shared" si="7"/>
        <v>12.845000335613413</v>
      </c>
      <c r="R26" s="7">
        <f t="shared" si="8"/>
        <v>1.2797718731394623</v>
      </c>
      <c r="S26" s="7">
        <f t="shared" si="9"/>
        <v>100.00000000000001</v>
      </c>
      <c r="T26" s="7" t="s">
        <v>16</v>
      </c>
      <c r="U26" s="8">
        <f t="shared" si="10"/>
        <v>0.38961986771125495</v>
      </c>
    </row>
    <row r="27" spans="1:21" x14ac:dyDescent="0.25">
      <c r="A27" s="4" t="s">
        <v>14</v>
      </c>
      <c r="B27" s="4" t="s">
        <v>15</v>
      </c>
      <c r="C27" s="4">
        <v>17</v>
      </c>
      <c r="D27" s="4">
        <v>1</v>
      </c>
      <c r="E27" s="4">
        <v>88</v>
      </c>
      <c r="F27" s="16">
        <v>184.98500000000001</v>
      </c>
      <c r="G27" s="8">
        <v>12.6</v>
      </c>
      <c r="H27" s="5">
        <v>95</v>
      </c>
      <c r="I27" s="5">
        <v>16.3</v>
      </c>
      <c r="J27" s="6">
        <v>10.9</v>
      </c>
      <c r="K27" s="5">
        <f t="shared" si="1"/>
        <v>66.596259999999972</v>
      </c>
      <c r="L27" s="5">
        <f t="shared" si="2"/>
        <v>22.565400000000004</v>
      </c>
      <c r="M27" s="5">
        <f t="shared" si="3"/>
        <v>13.307008</v>
      </c>
      <c r="N27" s="6">
        <f t="shared" si="4"/>
        <v>2.2714619999999996</v>
      </c>
      <c r="O27" s="7">
        <f t="shared" si="5"/>
        <v>63.582372868928061</v>
      </c>
      <c r="P27" s="7">
        <f t="shared" si="6"/>
        <v>21.544177957388452</v>
      </c>
      <c r="Q27" s="7">
        <f t="shared" si="7"/>
        <v>12.704784689497714</v>
      </c>
      <c r="R27" s="7">
        <f t="shared" si="8"/>
        <v>2.1686644841857654</v>
      </c>
      <c r="S27" s="7">
        <f t="shared" si="9"/>
        <v>100</v>
      </c>
      <c r="T27" s="7" t="s">
        <v>16</v>
      </c>
      <c r="U27" s="8">
        <f t="shared" si="10"/>
        <v>0.37095385400389058</v>
      </c>
    </row>
    <row r="28" spans="1:21" x14ac:dyDescent="0.25">
      <c r="A28" s="4" t="s">
        <v>14</v>
      </c>
      <c r="B28" s="4" t="s">
        <v>15</v>
      </c>
      <c r="C28" s="4">
        <v>18</v>
      </c>
      <c r="D28" s="4">
        <v>3</v>
      </c>
      <c r="E28" s="4">
        <v>2</v>
      </c>
      <c r="F28" s="16">
        <v>191.82499999999999</v>
      </c>
      <c r="G28" s="8">
        <v>14.1</v>
      </c>
      <c r="H28" s="5">
        <v>66.2</v>
      </c>
      <c r="I28" s="5">
        <v>14.9</v>
      </c>
      <c r="J28" s="12">
        <v>11</v>
      </c>
      <c r="K28" s="5">
        <f t="shared" si="1"/>
        <v>73.03493499999999</v>
      </c>
      <c r="L28" s="5">
        <f t="shared" si="2"/>
        <v>15.643032000000003</v>
      </c>
      <c r="M28" s="5">
        <f t="shared" si="3"/>
        <v>11.789072000000001</v>
      </c>
      <c r="N28" s="6">
        <f t="shared" si="4"/>
        <v>2.3106999999999998</v>
      </c>
      <c r="O28" s="7">
        <f t="shared" si="5"/>
        <v>71.061044648977926</v>
      </c>
      <c r="P28" s="7">
        <f t="shared" si="6"/>
        <v>15.220253093911712</v>
      </c>
      <c r="Q28" s="7">
        <f t="shared" si="7"/>
        <v>11.470452760203258</v>
      </c>
      <c r="R28" s="7">
        <f t="shared" si="8"/>
        <v>2.2482494969071074</v>
      </c>
      <c r="S28" s="7">
        <f t="shared" si="9"/>
        <v>100</v>
      </c>
      <c r="T28" s="7" t="s">
        <v>16</v>
      </c>
      <c r="U28" s="8">
        <f t="shared" si="10"/>
        <v>0.42975456785961436</v>
      </c>
    </row>
    <row r="29" spans="1:21" x14ac:dyDescent="0.25">
      <c r="A29" s="4" t="s">
        <v>14</v>
      </c>
      <c r="B29" s="4" t="s">
        <v>15</v>
      </c>
      <c r="C29" s="4">
        <v>19</v>
      </c>
      <c r="D29" s="4">
        <v>1</v>
      </c>
      <c r="E29" s="4">
        <v>55</v>
      </c>
      <c r="F29" s="16">
        <v>194.05500000000001</v>
      </c>
      <c r="G29" s="8">
        <v>14.6</v>
      </c>
      <c r="H29" s="5">
        <v>90.9</v>
      </c>
      <c r="I29" s="5">
        <v>17.5</v>
      </c>
      <c r="J29" s="12">
        <v>12.2</v>
      </c>
      <c r="K29" s="5">
        <f t="shared" si="1"/>
        <v>74.814659999999989</v>
      </c>
      <c r="L29" s="5">
        <f t="shared" si="2"/>
        <v>21.600178000000003</v>
      </c>
      <c r="M29" s="5">
        <f t="shared" si="3"/>
        <v>14.636800000000001</v>
      </c>
      <c r="N29" s="6">
        <f t="shared" si="4"/>
        <v>2.7927879999999989</v>
      </c>
      <c r="O29" s="7">
        <f t="shared" si="5"/>
        <v>65.716577111996671</v>
      </c>
      <c r="P29" s="7">
        <f t="shared" si="6"/>
        <v>18.973417284391246</v>
      </c>
      <c r="Q29" s="7">
        <f t="shared" si="7"/>
        <v>12.85684377731414</v>
      </c>
      <c r="R29" s="7">
        <f t="shared" si="8"/>
        <v>2.4531618262979329</v>
      </c>
      <c r="S29" s="7">
        <f t="shared" si="9"/>
        <v>99.999999999999986</v>
      </c>
      <c r="T29" s="7" t="s">
        <v>16</v>
      </c>
      <c r="U29" s="8">
        <f t="shared" si="10"/>
        <v>0.40391889191201319</v>
      </c>
    </row>
    <row r="30" spans="1:21" x14ac:dyDescent="0.25">
      <c r="A30" s="4" t="s">
        <v>14</v>
      </c>
      <c r="B30" s="4" t="s">
        <v>15</v>
      </c>
      <c r="C30" s="4">
        <v>20</v>
      </c>
      <c r="D30" s="4">
        <v>1</v>
      </c>
      <c r="E30" s="4">
        <v>111</v>
      </c>
      <c r="F30" s="16">
        <v>199.315</v>
      </c>
      <c r="G30" s="8">
        <v>12</v>
      </c>
      <c r="H30" s="5">
        <v>93.4</v>
      </c>
      <c r="I30" s="5">
        <v>17.399999999999999</v>
      </c>
      <c r="J30" s="12">
        <v>11.3</v>
      </c>
      <c r="K30" s="5">
        <f t="shared" si="1"/>
        <v>63.558999999999983</v>
      </c>
      <c r="L30" s="5">
        <f t="shared" si="2"/>
        <v>22.189528000000003</v>
      </c>
      <c r="M30" s="5">
        <f t="shared" si="3"/>
        <v>14.524971999999998</v>
      </c>
      <c r="N30" s="6">
        <f t="shared" si="4"/>
        <v>2.429278</v>
      </c>
      <c r="O30" s="7">
        <f t="shared" si="5"/>
        <v>61.886349364376493</v>
      </c>
      <c r="P30" s="7">
        <f t="shared" si="6"/>
        <v>21.605577212332083</v>
      </c>
      <c r="Q30" s="7">
        <f t="shared" si="7"/>
        <v>14.142725525885972</v>
      </c>
      <c r="R30" s="7">
        <f t="shared" si="8"/>
        <v>2.3653478974054631</v>
      </c>
      <c r="S30" s="7">
        <f t="shared" si="9"/>
        <v>100</v>
      </c>
      <c r="T30" s="7" t="s">
        <v>16</v>
      </c>
      <c r="U30" s="8">
        <f t="shared" si="10"/>
        <v>0.39561949638426225</v>
      </c>
    </row>
    <row r="31" spans="1:21" x14ac:dyDescent="0.25">
      <c r="A31" s="4" t="s">
        <v>14</v>
      </c>
      <c r="B31" s="4" t="s">
        <v>15</v>
      </c>
      <c r="C31" s="4">
        <v>21</v>
      </c>
      <c r="D31" s="4">
        <v>2</v>
      </c>
      <c r="E31" s="4">
        <v>128</v>
      </c>
      <c r="F31" s="16">
        <v>205.685</v>
      </c>
      <c r="G31" s="8">
        <v>8.51</v>
      </c>
      <c r="H31" s="5">
        <v>214</v>
      </c>
      <c r="I31" s="5">
        <v>25.2</v>
      </c>
      <c r="J31" s="12">
        <v>9.23</v>
      </c>
      <c r="K31" s="5">
        <f t="shared" si="1"/>
        <v>40.660813349999991</v>
      </c>
      <c r="L31" s="5">
        <f t="shared" si="2"/>
        <v>47.650600000000004</v>
      </c>
      <c r="M31" s="5">
        <f t="shared" si="3"/>
        <v>23.800108000000002</v>
      </c>
      <c r="N31" s="6">
        <f t="shared" si="4"/>
        <v>1.63746988</v>
      </c>
      <c r="O31" s="7">
        <f t="shared" si="5"/>
        <v>35.746086985320154</v>
      </c>
      <c r="P31" s="7">
        <f t="shared" si="6"/>
        <v>41.891008864993523</v>
      </c>
      <c r="Q31" s="7">
        <f t="shared" si="7"/>
        <v>20.92335742290345</v>
      </c>
      <c r="R31" s="7">
        <f t="shared" si="8"/>
        <v>1.439546726782871</v>
      </c>
      <c r="S31" s="7">
        <f t="shared" si="9"/>
        <v>99.999999999999986</v>
      </c>
      <c r="T31" s="7" t="s">
        <v>18</v>
      </c>
      <c r="U31" s="8">
        <f t="shared" si="10"/>
        <v>0.33309828084558657</v>
      </c>
    </row>
    <row r="32" spans="1:21" x14ac:dyDescent="0.25">
      <c r="A32" s="4" t="s">
        <v>14</v>
      </c>
      <c r="B32" s="4" t="s">
        <v>15</v>
      </c>
      <c r="C32" s="4">
        <v>21</v>
      </c>
      <c r="D32" s="4">
        <v>3</v>
      </c>
      <c r="E32" s="4">
        <v>133</v>
      </c>
      <c r="F32" s="16">
        <v>207.23500000000001</v>
      </c>
      <c r="G32" s="8">
        <v>8.07</v>
      </c>
      <c r="H32" s="5">
        <v>175</v>
      </c>
      <c r="I32" s="5">
        <v>19.5</v>
      </c>
      <c r="J32" s="12">
        <v>9.23</v>
      </c>
      <c r="K32" s="5">
        <f t="shared" si="1"/>
        <v>37.140184149999996</v>
      </c>
      <c r="L32" s="5">
        <f t="shared" si="2"/>
        <v>40.053399999999996</v>
      </c>
      <c r="M32" s="5">
        <f t="shared" si="3"/>
        <v>16.911999999999999</v>
      </c>
      <c r="N32" s="6">
        <f t="shared" si="4"/>
        <v>1.63746988</v>
      </c>
      <c r="O32" s="7">
        <f t="shared" si="5"/>
        <v>38.7915181171916</v>
      </c>
      <c r="P32" s="7">
        <f t="shared" si="6"/>
        <v>41.834261927188706</v>
      </c>
      <c r="Q32" s="7">
        <f t="shared" si="7"/>
        <v>17.663944576805349</v>
      </c>
      <c r="R32" s="7">
        <f t="shared" si="8"/>
        <v>1.7102753788143392</v>
      </c>
      <c r="S32" s="7">
        <f t="shared" si="9"/>
        <v>100</v>
      </c>
      <c r="T32" s="7" t="s">
        <v>18</v>
      </c>
      <c r="U32" s="8">
        <f t="shared" si="10"/>
        <v>0.29688196694835811</v>
      </c>
    </row>
    <row r="33" spans="1:21" x14ac:dyDescent="0.25">
      <c r="A33" s="4" t="s">
        <v>14</v>
      </c>
      <c r="B33" s="4" t="s">
        <v>15</v>
      </c>
      <c r="C33" s="4">
        <v>23</v>
      </c>
      <c r="D33" s="4">
        <v>1</v>
      </c>
      <c r="E33" s="4">
        <v>130</v>
      </c>
      <c r="F33" s="16">
        <v>213.60500000000002</v>
      </c>
      <c r="G33" s="8">
        <v>9.58</v>
      </c>
      <c r="H33" s="5">
        <v>148</v>
      </c>
      <c r="I33" s="5">
        <v>20.6</v>
      </c>
      <c r="J33" s="12">
        <v>10.4</v>
      </c>
      <c r="K33" s="5">
        <f t="shared" si="1"/>
        <v>48.630189399999978</v>
      </c>
      <c r="L33" s="5">
        <f t="shared" si="2"/>
        <v>34.437399999999997</v>
      </c>
      <c r="M33" s="5">
        <f t="shared" si="3"/>
        <v>18.194732000000002</v>
      </c>
      <c r="N33" s="6">
        <f t="shared" si="4"/>
        <v>2.0774319999999999</v>
      </c>
      <c r="O33" s="7">
        <f t="shared" si="5"/>
        <v>47.058549880379324</v>
      </c>
      <c r="P33" s="7">
        <f t="shared" si="6"/>
        <v>33.324445691971235</v>
      </c>
      <c r="Q33" s="7">
        <f t="shared" si="7"/>
        <v>17.606711261999205</v>
      </c>
      <c r="R33" s="7">
        <f t="shared" si="8"/>
        <v>2.010293165650229</v>
      </c>
      <c r="S33" s="7">
        <f t="shared" si="9"/>
        <v>99.999999999999986</v>
      </c>
      <c r="T33" s="7" t="s">
        <v>18</v>
      </c>
      <c r="U33" s="8">
        <f t="shared" si="10"/>
        <v>0.34569627542353792</v>
      </c>
    </row>
    <row r="34" spans="1:21" x14ac:dyDescent="0.25">
      <c r="A34" s="4" t="s">
        <v>14</v>
      </c>
      <c r="B34" s="4" t="s">
        <v>15</v>
      </c>
      <c r="C34" s="4">
        <v>23</v>
      </c>
      <c r="D34" s="4">
        <v>2</v>
      </c>
      <c r="E34" s="4">
        <v>124</v>
      </c>
      <c r="F34" s="16">
        <v>215.04500000000002</v>
      </c>
      <c r="G34" s="8">
        <v>7.49</v>
      </c>
      <c r="H34" s="5">
        <v>216</v>
      </c>
      <c r="I34" s="5">
        <v>43.1</v>
      </c>
      <c r="J34" s="12">
        <v>11.5</v>
      </c>
      <c r="K34" s="5">
        <f t="shared" si="1"/>
        <v>32.282533350000001</v>
      </c>
      <c r="L34" s="5">
        <f t="shared" si="2"/>
        <v>48.023799999999994</v>
      </c>
      <c r="M34" s="5">
        <f t="shared" si="3"/>
        <v>49.317632000000003</v>
      </c>
      <c r="N34" s="6">
        <f t="shared" si="4"/>
        <v>2.5090499999999993</v>
      </c>
      <c r="O34" s="7">
        <f t="shared" si="5"/>
        <v>24.431844883346184</v>
      </c>
      <c r="P34" s="7">
        <f t="shared" si="6"/>
        <v>36.345042056894222</v>
      </c>
      <c r="Q34" s="7">
        <f t="shared" si="7"/>
        <v>37.324231093466835</v>
      </c>
      <c r="R34" s="7">
        <f t="shared" si="8"/>
        <v>1.8988819662927636</v>
      </c>
      <c r="S34" s="7">
        <f t="shared" si="9"/>
        <v>100</v>
      </c>
      <c r="T34" s="7" t="s">
        <v>18</v>
      </c>
      <c r="U34" s="8">
        <f t="shared" si="10"/>
        <v>0.50664584428961357</v>
      </c>
    </row>
    <row r="35" spans="1:21" x14ac:dyDescent="0.25">
      <c r="A35" s="4" t="s">
        <v>14</v>
      </c>
      <c r="B35" s="4" t="s">
        <v>15</v>
      </c>
      <c r="C35" s="4">
        <v>26</v>
      </c>
      <c r="D35" s="4">
        <v>1</v>
      </c>
      <c r="E35" s="4">
        <v>30</v>
      </c>
      <c r="F35" s="16">
        <v>226.70499999999998</v>
      </c>
      <c r="G35" s="8">
        <v>14.9</v>
      </c>
      <c r="H35" s="5">
        <v>75.3</v>
      </c>
      <c r="I35" s="5">
        <v>15.6</v>
      </c>
      <c r="J35" s="12">
        <v>9.27</v>
      </c>
      <c r="K35" s="5">
        <f t="shared" si="1"/>
        <v>75.79453500000001</v>
      </c>
      <c r="L35" s="5">
        <f t="shared" si="2"/>
        <v>17.866161999999999</v>
      </c>
      <c r="M35" s="5">
        <f t="shared" si="3"/>
        <v>12.543531999999999</v>
      </c>
      <c r="N35" s="6">
        <f t="shared" si="4"/>
        <v>1.6521858799999993</v>
      </c>
      <c r="O35" s="7">
        <f t="shared" si="5"/>
        <v>70.273553116268758</v>
      </c>
      <c r="P35" s="7">
        <f t="shared" si="6"/>
        <v>16.5647653131042</v>
      </c>
      <c r="Q35" s="7">
        <f t="shared" si="7"/>
        <v>11.629843263338401</v>
      </c>
      <c r="R35" s="7">
        <f t="shared" si="8"/>
        <v>1.5318383072886346</v>
      </c>
      <c r="S35" s="7">
        <f t="shared" si="9"/>
        <v>100</v>
      </c>
      <c r="T35" s="7" t="s">
        <v>16</v>
      </c>
      <c r="U35" s="8">
        <f t="shared" si="10"/>
        <v>0.41248465045389798</v>
      </c>
    </row>
    <row r="36" spans="1:21" x14ac:dyDescent="0.25">
      <c r="A36" s="4" t="s">
        <v>14</v>
      </c>
      <c r="B36" s="4" t="s">
        <v>15</v>
      </c>
      <c r="C36" s="4">
        <v>26</v>
      </c>
      <c r="D36" s="4">
        <v>1</v>
      </c>
      <c r="E36" s="4">
        <v>126</v>
      </c>
      <c r="F36" s="16">
        <v>227.66499999999999</v>
      </c>
      <c r="G36" s="8">
        <v>13.5</v>
      </c>
      <c r="H36" s="5">
        <v>98.4</v>
      </c>
      <c r="I36" s="5">
        <v>17</v>
      </c>
      <c r="J36" s="12">
        <v>8.27</v>
      </c>
      <c r="K36" s="5">
        <f t="shared" si="1"/>
        <v>70.657375000000002</v>
      </c>
      <c r="L36" s="5">
        <f t="shared" si="2"/>
        <v>23.360728000000005</v>
      </c>
      <c r="M36" s="5">
        <f t="shared" si="3"/>
        <v>14.079499999999999</v>
      </c>
      <c r="N36" s="6">
        <f t="shared" si="4"/>
        <v>1.2911978799999999</v>
      </c>
      <c r="O36" s="7">
        <f t="shared" si="5"/>
        <v>64.592878276005109</v>
      </c>
      <c r="P36" s="7">
        <f t="shared" si="6"/>
        <v>21.355685236578125</v>
      </c>
      <c r="Q36" s="7">
        <f t="shared" si="7"/>
        <v>12.871061650493154</v>
      </c>
      <c r="R36" s="7">
        <f t="shared" si="8"/>
        <v>1.1803748369236167</v>
      </c>
      <c r="S36" s="7">
        <f t="shared" si="9"/>
        <v>100</v>
      </c>
      <c r="T36" s="7" t="s">
        <v>16</v>
      </c>
      <c r="U36" s="8">
        <f t="shared" si="10"/>
        <v>0.37605273130281142</v>
      </c>
    </row>
    <row r="37" spans="1:21" x14ac:dyDescent="0.25">
      <c r="A37" s="4" t="s">
        <v>14</v>
      </c>
      <c r="B37" s="4" t="s">
        <v>15</v>
      </c>
      <c r="C37" s="4">
        <v>26</v>
      </c>
      <c r="D37" s="4">
        <v>2</v>
      </c>
      <c r="E37" s="4">
        <v>118</v>
      </c>
      <c r="F37" s="16">
        <v>229.08500000000001</v>
      </c>
      <c r="G37" s="8">
        <v>7.53</v>
      </c>
      <c r="H37" s="5">
        <v>26.3</v>
      </c>
      <c r="I37" s="5">
        <v>6.43</v>
      </c>
      <c r="J37" s="12">
        <v>80.8</v>
      </c>
      <c r="K37" s="5">
        <f t="shared" si="1"/>
        <v>32.625460149999995</v>
      </c>
      <c r="L37" s="5">
        <f t="shared" si="2"/>
        <v>5.5044420000000001</v>
      </c>
      <c r="M37" s="5">
        <f t="shared" si="3"/>
        <v>3.3746690799999999</v>
      </c>
      <c r="N37" s="6">
        <f t="shared" si="4"/>
        <v>64.827767999999992</v>
      </c>
      <c r="O37" s="7">
        <f t="shared" si="5"/>
        <v>30.682537773790685</v>
      </c>
      <c r="P37" s="7">
        <f t="shared" si="6"/>
        <v>5.1766396186335468</v>
      </c>
      <c r="Q37" s="7">
        <f t="shared" si="7"/>
        <v>3.1736996519003422</v>
      </c>
      <c r="R37" s="7">
        <f t="shared" si="8"/>
        <v>60.967122955675435</v>
      </c>
      <c r="S37" s="7">
        <f t="shared" si="9"/>
        <v>100</v>
      </c>
      <c r="T37" s="7" t="s">
        <v>17</v>
      </c>
      <c r="U37" s="8">
        <f t="shared" si="10"/>
        <v>0.38006834801305361</v>
      </c>
    </row>
    <row r="38" spans="1:21" x14ac:dyDescent="0.25">
      <c r="A38" s="4" t="s">
        <v>14</v>
      </c>
      <c r="B38" s="4" t="s">
        <v>15</v>
      </c>
      <c r="C38" s="4">
        <v>27</v>
      </c>
      <c r="D38" s="4">
        <v>2</v>
      </c>
      <c r="E38" s="4">
        <v>146</v>
      </c>
      <c r="F38" s="16">
        <v>234.065</v>
      </c>
      <c r="G38" s="8">
        <v>6.25</v>
      </c>
      <c r="H38" s="5">
        <v>248</v>
      </c>
      <c r="I38" s="5">
        <v>29</v>
      </c>
      <c r="J38" s="12">
        <v>7</v>
      </c>
      <c r="K38" s="5">
        <f t="shared" si="1"/>
        <v>21.070093749999998</v>
      </c>
      <c r="L38" s="5">
        <f t="shared" si="2"/>
        <v>53.777399999999993</v>
      </c>
      <c r="M38" s="5">
        <f t="shared" si="3"/>
        <v>28.724299999999999</v>
      </c>
      <c r="N38" s="6">
        <f t="shared" si="4"/>
        <v>0.85349999999999993</v>
      </c>
      <c r="O38" s="7">
        <f t="shared" si="5"/>
        <v>20.177193660036988</v>
      </c>
      <c r="P38" s="7">
        <f t="shared" si="6"/>
        <v>51.498442636652861</v>
      </c>
      <c r="Q38" s="7">
        <f t="shared" si="7"/>
        <v>27.507032988355856</v>
      </c>
      <c r="R38" s="7">
        <f t="shared" si="8"/>
        <v>0.81733071495429732</v>
      </c>
      <c r="S38" s="7">
        <f t="shared" si="9"/>
        <v>100</v>
      </c>
      <c r="T38" s="7" t="s">
        <v>18</v>
      </c>
      <c r="U38" s="8">
        <f t="shared" si="10"/>
        <v>0.34816615900036008</v>
      </c>
    </row>
    <row r="39" spans="1:21" x14ac:dyDescent="0.25">
      <c r="A39" s="4" t="s">
        <v>14</v>
      </c>
      <c r="B39" s="4" t="s">
        <v>15</v>
      </c>
      <c r="C39" s="4">
        <v>28</v>
      </c>
      <c r="D39" s="4">
        <v>1</v>
      </c>
      <c r="E39" s="4">
        <v>125</v>
      </c>
      <c r="F39" s="16">
        <v>237.05500000000001</v>
      </c>
      <c r="G39" s="8">
        <v>12.3</v>
      </c>
      <c r="H39" s="5">
        <v>150</v>
      </c>
      <c r="I39" s="5">
        <v>22.9</v>
      </c>
      <c r="J39" s="12">
        <v>8.83</v>
      </c>
      <c r="K39" s="5">
        <f t="shared" si="1"/>
        <v>65.110614999999996</v>
      </c>
      <c r="L39" s="5">
        <f t="shared" si="2"/>
        <v>34.863399999999999</v>
      </c>
      <c r="M39" s="5">
        <f t="shared" si="3"/>
        <v>20.948751999999999</v>
      </c>
      <c r="N39" s="6">
        <f t="shared" si="4"/>
        <v>1.4915770800000001</v>
      </c>
      <c r="O39" s="7">
        <f t="shared" si="5"/>
        <v>53.188713699637212</v>
      </c>
      <c r="P39" s="7">
        <f t="shared" si="6"/>
        <v>28.479832377499925</v>
      </c>
      <c r="Q39" s="7">
        <f t="shared" si="7"/>
        <v>17.112987989634295</v>
      </c>
      <c r="R39" s="7">
        <f t="shared" si="8"/>
        <v>1.2184659332285663</v>
      </c>
      <c r="S39" s="7">
        <f t="shared" si="9"/>
        <v>100</v>
      </c>
      <c r="T39" s="7" t="s">
        <v>16</v>
      </c>
      <c r="U39" s="8">
        <f t="shared" si="10"/>
        <v>0.37534392151730678</v>
      </c>
    </row>
    <row r="40" spans="1:21" x14ac:dyDescent="0.25">
      <c r="A40" s="4" t="s">
        <v>14</v>
      </c>
      <c r="B40" s="4" t="s">
        <v>15</v>
      </c>
      <c r="C40" s="4">
        <v>29</v>
      </c>
      <c r="D40" s="4">
        <v>1</v>
      </c>
      <c r="E40" s="4">
        <v>104</v>
      </c>
      <c r="F40" s="16">
        <v>241.54500000000002</v>
      </c>
      <c r="G40" s="8">
        <v>12.9</v>
      </c>
      <c r="H40" s="5">
        <v>120</v>
      </c>
      <c r="I40" s="5">
        <v>18.100000000000001</v>
      </c>
      <c r="J40" s="12">
        <v>10.199999999999999</v>
      </c>
      <c r="K40" s="5">
        <f t="shared" si="1"/>
        <v>68.015934999999999</v>
      </c>
      <c r="L40" s="5">
        <f t="shared" si="2"/>
        <v>28.305400000000006</v>
      </c>
      <c r="M40" s="5">
        <f t="shared" si="3"/>
        <v>15.311632000000003</v>
      </c>
      <c r="N40" s="6">
        <f t="shared" si="4"/>
        <v>2.0008279999999994</v>
      </c>
      <c r="O40" s="7">
        <f t="shared" si="5"/>
        <v>59.855375770913923</v>
      </c>
      <c r="P40" s="7">
        <f t="shared" si="6"/>
        <v>24.909315050157396</v>
      </c>
      <c r="Q40" s="7">
        <f t="shared" si="7"/>
        <v>13.474540738518856</v>
      </c>
      <c r="R40" s="7">
        <f t="shared" si="8"/>
        <v>1.7607684404098263</v>
      </c>
      <c r="S40" s="7">
        <f t="shared" si="9"/>
        <v>100</v>
      </c>
      <c r="T40" s="7" t="s">
        <v>16</v>
      </c>
      <c r="U40" s="8">
        <f t="shared" si="10"/>
        <v>0.35104708637671639</v>
      </c>
    </row>
    <row r="41" spans="1:21" x14ac:dyDescent="0.25">
      <c r="A41" s="4" t="s">
        <v>14</v>
      </c>
      <c r="B41" s="4" t="s">
        <v>15</v>
      </c>
      <c r="C41" s="4">
        <v>33</v>
      </c>
      <c r="D41" s="4">
        <v>2</v>
      </c>
      <c r="E41" s="4">
        <v>94</v>
      </c>
      <c r="F41" s="16">
        <v>262.34500000000003</v>
      </c>
      <c r="G41" s="8">
        <v>12.8</v>
      </c>
      <c r="H41" s="5">
        <v>100</v>
      </c>
      <c r="I41" s="5">
        <v>17</v>
      </c>
      <c r="J41" s="12">
        <v>0</v>
      </c>
      <c r="K41" s="5">
        <f t="shared" si="1"/>
        <v>67.550039999999996</v>
      </c>
      <c r="L41" s="5">
        <f t="shared" si="2"/>
        <v>23.733400000000003</v>
      </c>
      <c r="M41" s="5">
        <f t="shared" si="3"/>
        <v>14.079499999999999</v>
      </c>
      <c r="N41" s="9">
        <v>0</v>
      </c>
      <c r="O41" s="7">
        <f t="shared" si="5"/>
        <v>64.111764535044287</v>
      </c>
      <c r="P41" s="7">
        <f t="shared" si="6"/>
        <v>22.525377518888522</v>
      </c>
      <c r="Q41" s="7">
        <f t="shared" si="7"/>
        <v>13.362857946067185</v>
      </c>
      <c r="R41" s="7">
        <f t="shared" si="8"/>
        <v>0</v>
      </c>
      <c r="S41" s="7">
        <f t="shared" si="9"/>
        <v>99.999999999999986</v>
      </c>
      <c r="T41" s="7" t="s">
        <v>16</v>
      </c>
      <c r="U41" s="8">
        <f t="shared" si="10"/>
        <v>0.37234647435134571</v>
      </c>
    </row>
    <row r="42" spans="1:21" x14ac:dyDescent="0.25">
      <c r="A42" s="4" t="s">
        <v>14</v>
      </c>
      <c r="B42" s="4" t="s">
        <v>15</v>
      </c>
      <c r="C42" s="4">
        <v>37</v>
      </c>
      <c r="D42" s="4">
        <v>1</v>
      </c>
      <c r="E42" s="4">
        <v>41</v>
      </c>
      <c r="F42" s="16">
        <v>285.21500000000003</v>
      </c>
      <c r="G42" s="8">
        <v>13.6</v>
      </c>
      <c r="H42" s="5">
        <v>91</v>
      </c>
      <c r="I42" s="5">
        <v>15.4</v>
      </c>
      <c r="J42" s="12">
        <v>9.75</v>
      </c>
      <c r="K42" s="5">
        <f t="shared" si="1"/>
        <v>71.071959999999976</v>
      </c>
      <c r="L42" s="5">
        <f t="shared" si="2"/>
        <v>21.623800000000003</v>
      </c>
      <c r="M42" s="5">
        <f t="shared" si="3"/>
        <v>12.327052</v>
      </c>
      <c r="N42" s="6">
        <f t="shared" si="4"/>
        <v>1.8305749999999998</v>
      </c>
      <c r="O42" s="7">
        <f t="shared" si="5"/>
        <v>66.513530357254837</v>
      </c>
      <c r="P42" s="7">
        <f t="shared" si="6"/>
        <v>20.23688776472758</v>
      </c>
      <c r="Q42" s="7">
        <f t="shared" si="7"/>
        <v>11.536416716486492</v>
      </c>
      <c r="R42" s="7">
        <f t="shared" si="8"/>
        <v>1.713165161531099</v>
      </c>
      <c r="S42" s="7">
        <f t="shared" si="9"/>
        <v>100</v>
      </c>
      <c r="T42" s="7" t="s">
        <v>16</v>
      </c>
      <c r="U42" s="8">
        <f t="shared" si="10"/>
        <v>0.3630852032814964</v>
      </c>
    </row>
    <row r="43" spans="1:21" x14ac:dyDescent="0.25">
      <c r="A43" s="4" t="s">
        <v>14</v>
      </c>
      <c r="B43" s="4" t="s">
        <v>15</v>
      </c>
      <c r="C43" s="4">
        <v>41</v>
      </c>
      <c r="D43" s="4">
        <v>2</v>
      </c>
      <c r="E43" s="4">
        <v>84</v>
      </c>
      <c r="F43" s="16">
        <v>306.34500000000003</v>
      </c>
      <c r="G43" s="8">
        <v>11.7</v>
      </c>
      <c r="H43" s="5">
        <v>121</v>
      </c>
      <c r="I43" s="5">
        <v>18.600000000000001</v>
      </c>
      <c r="J43" s="12">
        <v>9.69</v>
      </c>
      <c r="K43" s="5">
        <f t="shared" si="1"/>
        <v>61.941414999999992</v>
      </c>
      <c r="L43" s="5">
        <f t="shared" si="2"/>
        <v>28.529800000000002</v>
      </c>
      <c r="M43" s="5">
        <f t="shared" si="3"/>
        <v>15.879052000000001</v>
      </c>
      <c r="N43" s="6">
        <f t="shared" si="4"/>
        <v>1.8080949199999996</v>
      </c>
      <c r="O43" s="7">
        <f t="shared" si="5"/>
        <v>57.269187421510082</v>
      </c>
      <c r="P43" s="7">
        <f t="shared" si="6"/>
        <v>26.37780333720498</v>
      </c>
      <c r="Q43" s="7">
        <f t="shared" si="7"/>
        <v>14.681298531263851</v>
      </c>
      <c r="R43" s="7">
        <f t="shared" si="8"/>
        <v>1.6717107100210782</v>
      </c>
      <c r="S43" s="7">
        <f t="shared" si="9"/>
        <v>99.999999999999986</v>
      </c>
      <c r="T43" s="7" t="s">
        <v>16</v>
      </c>
      <c r="U43" s="8">
        <f t="shared" si="10"/>
        <v>0.35756501879400082</v>
      </c>
    </row>
    <row r="44" spans="1:21" x14ac:dyDescent="0.25">
      <c r="A44" s="4" t="s">
        <v>14</v>
      </c>
      <c r="B44" s="4" t="s">
        <v>15</v>
      </c>
      <c r="C44" s="4">
        <v>41</v>
      </c>
      <c r="D44" s="4">
        <v>3</v>
      </c>
      <c r="E44" s="4">
        <v>88</v>
      </c>
      <c r="F44" s="16">
        <v>307.38499999999999</v>
      </c>
      <c r="G44" s="8">
        <v>10.5</v>
      </c>
      <c r="H44" s="5">
        <v>154</v>
      </c>
      <c r="I44" s="5">
        <v>19.8</v>
      </c>
      <c r="J44" s="12">
        <v>8.91</v>
      </c>
      <c r="K44" s="5">
        <f t="shared" si="1"/>
        <v>54.811374999999991</v>
      </c>
      <c r="L44" s="5">
        <f t="shared" si="2"/>
        <v>35.710599999999999</v>
      </c>
      <c r="M44" s="5">
        <f t="shared" si="3"/>
        <v>17.259627999999999</v>
      </c>
      <c r="N44" s="6">
        <f t="shared" si="4"/>
        <v>1.5205713200000002</v>
      </c>
      <c r="O44" s="7">
        <f t="shared" si="5"/>
        <v>50.146646524643444</v>
      </c>
      <c r="P44" s="7">
        <f t="shared" si="6"/>
        <v>32.671445213387408</v>
      </c>
      <c r="Q44" s="7">
        <f t="shared" si="7"/>
        <v>15.790745341871807</v>
      </c>
      <c r="R44" s="7">
        <f t="shared" si="8"/>
        <v>1.391162920097343</v>
      </c>
      <c r="S44" s="7">
        <f t="shared" si="9"/>
        <v>100.00000000000001</v>
      </c>
      <c r="T44" s="7" t="s">
        <v>16</v>
      </c>
      <c r="U44" s="8">
        <f t="shared" si="10"/>
        <v>0.3258363924731455</v>
      </c>
    </row>
    <row r="45" spans="1:21" s="16" customFormat="1" x14ac:dyDescent="0.25">
      <c r="A45" s="17" t="s">
        <v>14</v>
      </c>
      <c r="B45" s="17" t="s">
        <v>15</v>
      </c>
      <c r="C45" s="17">
        <v>45</v>
      </c>
      <c r="D45" s="17">
        <v>1</v>
      </c>
      <c r="E45" s="17">
        <v>92</v>
      </c>
      <c r="F45" s="16">
        <v>324.82499999999999</v>
      </c>
      <c r="G45" s="8">
        <v>11.2</v>
      </c>
      <c r="H45" s="18">
        <v>152</v>
      </c>
      <c r="I45" s="18">
        <v>26.8</v>
      </c>
      <c r="J45" s="12">
        <v>8.4499999999999993</v>
      </c>
      <c r="K45" s="5">
        <f t="shared" si="1"/>
        <v>59.098839999999996</v>
      </c>
      <c r="L45" s="5">
        <f t="shared" si="2"/>
        <v>35.287799999999997</v>
      </c>
      <c r="M45" s="5">
        <f t="shared" si="3"/>
        <v>25.841068</v>
      </c>
      <c r="N45" s="6">
        <f t="shared" si="4"/>
        <v>1.3551129999999996</v>
      </c>
      <c r="O45" s="19">
        <f t="shared" si="5"/>
        <v>48.607886800060342</v>
      </c>
      <c r="P45" s="19">
        <f t="shared" si="6"/>
        <v>29.023672678231407</v>
      </c>
      <c r="Q45" s="19">
        <f t="shared" si="7"/>
        <v>21.253880924509886</v>
      </c>
      <c r="R45" s="19">
        <f t="shared" si="8"/>
        <v>1.1145595971983571</v>
      </c>
      <c r="S45" s="19">
        <f t="shared" si="9"/>
        <v>99.999999999999986</v>
      </c>
      <c r="T45" s="19" t="s">
        <v>16</v>
      </c>
      <c r="U45" s="8">
        <f t="shared" si="10"/>
        <v>0.42273100820384896</v>
      </c>
    </row>
    <row r="46" spans="1:21" x14ac:dyDescent="0.25">
      <c r="A46" s="4" t="s">
        <v>14</v>
      </c>
      <c r="B46" s="4" t="s">
        <v>15</v>
      </c>
      <c r="C46" s="4">
        <v>45</v>
      </c>
      <c r="D46" s="4">
        <v>2</v>
      </c>
      <c r="E46" s="4">
        <v>75</v>
      </c>
      <c r="F46" s="16">
        <v>325.85500000000002</v>
      </c>
      <c r="G46" s="8">
        <v>10.1</v>
      </c>
      <c r="H46" s="5">
        <v>134</v>
      </c>
      <c r="I46" s="5">
        <v>19.2</v>
      </c>
      <c r="J46" s="12">
        <v>8.4</v>
      </c>
      <c r="K46" s="5">
        <f t="shared" si="1"/>
        <v>52.200134999999982</v>
      </c>
      <c r="L46" s="5">
        <f t="shared" si="2"/>
        <v>31.410599999999995</v>
      </c>
      <c r="M46" s="5">
        <f t="shared" si="3"/>
        <v>16.566027999999999</v>
      </c>
      <c r="N46" s="6">
        <f t="shared" si="4"/>
        <v>1.3373120000000001</v>
      </c>
      <c r="O46" s="7">
        <f t="shared" si="5"/>
        <v>51.421573806390889</v>
      </c>
      <c r="P46" s="7">
        <f t="shared" si="6"/>
        <v>30.942113199573555</v>
      </c>
      <c r="Q46" s="7">
        <f t="shared" si="7"/>
        <v>16.318946904653373</v>
      </c>
      <c r="R46" s="7">
        <f t="shared" si="8"/>
        <v>1.317366089382187</v>
      </c>
      <c r="S46" s="7">
        <f t="shared" si="9"/>
        <v>100</v>
      </c>
      <c r="T46" s="7" t="s">
        <v>16</v>
      </c>
      <c r="U46" s="8">
        <f t="shared" si="10"/>
        <v>0.34529371259689201</v>
      </c>
    </row>
    <row r="47" spans="1:21" x14ac:dyDescent="0.25">
      <c r="A47" s="4" t="s">
        <v>14</v>
      </c>
      <c r="B47" s="4" t="s">
        <v>15</v>
      </c>
      <c r="C47" s="4">
        <v>47</v>
      </c>
      <c r="D47" s="4">
        <v>2</v>
      </c>
      <c r="E47" s="4">
        <v>128</v>
      </c>
      <c r="F47" s="16">
        <v>336.01499999999999</v>
      </c>
      <c r="G47" s="8">
        <v>9.7200000000000006</v>
      </c>
      <c r="H47" s="5">
        <v>169</v>
      </c>
      <c r="I47" s="5">
        <v>25.7</v>
      </c>
      <c r="J47" s="12">
        <v>8.27</v>
      </c>
      <c r="K47" s="5">
        <f t="shared" si="1"/>
        <v>49.610826400000015</v>
      </c>
      <c r="L47" s="5">
        <f t="shared" si="2"/>
        <v>38.830599999999997</v>
      </c>
      <c r="M47" s="5">
        <f t="shared" si="3"/>
        <v>24.432848000000003</v>
      </c>
      <c r="N47" s="6">
        <f t="shared" si="4"/>
        <v>1.2911978799999999</v>
      </c>
      <c r="O47" s="7">
        <f t="shared" si="5"/>
        <v>43.45519307126893</v>
      </c>
      <c r="P47" s="7">
        <f t="shared" si="6"/>
        <v>34.012560211518959</v>
      </c>
      <c r="Q47" s="7">
        <f t="shared" si="7"/>
        <v>21.401258639807029</v>
      </c>
      <c r="R47" s="7">
        <f t="shared" si="8"/>
        <v>1.1309880774050782</v>
      </c>
      <c r="S47" s="7">
        <f t="shared" si="9"/>
        <v>100</v>
      </c>
      <c r="T47" s="7" t="s">
        <v>16</v>
      </c>
      <c r="U47" s="8">
        <f t="shared" si="10"/>
        <v>0.38620797273016177</v>
      </c>
    </row>
    <row r="48" spans="1:21" x14ac:dyDescent="0.25">
      <c r="A48" s="4" t="s">
        <v>14</v>
      </c>
      <c r="B48" s="4" t="s">
        <v>15</v>
      </c>
      <c r="C48" s="4">
        <v>47</v>
      </c>
      <c r="D48" s="4">
        <v>3</v>
      </c>
      <c r="E48" s="4">
        <v>95</v>
      </c>
      <c r="F48" s="16">
        <v>337.185</v>
      </c>
      <c r="G48" s="8">
        <v>9.43</v>
      </c>
      <c r="H48" s="5">
        <v>172</v>
      </c>
      <c r="I48" s="5">
        <v>21.7</v>
      </c>
      <c r="J48" s="12">
        <v>8.57</v>
      </c>
      <c r="K48" s="5">
        <f t="shared" si="1"/>
        <v>47.563564149999998</v>
      </c>
      <c r="L48" s="5">
        <f t="shared" si="2"/>
        <v>39.443799999999996</v>
      </c>
      <c r="M48" s="5">
        <f t="shared" si="3"/>
        <v>19.499728000000001</v>
      </c>
      <c r="N48" s="6">
        <f t="shared" si="4"/>
        <v>1.3979822799999997</v>
      </c>
      <c r="O48" s="7">
        <f t="shared" si="5"/>
        <v>44.079080062963449</v>
      </c>
      <c r="P48" s="7">
        <f t="shared" si="6"/>
        <v>36.554165972600217</v>
      </c>
      <c r="Q48" s="7">
        <f t="shared" si="7"/>
        <v>18.071187201348749</v>
      </c>
      <c r="R48" s="7">
        <f t="shared" si="8"/>
        <v>1.2955667630875844</v>
      </c>
      <c r="S48" s="7">
        <f t="shared" si="9"/>
        <v>100</v>
      </c>
      <c r="T48" s="7" t="s">
        <v>16</v>
      </c>
      <c r="U48" s="8">
        <f t="shared" si="10"/>
        <v>0.33082051009909014</v>
      </c>
    </row>
    <row r="49" spans="1:21" x14ac:dyDescent="0.25">
      <c r="A49" s="4" t="s">
        <v>14</v>
      </c>
      <c r="B49" s="4" t="s">
        <v>15</v>
      </c>
      <c r="C49" s="4">
        <v>49</v>
      </c>
      <c r="D49" s="4">
        <v>1</v>
      </c>
      <c r="E49" s="4">
        <v>138</v>
      </c>
      <c r="F49" s="16">
        <v>344.685</v>
      </c>
      <c r="G49" s="5">
        <v>13.3</v>
      </c>
      <c r="H49" s="5">
        <v>117</v>
      </c>
      <c r="I49" s="10">
        <v>17.3</v>
      </c>
      <c r="J49" s="12">
        <v>7.14</v>
      </c>
      <c r="K49" s="5">
        <f t="shared" si="1"/>
        <v>69.806214999999995</v>
      </c>
      <c r="L49" s="5">
        <f t="shared" si="2"/>
        <v>27.629800000000003</v>
      </c>
      <c r="M49" s="5">
        <f t="shared" si="3"/>
        <v>14.413328</v>
      </c>
      <c r="N49" s="6">
        <f t="shared" si="4"/>
        <v>0.90061111999999977</v>
      </c>
      <c r="O49" s="7">
        <f t="shared" si="5"/>
        <v>61.912411002584619</v>
      </c>
      <c r="P49" s="7">
        <f t="shared" si="6"/>
        <v>24.505375825336081</v>
      </c>
      <c r="Q49" s="7">
        <f t="shared" si="7"/>
        <v>12.783444669662453</v>
      </c>
      <c r="R49" s="7">
        <f t="shared" si="8"/>
        <v>0.79876850241684139</v>
      </c>
      <c r="S49" s="7">
        <f t="shared" si="9"/>
        <v>100</v>
      </c>
      <c r="T49" s="7" t="s">
        <v>16</v>
      </c>
      <c r="U49" s="8">
        <f t="shared" si="10"/>
        <v>0.34282244651254301</v>
      </c>
    </row>
    <row r="50" spans="1:21" x14ac:dyDescent="0.25">
      <c r="A50" s="4" t="s">
        <v>14</v>
      </c>
      <c r="B50" s="4" t="s">
        <v>15</v>
      </c>
      <c r="C50" s="4">
        <v>53</v>
      </c>
      <c r="D50" s="4">
        <v>2</v>
      </c>
      <c r="E50" s="4">
        <v>78</v>
      </c>
      <c r="F50" s="16">
        <v>369.19499999999999</v>
      </c>
      <c r="G50" s="5">
        <v>15.3</v>
      </c>
      <c r="H50" s="5">
        <v>85.6</v>
      </c>
      <c r="I50" s="10">
        <v>16</v>
      </c>
      <c r="J50" s="12">
        <v>9.1300000000000008</v>
      </c>
      <c r="K50" s="5">
        <f t="shared" si="1"/>
        <v>76.998415000000008</v>
      </c>
      <c r="L50" s="5">
        <f t="shared" si="2"/>
        <v>20.342488000000003</v>
      </c>
      <c r="M50" s="5">
        <f t="shared" si="3"/>
        <v>12.9787</v>
      </c>
      <c r="N50" s="6">
        <f t="shared" si="4"/>
        <v>1.60078068</v>
      </c>
      <c r="O50" s="7">
        <f t="shared" si="5"/>
        <v>68.797490205315924</v>
      </c>
      <c r="P50" s="7">
        <f t="shared" si="6"/>
        <v>18.175856203426484</v>
      </c>
      <c r="Q50" s="7">
        <f t="shared" si="7"/>
        <v>11.596368394436867</v>
      </c>
      <c r="R50" s="7">
        <f t="shared" si="8"/>
        <v>1.4302851968207262</v>
      </c>
      <c r="S50" s="7">
        <f t="shared" si="9"/>
        <v>99.999999999999986</v>
      </c>
      <c r="T50" s="7" t="s">
        <v>18</v>
      </c>
      <c r="U50" s="8">
        <f t="shared" si="10"/>
        <v>0.38950291928367015</v>
      </c>
    </row>
    <row r="51" spans="1:21" x14ac:dyDescent="0.25">
      <c r="A51" s="4" t="s">
        <v>14</v>
      </c>
      <c r="B51" s="4" t="s">
        <v>15</v>
      </c>
      <c r="C51" s="4">
        <v>53</v>
      </c>
      <c r="D51" s="4">
        <v>3</v>
      </c>
      <c r="E51" s="4">
        <v>96</v>
      </c>
      <c r="F51" s="16">
        <v>370.375</v>
      </c>
      <c r="G51" s="5">
        <v>10.4</v>
      </c>
      <c r="H51" s="5">
        <v>170</v>
      </c>
      <c r="I51" s="10">
        <v>22.5</v>
      </c>
      <c r="J51" s="12">
        <v>6.55</v>
      </c>
      <c r="K51" s="5">
        <f t="shared" si="1"/>
        <v>54.169560000000011</v>
      </c>
      <c r="L51" s="5">
        <f t="shared" si="2"/>
        <v>39.035399999999996</v>
      </c>
      <c r="M51" s="5">
        <f t="shared" si="3"/>
        <v>20.462800000000001</v>
      </c>
      <c r="N51" s="6">
        <f t="shared" si="4"/>
        <v>0.7039829999999998</v>
      </c>
      <c r="O51" s="7">
        <f t="shared" si="5"/>
        <v>47.362712658842675</v>
      </c>
      <c r="P51" s="7">
        <f t="shared" si="6"/>
        <v>34.130283386517938</v>
      </c>
      <c r="Q51" s="7">
        <f t="shared" si="7"/>
        <v>17.891482164436372</v>
      </c>
      <c r="R51" s="7">
        <f t="shared" si="8"/>
        <v>0.61552179020302233</v>
      </c>
      <c r="S51" s="7">
        <f t="shared" si="9"/>
        <v>100</v>
      </c>
      <c r="T51" s="7" t="s">
        <v>16</v>
      </c>
      <c r="U51" s="8">
        <f t="shared" si="10"/>
        <v>0.34392300943557963</v>
      </c>
    </row>
    <row r="52" spans="1:21" x14ac:dyDescent="0.25">
      <c r="A52" s="4" t="s">
        <v>14</v>
      </c>
      <c r="B52" s="4" t="s">
        <v>15</v>
      </c>
      <c r="C52" s="4">
        <v>54</v>
      </c>
      <c r="D52" s="4">
        <v>2</v>
      </c>
      <c r="E52" s="4">
        <v>128</v>
      </c>
      <c r="F52" s="16">
        <v>379.98500000000001</v>
      </c>
      <c r="G52" s="5">
        <v>15</v>
      </c>
      <c r="H52" s="5">
        <v>106</v>
      </c>
      <c r="I52" s="10">
        <v>16.399999999999999</v>
      </c>
      <c r="J52" s="12">
        <v>0</v>
      </c>
      <c r="K52" s="5">
        <f t="shared" si="1"/>
        <v>76.106499999999997</v>
      </c>
      <c r="L52" s="5">
        <f t="shared" si="2"/>
        <v>25.121800000000004</v>
      </c>
      <c r="M52" s="5">
        <f t="shared" si="3"/>
        <v>13.416811999999998</v>
      </c>
      <c r="N52" s="9">
        <v>0</v>
      </c>
      <c r="O52" s="7">
        <f t="shared" si="5"/>
        <v>66.38442640275845</v>
      </c>
      <c r="P52" s="7">
        <f t="shared" si="6"/>
        <v>21.91266558316067</v>
      </c>
      <c r="Q52" s="7">
        <f t="shared" si="7"/>
        <v>11.702908014080879</v>
      </c>
      <c r="R52" s="7">
        <f t="shared" si="8"/>
        <v>0</v>
      </c>
      <c r="S52" s="7">
        <f t="shared" si="9"/>
        <v>100</v>
      </c>
      <c r="T52" s="7" t="s">
        <v>16</v>
      </c>
      <c r="U52" s="8">
        <f t="shared" si="10"/>
        <v>0.34813947113611665</v>
      </c>
    </row>
    <row r="53" spans="1:21" x14ac:dyDescent="0.25">
      <c r="A53" s="4" t="s">
        <v>14</v>
      </c>
      <c r="B53" s="4" t="s">
        <v>15</v>
      </c>
      <c r="C53" s="4">
        <v>54</v>
      </c>
      <c r="D53" s="4">
        <v>3</v>
      </c>
      <c r="E53" s="4">
        <v>132</v>
      </c>
      <c r="F53" s="16">
        <v>381.53999999999996</v>
      </c>
      <c r="G53" s="5">
        <v>14.4</v>
      </c>
      <c r="H53" s="5">
        <v>93</v>
      </c>
      <c r="I53" s="10">
        <v>15.9</v>
      </c>
      <c r="J53" s="12">
        <v>8.4700000000000006</v>
      </c>
      <c r="K53" s="5">
        <f t="shared" si="1"/>
        <v>74.124759999999995</v>
      </c>
      <c r="L53" s="5">
        <f t="shared" si="2"/>
        <v>22.095400000000001</v>
      </c>
      <c r="M53" s="5">
        <f t="shared" si="3"/>
        <v>12.869631999999999</v>
      </c>
      <c r="N53" s="6">
        <f t="shared" si="4"/>
        <v>1.3622434800000001</v>
      </c>
      <c r="O53" s="7">
        <f t="shared" si="5"/>
        <v>67.110361233154521</v>
      </c>
      <c r="P53" s="7">
        <f t="shared" si="6"/>
        <v>20.004520427331471</v>
      </c>
      <c r="Q53" s="7">
        <f t="shared" si="7"/>
        <v>11.651783458830288</v>
      </c>
      <c r="R53" s="7">
        <f t="shared" si="8"/>
        <v>1.2333348806837219</v>
      </c>
      <c r="S53" s="7">
        <f t="shared" si="9"/>
        <v>100.00000000000001</v>
      </c>
      <c r="T53" s="7" t="s">
        <v>16</v>
      </c>
      <c r="U53" s="8">
        <f t="shared" si="10"/>
        <v>0.36807150641246372</v>
      </c>
    </row>
    <row r="54" spans="1:21" x14ac:dyDescent="0.25">
      <c r="A54" s="4" t="s">
        <v>14</v>
      </c>
      <c r="B54" s="4" t="s">
        <v>15</v>
      </c>
      <c r="C54" s="4">
        <v>55</v>
      </c>
      <c r="D54" s="4">
        <v>2</v>
      </c>
      <c r="E54" s="4">
        <v>127</v>
      </c>
      <c r="F54" s="16">
        <v>389.77499999999998</v>
      </c>
      <c r="G54" s="5">
        <v>13.4</v>
      </c>
      <c r="H54" s="5">
        <v>129</v>
      </c>
      <c r="I54" s="10">
        <v>18.7</v>
      </c>
      <c r="J54" s="12">
        <v>0</v>
      </c>
      <c r="K54" s="5">
        <f t="shared" si="1"/>
        <v>70.235459999999989</v>
      </c>
      <c r="L54" s="5">
        <f t="shared" si="2"/>
        <v>30.310599999999997</v>
      </c>
      <c r="M54" s="5">
        <f t="shared" si="3"/>
        <v>15.993088</v>
      </c>
      <c r="N54" s="9">
        <v>0</v>
      </c>
      <c r="O54" s="7">
        <f t="shared" si="5"/>
        <v>60.267696482558804</v>
      </c>
      <c r="P54" s="7">
        <f t="shared" si="6"/>
        <v>26.008942505740645</v>
      </c>
      <c r="Q54" s="7">
        <f t="shared" si="7"/>
        <v>13.723361011700552</v>
      </c>
      <c r="R54" s="7">
        <f t="shared" si="8"/>
        <v>0</v>
      </c>
      <c r="S54" s="7">
        <f t="shared" si="9"/>
        <v>100</v>
      </c>
      <c r="T54" s="7" t="s">
        <v>16</v>
      </c>
      <c r="U54" s="8">
        <f t="shared" si="10"/>
        <v>0.34539555466942512</v>
      </c>
    </row>
    <row r="55" spans="1:21" x14ac:dyDescent="0.25">
      <c r="A55" s="4" t="s">
        <v>14</v>
      </c>
      <c r="B55" s="4" t="s">
        <v>15</v>
      </c>
      <c r="C55" s="4">
        <v>55</v>
      </c>
      <c r="D55" s="4">
        <v>5</v>
      </c>
      <c r="E55" s="4">
        <v>130</v>
      </c>
      <c r="F55" s="16">
        <v>394.30500000000001</v>
      </c>
      <c r="G55" s="5">
        <v>13</v>
      </c>
      <c r="H55" s="5">
        <v>142</v>
      </c>
      <c r="I55" s="10">
        <v>18.399999999999999</v>
      </c>
      <c r="J55" s="12">
        <v>0</v>
      </c>
      <c r="K55" s="5">
        <f t="shared" si="1"/>
        <v>68.474499999999978</v>
      </c>
      <c r="L55" s="5">
        <f t="shared" si="2"/>
        <v>33.149799999999999</v>
      </c>
      <c r="M55" s="5">
        <f t="shared" si="3"/>
        <v>15.651531999999998</v>
      </c>
      <c r="N55" s="9">
        <v>0</v>
      </c>
      <c r="O55" s="7">
        <f t="shared" si="5"/>
        <v>58.387562750354213</v>
      </c>
      <c r="P55" s="7">
        <f t="shared" si="6"/>
        <v>28.266522978067641</v>
      </c>
      <c r="Q55" s="7">
        <f t="shared" si="7"/>
        <v>13.345914271578138</v>
      </c>
      <c r="R55" s="7">
        <f t="shared" si="8"/>
        <v>0</v>
      </c>
      <c r="S55" s="7">
        <f t="shared" si="9"/>
        <v>99.999999999999986</v>
      </c>
      <c r="T55" s="7" t="s">
        <v>16</v>
      </c>
      <c r="U55" s="8">
        <f t="shared" si="10"/>
        <v>0.32071936069285978</v>
      </c>
    </row>
    <row r="56" spans="1:21" x14ac:dyDescent="0.25">
      <c r="A56" s="4" t="s">
        <v>14</v>
      </c>
      <c r="B56" s="4" t="s">
        <v>15</v>
      </c>
      <c r="C56" s="4">
        <v>55</v>
      </c>
      <c r="D56" s="4" t="s">
        <v>20</v>
      </c>
      <c r="E56" s="4">
        <v>15</v>
      </c>
      <c r="F56" s="16">
        <v>396.67500000000001</v>
      </c>
      <c r="G56" s="5">
        <v>14.7</v>
      </c>
      <c r="H56" s="5">
        <v>89.6</v>
      </c>
      <c r="I56" s="10">
        <v>15.2</v>
      </c>
      <c r="J56" s="12">
        <v>8.39</v>
      </c>
      <c r="K56" s="5">
        <f t="shared" si="1"/>
        <v>75.148614999999992</v>
      </c>
      <c r="L56" s="5">
        <f t="shared" si="2"/>
        <v>21.292728</v>
      </c>
      <c r="M56" s="5">
        <f t="shared" si="3"/>
        <v>12.111307999999999</v>
      </c>
      <c r="N56" s="6">
        <f t="shared" si="4"/>
        <v>1.3337561199999999</v>
      </c>
      <c r="O56" s="7">
        <f t="shared" si="5"/>
        <v>68.387543982519105</v>
      </c>
      <c r="P56" s="7">
        <f t="shared" si="6"/>
        <v>19.377035393238</v>
      </c>
      <c r="Q56" s="7">
        <f t="shared" si="7"/>
        <v>11.021661657182046</v>
      </c>
      <c r="R56" s="7">
        <f t="shared" si="8"/>
        <v>1.2137589670608568</v>
      </c>
      <c r="S56" s="7">
        <f t="shared" si="9"/>
        <v>100.00000000000001</v>
      </c>
      <c r="T56" s="7" t="s">
        <v>16</v>
      </c>
      <c r="U56" s="8">
        <f t="shared" si="10"/>
        <v>0.36257019960103026</v>
      </c>
    </row>
    <row r="57" spans="1:21" x14ac:dyDescent="0.25">
      <c r="A57" s="4" t="s">
        <v>14</v>
      </c>
      <c r="B57" s="4" t="s">
        <v>15</v>
      </c>
      <c r="C57" s="4">
        <v>56</v>
      </c>
      <c r="D57" s="4">
        <v>1</v>
      </c>
      <c r="E57" s="4">
        <v>105</v>
      </c>
      <c r="F57" s="16">
        <v>397.85500000000002</v>
      </c>
      <c r="G57" s="5">
        <v>14</v>
      </c>
      <c r="H57" s="5">
        <v>94.2</v>
      </c>
      <c r="I57" s="10">
        <v>16.399999999999999</v>
      </c>
      <c r="J57" s="12">
        <v>8.0399999999999991</v>
      </c>
      <c r="K57" s="5">
        <f t="shared" si="1"/>
        <v>72.656999999999982</v>
      </c>
      <c r="L57" s="5">
        <f t="shared" si="2"/>
        <v>22.377592000000003</v>
      </c>
      <c r="M57" s="5">
        <f t="shared" si="3"/>
        <v>13.416811999999998</v>
      </c>
      <c r="N57" s="6">
        <f t="shared" si="4"/>
        <v>1.2102075199999995</v>
      </c>
      <c r="O57" s="7">
        <f t="shared" si="5"/>
        <v>66.255637677501085</v>
      </c>
      <c r="P57" s="7">
        <f t="shared" si="6"/>
        <v>20.406039716021134</v>
      </c>
      <c r="Q57" s="7">
        <f t="shared" si="7"/>
        <v>12.234739043163755</v>
      </c>
      <c r="R57" s="7">
        <f t="shared" si="8"/>
        <v>1.1035835633140254</v>
      </c>
      <c r="S57" s="7">
        <f t="shared" si="9"/>
        <v>100</v>
      </c>
      <c r="T57" s="7" t="s">
        <v>16</v>
      </c>
      <c r="U57" s="8">
        <f t="shared" si="10"/>
        <v>0.3748298756420137</v>
      </c>
    </row>
    <row r="58" spans="1:21" x14ac:dyDescent="0.25">
      <c r="A58" s="4" t="s">
        <v>14</v>
      </c>
      <c r="B58" s="4" t="s">
        <v>15</v>
      </c>
      <c r="C58" s="4">
        <v>56</v>
      </c>
      <c r="D58" s="4">
        <v>1</v>
      </c>
      <c r="E58" s="4">
        <v>125</v>
      </c>
      <c r="F58" s="16">
        <v>398.05500000000001</v>
      </c>
      <c r="G58" s="5">
        <v>14</v>
      </c>
      <c r="H58" s="5">
        <v>99.8</v>
      </c>
      <c r="I58" s="10">
        <v>16.100000000000001</v>
      </c>
      <c r="J58" s="12">
        <v>8.1300000000000008</v>
      </c>
      <c r="K58" s="5">
        <f t="shared" si="1"/>
        <v>72.656999999999982</v>
      </c>
      <c r="L58" s="5">
        <f t="shared" si="2"/>
        <v>23.686872000000001</v>
      </c>
      <c r="M58" s="5">
        <f t="shared" si="3"/>
        <v>13.087952000000001</v>
      </c>
      <c r="N58" s="6">
        <f t="shared" si="4"/>
        <v>1.2418086800000001</v>
      </c>
      <c r="O58" s="7">
        <f t="shared" si="5"/>
        <v>65.64978327772009</v>
      </c>
      <c r="P58" s="7">
        <f t="shared" si="6"/>
        <v>21.402452803268737</v>
      </c>
      <c r="Q58" s="7">
        <f t="shared" si="7"/>
        <v>11.825718270080014</v>
      </c>
      <c r="R58" s="7">
        <f t="shared" si="8"/>
        <v>1.1220456489311654</v>
      </c>
      <c r="S58" s="7">
        <f t="shared" si="9"/>
        <v>100</v>
      </c>
      <c r="T58" s="7" t="s">
        <v>16</v>
      </c>
      <c r="U58" s="8">
        <f t="shared" si="10"/>
        <v>0.35589434772005984</v>
      </c>
    </row>
    <row r="59" spans="1:21" x14ac:dyDescent="0.25">
      <c r="A59" s="4" t="s">
        <v>14</v>
      </c>
      <c r="B59" s="4" t="s">
        <v>15</v>
      </c>
      <c r="C59" s="4">
        <v>56</v>
      </c>
      <c r="D59" s="4">
        <v>2</v>
      </c>
      <c r="E59" s="4">
        <v>97</v>
      </c>
      <c r="F59" s="16">
        <v>399.27499999999998</v>
      </c>
      <c r="G59" s="5">
        <v>11.2</v>
      </c>
      <c r="H59" s="5">
        <v>168</v>
      </c>
      <c r="I59" s="10">
        <v>21.5</v>
      </c>
      <c r="J59" s="12">
        <v>7.18</v>
      </c>
      <c r="K59" s="5">
        <f t="shared" si="1"/>
        <v>59.098839999999996</v>
      </c>
      <c r="L59" s="5">
        <f t="shared" si="2"/>
        <v>38.625399999999999</v>
      </c>
      <c r="M59" s="5">
        <f t="shared" si="3"/>
        <v>19.2608</v>
      </c>
      <c r="N59" s="6">
        <f t="shared" si="4"/>
        <v>0.91412327999999965</v>
      </c>
      <c r="O59" s="7">
        <f t="shared" si="5"/>
        <v>50.12659831999445</v>
      </c>
      <c r="P59" s="7">
        <f t="shared" si="6"/>
        <v>32.7613860229594</v>
      </c>
      <c r="Q59" s="7">
        <f t="shared" si="7"/>
        <v>16.336672342837002</v>
      </c>
      <c r="R59" s="7">
        <f t="shared" si="8"/>
        <v>0.77534331420914193</v>
      </c>
      <c r="S59" s="7">
        <f t="shared" si="9"/>
        <v>99.999999999999986</v>
      </c>
      <c r="T59" s="7" t="s">
        <v>18</v>
      </c>
      <c r="U59" s="8">
        <f t="shared" si="10"/>
        <v>0.33273560883250236</v>
      </c>
    </row>
    <row r="60" spans="1:21" x14ac:dyDescent="0.25">
      <c r="A60" s="4" t="s">
        <v>14</v>
      </c>
      <c r="B60" s="4" t="s">
        <v>15</v>
      </c>
      <c r="C60" s="4">
        <v>56</v>
      </c>
      <c r="D60" s="4">
        <v>2</v>
      </c>
      <c r="E60" s="4">
        <v>127</v>
      </c>
      <c r="F60" s="16">
        <v>399.57499999999999</v>
      </c>
      <c r="G60" s="5">
        <v>12.2</v>
      </c>
      <c r="H60" s="5">
        <v>144</v>
      </c>
      <c r="I60" s="10">
        <v>19.3</v>
      </c>
      <c r="J60" s="12">
        <v>7.78</v>
      </c>
      <c r="K60" s="5">
        <f t="shared" si="1"/>
        <v>64.600740000000002</v>
      </c>
      <c r="L60" s="5">
        <f t="shared" si="2"/>
        <v>33.580600000000004</v>
      </c>
      <c r="M60" s="5">
        <f t="shared" si="3"/>
        <v>16.681168</v>
      </c>
      <c r="N60" s="6">
        <f t="shared" si="4"/>
        <v>1.1195704799999999</v>
      </c>
      <c r="O60" s="7">
        <f t="shared" si="5"/>
        <v>55.698898352765582</v>
      </c>
      <c r="P60" s="7">
        <f t="shared" si="6"/>
        <v>28.953266263279335</v>
      </c>
      <c r="Q60" s="7">
        <f t="shared" si="7"/>
        <v>14.382539284184762</v>
      </c>
      <c r="R60" s="7">
        <f t="shared" si="8"/>
        <v>0.96529609977032715</v>
      </c>
      <c r="S60" s="7">
        <f t="shared" si="9"/>
        <v>100</v>
      </c>
      <c r="T60" s="7" t="s">
        <v>18</v>
      </c>
      <c r="U60" s="8">
        <f t="shared" si="10"/>
        <v>0.33188581826250124</v>
      </c>
    </row>
    <row r="61" spans="1:21" x14ac:dyDescent="0.25">
      <c r="A61" s="4" t="s">
        <v>14</v>
      </c>
      <c r="B61" s="4" t="s">
        <v>15</v>
      </c>
      <c r="C61" s="4">
        <v>56</v>
      </c>
      <c r="D61" s="4">
        <v>3</v>
      </c>
      <c r="E61" s="4">
        <v>116</v>
      </c>
      <c r="F61" s="16">
        <v>400.97500000000002</v>
      </c>
      <c r="G61" s="5">
        <v>12.2</v>
      </c>
      <c r="H61" s="5">
        <v>132</v>
      </c>
      <c r="I61" s="10">
        <v>18.3</v>
      </c>
      <c r="J61" s="12">
        <v>7.22</v>
      </c>
      <c r="K61" s="5">
        <f t="shared" si="1"/>
        <v>64.600740000000002</v>
      </c>
      <c r="L61" s="5">
        <f t="shared" si="2"/>
        <v>30.971800000000002</v>
      </c>
      <c r="M61" s="5">
        <f t="shared" si="3"/>
        <v>15.538048</v>
      </c>
      <c r="N61" s="6">
        <f t="shared" si="4"/>
        <v>0.92765847999999984</v>
      </c>
      <c r="O61" s="7">
        <f t="shared" si="5"/>
        <v>57.659542191721023</v>
      </c>
      <c r="P61" s="7">
        <f t="shared" si="6"/>
        <v>27.64395282242193</v>
      </c>
      <c r="Q61" s="7">
        <f t="shared" si="7"/>
        <v>13.868521231072375</v>
      </c>
      <c r="R61" s="7">
        <f t="shared" si="8"/>
        <v>0.82798375478466324</v>
      </c>
      <c r="S61" s="7">
        <f t="shared" si="9"/>
        <v>100</v>
      </c>
      <c r="T61" s="7" t="s">
        <v>18</v>
      </c>
      <c r="U61" s="8">
        <f t="shared" si="10"/>
        <v>0.33408081660468986</v>
      </c>
    </row>
    <row r="62" spans="1:21" x14ac:dyDescent="0.25">
      <c r="A62" s="4" t="s">
        <v>14</v>
      </c>
      <c r="B62" s="4" t="s">
        <v>15</v>
      </c>
      <c r="C62" s="4">
        <v>56</v>
      </c>
      <c r="D62" s="4" t="s">
        <v>20</v>
      </c>
      <c r="E62" s="4">
        <v>12</v>
      </c>
      <c r="F62" s="16">
        <v>402.005</v>
      </c>
      <c r="G62" s="5">
        <v>9.09</v>
      </c>
      <c r="H62" s="5">
        <v>187</v>
      </c>
      <c r="I62" s="10">
        <v>25</v>
      </c>
      <c r="J62" s="12">
        <v>9.6999999999999993</v>
      </c>
      <c r="K62" s="5">
        <f t="shared" si="1"/>
        <v>45.084821349999984</v>
      </c>
      <c r="L62" s="5">
        <f t="shared" si="2"/>
        <v>42.455799999999996</v>
      </c>
      <c r="M62" s="5">
        <f t="shared" si="3"/>
        <v>23.548300000000001</v>
      </c>
      <c r="N62" s="6">
        <f t="shared" si="4"/>
        <v>1.8118379999999994</v>
      </c>
      <c r="O62" s="7">
        <f t="shared" si="5"/>
        <v>39.933142708308985</v>
      </c>
      <c r="P62" s="7">
        <f t="shared" si="6"/>
        <v>37.60453007085998</v>
      </c>
      <c r="Q62" s="7">
        <f t="shared" si="7"/>
        <v>20.85752136263201</v>
      </c>
      <c r="R62" s="7">
        <f t="shared" si="8"/>
        <v>1.6048058581990394</v>
      </c>
      <c r="S62" s="7">
        <f t="shared" si="9"/>
        <v>100.00000000000001</v>
      </c>
      <c r="T62" s="7" t="s">
        <v>18</v>
      </c>
      <c r="U62" s="8">
        <f t="shared" si="10"/>
        <v>0.35677026124134714</v>
      </c>
    </row>
    <row r="63" spans="1:21" x14ac:dyDescent="0.25">
      <c r="A63" s="4" t="s">
        <v>14</v>
      </c>
      <c r="B63" s="4" t="s">
        <v>15</v>
      </c>
      <c r="C63" s="4">
        <v>59</v>
      </c>
      <c r="D63" s="4">
        <v>1</v>
      </c>
      <c r="E63" s="4">
        <v>58</v>
      </c>
      <c r="F63" s="16">
        <v>426.685</v>
      </c>
      <c r="G63" s="5">
        <v>15.1</v>
      </c>
      <c r="H63" s="5">
        <v>81.900000000000006</v>
      </c>
      <c r="I63" s="10">
        <v>14.8</v>
      </c>
      <c r="J63" s="12">
        <v>14.4</v>
      </c>
      <c r="K63" s="5">
        <f t="shared" si="1"/>
        <v>76.411135000000002</v>
      </c>
      <c r="L63" s="5">
        <f t="shared" si="2"/>
        <v>19.457818000000003</v>
      </c>
      <c r="M63" s="5">
        <f t="shared" si="3"/>
        <v>11.682027999999999</v>
      </c>
      <c r="N63" s="6">
        <f t="shared" si="4"/>
        <v>3.7304719999999998</v>
      </c>
      <c r="O63" s="7">
        <f t="shared" si="5"/>
        <v>68.664753146240812</v>
      </c>
      <c r="P63" s="7">
        <f t="shared" si="6"/>
        <v>17.485229996053341</v>
      </c>
      <c r="Q63" s="7">
        <f t="shared" si="7"/>
        <v>10.49773136948526</v>
      </c>
      <c r="R63" s="7">
        <f t="shared" si="8"/>
        <v>3.3522854882205744</v>
      </c>
      <c r="S63" s="7">
        <f t="shared" si="9"/>
        <v>100</v>
      </c>
      <c r="T63" s="7" t="s">
        <v>16</v>
      </c>
      <c r="U63" s="8">
        <f t="shared" si="10"/>
        <v>0.37514726309179558</v>
      </c>
    </row>
    <row r="64" spans="1:21" x14ac:dyDescent="0.25">
      <c r="A64" s="4" t="s">
        <v>14</v>
      </c>
      <c r="B64" s="4" t="s">
        <v>15</v>
      </c>
      <c r="C64" s="4">
        <v>59</v>
      </c>
      <c r="D64" s="4">
        <v>1</v>
      </c>
      <c r="E64" s="4">
        <v>127</v>
      </c>
      <c r="F64" s="16">
        <v>427.375</v>
      </c>
      <c r="G64" s="5">
        <v>15</v>
      </c>
      <c r="H64" s="5">
        <v>78.900000000000006</v>
      </c>
      <c r="I64" s="10">
        <v>15.1</v>
      </c>
      <c r="J64" s="12">
        <v>10.3</v>
      </c>
      <c r="K64" s="5">
        <f t="shared" si="1"/>
        <v>76.106499999999997</v>
      </c>
      <c r="L64" s="5">
        <f t="shared" si="2"/>
        <v>18.736498000000001</v>
      </c>
      <c r="M64" s="5">
        <f t="shared" si="3"/>
        <v>12.003712</v>
      </c>
      <c r="N64" s="6">
        <f t="shared" si="4"/>
        <v>2.0390580000000003</v>
      </c>
      <c r="O64" s="7">
        <f t="shared" si="5"/>
        <v>69.895727786940895</v>
      </c>
      <c r="P64" s="7">
        <f t="shared" si="6"/>
        <v>17.207481146663721</v>
      </c>
      <c r="Q64" s="7">
        <f t="shared" si="7"/>
        <v>11.024133108010957</v>
      </c>
      <c r="R64" s="7">
        <f t="shared" si="8"/>
        <v>1.8726579583844236</v>
      </c>
      <c r="S64" s="7">
        <f t="shared" si="9"/>
        <v>100</v>
      </c>
      <c r="T64" s="7" t="s">
        <v>16</v>
      </c>
      <c r="U64" s="8">
        <f t="shared" si="10"/>
        <v>0.39048893940542373</v>
      </c>
    </row>
    <row r="65" spans="1:21" x14ac:dyDescent="0.25">
      <c r="A65" s="4" t="s">
        <v>14</v>
      </c>
      <c r="B65" s="4" t="s">
        <v>15</v>
      </c>
      <c r="C65" s="4">
        <v>60</v>
      </c>
      <c r="D65" s="4">
        <v>2</v>
      </c>
      <c r="E65" s="4">
        <v>7</v>
      </c>
      <c r="F65" s="16">
        <v>436.495</v>
      </c>
      <c r="G65" s="5">
        <v>8.9</v>
      </c>
      <c r="H65" s="5">
        <v>189</v>
      </c>
      <c r="I65" s="10">
        <v>23.4</v>
      </c>
      <c r="J65" s="12">
        <v>13.8</v>
      </c>
      <c r="K65" s="5">
        <f t="shared" si="1"/>
        <v>43.662735000000005</v>
      </c>
      <c r="L65" s="5">
        <f t="shared" si="2"/>
        <v>42.8506</v>
      </c>
      <c r="M65" s="5">
        <f t="shared" si="3"/>
        <v>21.560332000000002</v>
      </c>
      <c r="N65" s="6">
        <f t="shared" si="4"/>
        <v>3.4678279999999999</v>
      </c>
      <c r="O65" s="7">
        <f t="shared" si="5"/>
        <v>39.144835740277642</v>
      </c>
      <c r="P65" s="7">
        <f t="shared" si="6"/>
        <v>38.416734507637713</v>
      </c>
      <c r="Q65" s="7">
        <f t="shared" si="7"/>
        <v>19.329427133821365</v>
      </c>
      <c r="R65" s="7">
        <f t="shared" si="8"/>
        <v>3.1090026182632746</v>
      </c>
      <c r="S65" s="7">
        <f t="shared" si="9"/>
        <v>100</v>
      </c>
      <c r="T65" s="7" t="s">
        <v>18</v>
      </c>
      <c r="U65" s="8">
        <f t="shared" si="10"/>
        <v>0.33473094287783323</v>
      </c>
    </row>
    <row r="66" spans="1:21" x14ac:dyDescent="0.25">
      <c r="A66" s="4" t="s">
        <v>14</v>
      </c>
      <c r="B66" s="4" t="s">
        <v>15</v>
      </c>
      <c r="C66" s="4">
        <v>60</v>
      </c>
      <c r="D66" s="4">
        <v>2</v>
      </c>
      <c r="E66" s="4">
        <v>51</v>
      </c>
      <c r="F66" s="16">
        <v>436.935</v>
      </c>
      <c r="G66" s="5">
        <v>9.2799999999999994</v>
      </c>
      <c r="H66" s="5">
        <v>58.5</v>
      </c>
      <c r="I66" s="10">
        <v>7.88</v>
      </c>
      <c r="J66" s="12">
        <v>41.5</v>
      </c>
      <c r="K66" s="5">
        <f t="shared" si="1"/>
        <v>46.480446399999991</v>
      </c>
      <c r="L66" s="5">
        <f t="shared" si="2"/>
        <v>13.736050000000001</v>
      </c>
      <c r="M66" s="5">
        <f t="shared" si="3"/>
        <v>4.7215044799999992</v>
      </c>
      <c r="N66" s="6">
        <f t="shared" si="4"/>
        <v>20.998049999999999</v>
      </c>
      <c r="O66" s="7">
        <f t="shared" si="5"/>
        <v>54.08724967465016</v>
      </c>
      <c r="P66" s="7">
        <f t="shared" si="6"/>
        <v>15.98403680334444</v>
      </c>
      <c r="Q66" s="7">
        <f t="shared" si="7"/>
        <v>5.4942069499947683</v>
      </c>
      <c r="R66" s="7">
        <f t="shared" si="8"/>
        <v>24.434506572010637</v>
      </c>
      <c r="S66" s="7">
        <f t="shared" si="9"/>
        <v>100</v>
      </c>
      <c r="T66" s="7" t="s">
        <v>17</v>
      </c>
      <c r="U66" s="8">
        <f t="shared" si="10"/>
        <v>0.25580336144292931</v>
      </c>
    </row>
    <row r="67" spans="1:21" x14ac:dyDescent="0.25">
      <c r="A67" s="4" t="s">
        <v>14</v>
      </c>
      <c r="B67" s="4" t="s">
        <v>15</v>
      </c>
      <c r="C67" s="4">
        <v>62</v>
      </c>
      <c r="D67" s="4" t="s">
        <v>20</v>
      </c>
      <c r="E67" s="4">
        <v>45</v>
      </c>
      <c r="F67" s="16">
        <v>455.65499999999997</v>
      </c>
      <c r="G67" s="5">
        <v>13.7</v>
      </c>
      <c r="H67" s="5">
        <v>90</v>
      </c>
      <c r="I67" s="10">
        <v>16</v>
      </c>
      <c r="J67" s="12">
        <v>11</v>
      </c>
      <c r="K67" s="5">
        <f t="shared" si="1"/>
        <v>71.479214999999996</v>
      </c>
      <c r="L67" s="5">
        <f t="shared" si="2"/>
        <v>21.387400000000003</v>
      </c>
      <c r="M67" s="5">
        <f t="shared" si="3"/>
        <v>12.9787</v>
      </c>
      <c r="N67" s="6">
        <f t="shared" si="4"/>
        <v>2.3106999999999998</v>
      </c>
      <c r="O67" s="7">
        <f t="shared" si="5"/>
        <v>66.088987283786295</v>
      </c>
      <c r="P67" s="7">
        <f t="shared" si="6"/>
        <v>19.77458211639917</v>
      </c>
      <c r="Q67" s="7">
        <f t="shared" si="7"/>
        <v>11.999979843931936</v>
      </c>
      <c r="R67" s="7">
        <f t="shared" si="8"/>
        <v>2.1364507558826014</v>
      </c>
      <c r="S67" s="7">
        <f t="shared" si="9"/>
        <v>100.00000000000001</v>
      </c>
      <c r="T67" s="7" t="s">
        <v>16</v>
      </c>
      <c r="U67" s="8">
        <f t="shared" si="10"/>
        <v>0.37765996141546465</v>
      </c>
    </row>
    <row r="68" spans="1:21" x14ac:dyDescent="0.25">
      <c r="A68" s="4" t="s">
        <v>14</v>
      </c>
      <c r="B68" s="4" t="s">
        <v>15</v>
      </c>
      <c r="C68" s="4">
        <v>65</v>
      </c>
      <c r="D68" s="4">
        <v>1</v>
      </c>
      <c r="E68" s="4">
        <v>111</v>
      </c>
      <c r="F68" s="16">
        <v>485.51499999999999</v>
      </c>
      <c r="G68" s="5">
        <v>13.5</v>
      </c>
      <c r="H68" s="5">
        <v>131</v>
      </c>
      <c r="I68" s="10">
        <v>19.2</v>
      </c>
      <c r="J68" s="12">
        <v>9.2899999999999991</v>
      </c>
      <c r="K68" s="5">
        <f t="shared" ref="K68:K104" si="11">-52.601+(G68*14.078)+(-0.3665*G68*G68)</f>
        <v>70.657375000000002</v>
      </c>
      <c r="L68" s="5">
        <f t="shared" ref="L68:L104" si="12">-1.5266+(H68*0.2726)+(-0.0002*H68*H68)</f>
        <v>30.751799999999996</v>
      </c>
      <c r="M68" s="5">
        <f t="shared" ref="M68:M104" si="13">-2.1317+(I68*0.7972)+(I68*I68*0.0092)</f>
        <v>16.566027999999999</v>
      </c>
      <c r="N68" s="6">
        <f t="shared" ref="N68:N104" si="14">-1.1422+(J68*0.2347)+(J68*J68*0.0072)</f>
        <v>1.6595525199999996</v>
      </c>
      <c r="O68" s="7">
        <f t="shared" si="5"/>
        <v>59.060909760615353</v>
      </c>
      <c r="P68" s="7">
        <f t="shared" si="6"/>
        <v>25.704737612690693</v>
      </c>
      <c r="Q68" s="7">
        <f t="shared" si="7"/>
        <v>13.847170020112227</v>
      </c>
      <c r="R68" s="7">
        <f t="shared" si="8"/>
        <v>1.3871826065817161</v>
      </c>
      <c r="S68" s="7">
        <f t="shared" si="9"/>
        <v>100</v>
      </c>
      <c r="T68" s="7" t="s">
        <v>16</v>
      </c>
      <c r="U68" s="8">
        <f t="shared" si="10"/>
        <v>0.35010119230324771</v>
      </c>
    </row>
    <row r="69" spans="1:21" x14ac:dyDescent="0.25">
      <c r="A69" s="4" t="s">
        <v>14</v>
      </c>
      <c r="B69" s="4" t="s">
        <v>15</v>
      </c>
      <c r="C69" s="4">
        <v>67</v>
      </c>
      <c r="D69" s="4" t="s">
        <v>20</v>
      </c>
      <c r="E69" s="4">
        <v>13</v>
      </c>
      <c r="F69" s="16">
        <v>505.32499999999999</v>
      </c>
      <c r="G69" s="5">
        <v>15.2</v>
      </c>
      <c r="H69" s="5">
        <v>77.3</v>
      </c>
      <c r="I69" s="10">
        <v>15</v>
      </c>
      <c r="J69" s="12">
        <v>8.3000000000000007</v>
      </c>
      <c r="K69" s="5">
        <f t="shared" si="11"/>
        <v>76.708439999999996</v>
      </c>
      <c r="L69" s="5">
        <f t="shared" si="12"/>
        <v>18.350322000000002</v>
      </c>
      <c r="M69" s="5">
        <f t="shared" si="13"/>
        <v>11.8963</v>
      </c>
      <c r="N69" s="6">
        <f t="shared" si="14"/>
        <v>1.3018179999999999</v>
      </c>
      <c r="O69" s="7">
        <f t="shared" si="5"/>
        <v>70.857796751578277</v>
      </c>
      <c r="P69" s="7">
        <f t="shared" si="6"/>
        <v>16.950721284411671</v>
      </c>
      <c r="Q69" s="7">
        <f t="shared" si="7"/>
        <v>10.988955159247155</v>
      </c>
      <c r="R69" s="7">
        <f t="shared" si="8"/>
        <v>1.2025268047628936</v>
      </c>
      <c r="S69" s="7">
        <f t="shared" si="9"/>
        <v>100</v>
      </c>
      <c r="T69" s="7" t="s">
        <v>16</v>
      </c>
      <c r="U69" s="8">
        <f t="shared" si="10"/>
        <v>0.39331003640671014</v>
      </c>
    </row>
    <row r="70" spans="1:21" x14ac:dyDescent="0.25">
      <c r="A70" s="4" t="s">
        <v>14</v>
      </c>
      <c r="B70" s="4" t="s">
        <v>15</v>
      </c>
      <c r="C70" s="4">
        <v>68</v>
      </c>
      <c r="D70" s="4">
        <v>2</v>
      </c>
      <c r="E70" s="4">
        <v>85</v>
      </c>
      <c r="F70" s="16">
        <v>515.94500000000005</v>
      </c>
      <c r="G70" s="5">
        <v>10.7</v>
      </c>
      <c r="H70" s="5">
        <v>174</v>
      </c>
      <c r="I70" s="10">
        <v>22.2</v>
      </c>
      <c r="J70" s="12">
        <v>0</v>
      </c>
      <c r="K70" s="5">
        <f t="shared" si="11"/>
        <v>56.073014999999984</v>
      </c>
      <c r="L70" s="5">
        <f t="shared" si="12"/>
        <v>39.8506</v>
      </c>
      <c r="M70" s="5">
        <f t="shared" si="13"/>
        <v>20.100268</v>
      </c>
      <c r="N70" s="9">
        <v>0</v>
      </c>
      <c r="O70" s="7">
        <f t="shared" si="5"/>
        <v>48.328855706372103</v>
      </c>
      <c r="P70" s="7">
        <f t="shared" si="6"/>
        <v>34.346893906317547</v>
      </c>
      <c r="Q70" s="7">
        <f t="shared" si="7"/>
        <v>17.324250387310347</v>
      </c>
      <c r="R70" s="7">
        <f t="shared" si="8"/>
        <v>0</v>
      </c>
      <c r="S70" s="7">
        <f t="shared" si="9"/>
        <v>100</v>
      </c>
      <c r="T70" s="7" t="s">
        <v>18</v>
      </c>
      <c r="U70" s="8">
        <f t="shared" si="10"/>
        <v>0.33527901547647321</v>
      </c>
    </row>
    <row r="71" spans="1:21" x14ac:dyDescent="0.25">
      <c r="A71" s="4" t="s">
        <v>14</v>
      </c>
      <c r="B71" s="4" t="s">
        <v>15</v>
      </c>
      <c r="C71" s="4">
        <v>68</v>
      </c>
      <c r="D71" s="4">
        <v>3</v>
      </c>
      <c r="E71" s="4">
        <v>133</v>
      </c>
      <c r="F71" s="16">
        <v>517.505</v>
      </c>
      <c r="G71" s="5">
        <v>12.7</v>
      </c>
      <c r="H71" s="5">
        <v>150</v>
      </c>
      <c r="I71" s="10">
        <v>18.8</v>
      </c>
      <c r="J71" s="12">
        <v>7.2</v>
      </c>
      <c r="K71" s="5">
        <f t="shared" si="11"/>
        <v>67.076814999999996</v>
      </c>
      <c r="L71" s="5">
        <f t="shared" si="12"/>
        <v>34.863399999999999</v>
      </c>
      <c r="M71" s="5">
        <f t="shared" si="13"/>
        <v>16.107308</v>
      </c>
      <c r="N71" s="6">
        <f t="shared" si="14"/>
        <v>0.92088799999999993</v>
      </c>
      <c r="O71" s="7">
        <f t="shared" si="5"/>
        <v>56.382038253835297</v>
      </c>
      <c r="P71" s="7">
        <f t="shared" si="6"/>
        <v>29.30475384764112</v>
      </c>
      <c r="Q71" s="7">
        <f t="shared" si="7"/>
        <v>13.539146958935175</v>
      </c>
      <c r="R71" s="7">
        <f t="shared" si="8"/>
        <v>0.77406093958840883</v>
      </c>
      <c r="S71" s="7">
        <f t="shared" si="9"/>
        <v>100</v>
      </c>
      <c r="T71" s="7" t="s">
        <v>18</v>
      </c>
      <c r="U71" s="8">
        <f t="shared" si="10"/>
        <v>0.31601107051524574</v>
      </c>
    </row>
    <row r="72" spans="1:21" x14ac:dyDescent="0.25">
      <c r="A72" s="4" t="s">
        <v>14</v>
      </c>
      <c r="B72" s="4" t="s">
        <v>15</v>
      </c>
      <c r="C72" s="4">
        <v>69</v>
      </c>
      <c r="D72" s="4">
        <v>1</v>
      </c>
      <c r="E72" s="4">
        <v>113</v>
      </c>
      <c r="F72" s="16">
        <v>524.43499999999995</v>
      </c>
      <c r="G72" s="5">
        <v>11.6</v>
      </c>
      <c r="H72" s="5">
        <v>143</v>
      </c>
      <c r="I72" s="10">
        <v>18.2</v>
      </c>
      <c r="J72" s="12">
        <v>7.54</v>
      </c>
      <c r="K72" s="5">
        <f t="shared" si="11"/>
        <v>61.387560000000008</v>
      </c>
      <c r="L72" s="5">
        <f t="shared" si="12"/>
        <v>33.365399999999994</v>
      </c>
      <c r="M72" s="5">
        <f t="shared" si="13"/>
        <v>15.424747999999999</v>
      </c>
      <c r="N72" s="6">
        <f t="shared" si="14"/>
        <v>1.03676952</v>
      </c>
      <c r="O72" s="7">
        <f t="shared" si="5"/>
        <v>55.197453936660821</v>
      </c>
      <c r="P72" s="7">
        <f t="shared" si="6"/>
        <v>30.000950185644491</v>
      </c>
      <c r="Q72" s="7">
        <f t="shared" si="7"/>
        <v>13.869370556747995</v>
      </c>
      <c r="R72" s="7">
        <f t="shared" si="8"/>
        <v>0.93222532094668598</v>
      </c>
      <c r="S72" s="7">
        <f t="shared" si="9"/>
        <v>99.999999999999986</v>
      </c>
      <c r="T72" s="7" t="s">
        <v>18</v>
      </c>
      <c r="U72" s="8">
        <f t="shared" si="10"/>
        <v>0.31614472659521348</v>
      </c>
    </row>
    <row r="73" spans="1:21" x14ac:dyDescent="0.25">
      <c r="A73" s="4" t="s">
        <v>14</v>
      </c>
      <c r="B73" s="4" t="s">
        <v>15</v>
      </c>
      <c r="C73" s="4">
        <v>69</v>
      </c>
      <c r="D73" s="4">
        <v>3</v>
      </c>
      <c r="E73" s="4">
        <v>18</v>
      </c>
      <c r="F73" s="16">
        <v>526.48500000000001</v>
      </c>
      <c r="G73" s="5">
        <v>14.4</v>
      </c>
      <c r="H73" s="5">
        <v>97.2</v>
      </c>
      <c r="I73" s="10">
        <v>16.399999999999999</v>
      </c>
      <c r="J73" s="12">
        <v>8.99</v>
      </c>
      <c r="K73" s="5">
        <f t="shared" si="11"/>
        <v>74.124759999999995</v>
      </c>
      <c r="L73" s="5">
        <f t="shared" si="12"/>
        <v>23.080552000000004</v>
      </c>
      <c r="M73" s="5">
        <f t="shared" si="13"/>
        <v>13.416811999999998</v>
      </c>
      <c r="N73" s="6">
        <f t="shared" si="14"/>
        <v>1.5496577199999999</v>
      </c>
      <c r="O73" s="7">
        <f t="shared" si="5"/>
        <v>66.081467962261769</v>
      </c>
      <c r="P73" s="7">
        <f t="shared" si="6"/>
        <v>20.576076840441942</v>
      </c>
      <c r="Q73" s="7">
        <f t="shared" si="7"/>
        <v>11.96095113608043</v>
      </c>
      <c r="R73" s="7">
        <f t="shared" si="8"/>
        <v>1.3815040612158693</v>
      </c>
      <c r="S73" s="7">
        <f t="shared" si="9"/>
        <v>100</v>
      </c>
      <c r="T73" s="7" t="s">
        <v>16</v>
      </c>
      <c r="U73" s="8">
        <f t="shared" si="10"/>
        <v>0.36761043893471312</v>
      </c>
    </row>
    <row r="74" spans="1:21" x14ac:dyDescent="0.25">
      <c r="A74" s="4" t="s">
        <v>14</v>
      </c>
      <c r="B74" s="4" t="s">
        <v>15</v>
      </c>
      <c r="C74" s="4">
        <v>71</v>
      </c>
      <c r="D74" s="4">
        <v>1</v>
      </c>
      <c r="E74" s="4">
        <v>20</v>
      </c>
      <c r="F74" s="16">
        <v>542.90499999999997</v>
      </c>
      <c r="G74" s="5">
        <v>14.7</v>
      </c>
      <c r="H74" s="5">
        <v>68.099999999999994</v>
      </c>
      <c r="I74" s="10">
        <v>14.2</v>
      </c>
      <c r="J74" s="12">
        <v>11.6</v>
      </c>
      <c r="K74" s="5">
        <f t="shared" si="11"/>
        <v>75.148614999999992</v>
      </c>
      <c r="L74" s="5">
        <f t="shared" si="12"/>
        <v>16.109938</v>
      </c>
      <c r="M74" s="5">
        <f t="shared" si="13"/>
        <v>11.043628</v>
      </c>
      <c r="N74" s="6">
        <f t="shared" si="14"/>
        <v>2.5491519999999999</v>
      </c>
      <c r="O74" s="7">
        <f t="shared" si="5"/>
        <v>71.671587618251834</v>
      </c>
      <c r="P74" s="7">
        <f t="shared" si="6"/>
        <v>15.364552399157386</v>
      </c>
      <c r="Q74" s="7">
        <f t="shared" si="7"/>
        <v>10.532653886241009</v>
      </c>
      <c r="R74" s="7">
        <f t="shared" si="8"/>
        <v>2.4312060963497717</v>
      </c>
      <c r="S74" s="7">
        <f t="shared" si="9"/>
        <v>100</v>
      </c>
      <c r="T74" s="7" t="s">
        <v>16</v>
      </c>
      <c r="U74" s="8">
        <f t="shared" si="10"/>
        <v>0.40671004316707426</v>
      </c>
    </row>
    <row r="75" spans="1:21" x14ac:dyDescent="0.25">
      <c r="A75" s="4" t="s">
        <v>14</v>
      </c>
      <c r="B75" s="4" t="s">
        <v>15</v>
      </c>
      <c r="C75" s="4">
        <v>72</v>
      </c>
      <c r="D75" s="4" t="s">
        <v>20</v>
      </c>
      <c r="E75" s="4">
        <v>35</v>
      </c>
      <c r="F75" s="16">
        <v>552.85500000000002</v>
      </c>
      <c r="G75" s="5">
        <v>12.4</v>
      </c>
      <c r="H75" s="5">
        <v>134</v>
      </c>
      <c r="I75" s="10">
        <v>17.899999999999999</v>
      </c>
      <c r="J75" s="12">
        <v>8.32</v>
      </c>
      <c r="K75" s="5">
        <f t="shared" si="11"/>
        <v>65.613159999999993</v>
      </c>
      <c r="L75" s="5">
        <f t="shared" si="12"/>
        <v>31.410599999999995</v>
      </c>
      <c r="M75" s="5">
        <f t="shared" si="13"/>
        <v>15.085951999999999</v>
      </c>
      <c r="N75" s="6">
        <f t="shared" si="14"/>
        <v>1.3089052799999998</v>
      </c>
      <c r="O75" s="7">
        <f t="shared" si="5"/>
        <v>57.850431942772495</v>
      </c>
      <c r="P75" s="7">
        <f t="shared" si="6"/>
        <v>27.694395111920379</v>
      </c>
      <c r="Q75" s="7">
        <f t="shared" si="7"/>
        <v>13.301124949140275</v>
      </c>
      <c r="R75" s="7">
        <f t="shared" si="8"/>
        <v>1.1540479961668599</v>
      </c>
      <c r="S75" s="7">
        <f t="shared" si="9"/>
        <v>100.00000000000001</v>
      </c>
      <c r="T75" s="7" t="s">
        <v>18</v>
      </c>
      <c r="U75" s="8">
        <f t="shared" si="10"/>
        <v>0.32445313364311407</v>
      </c>
    </row>
    <row r="76" spans="1:21" x14ac:dyDescent="0.25">
      <c r="A76" s="4" t="s">
        <v>14</v>
      </c>
      <c r="B76" s="4" t="s">
        <v>15</v>
      </c>
      <c r="C76" s="4">
        <v>74</v>
      </c>
      <c r="D76" s="4">
        <v>1</v>
      </c>
      <c r="E76" s="4">
        <v>128</v>
      </c>
      <c r="F76" s="16">
        <v>573.18499999999995</v>
      </c>
      <c r="G76" s="5">
        <v>14</v>
      </c>
      <c r="H76" s="5">
        <v>85.2</v>
      </c>
      <c r="I76" s="10">
        <v>15.2</v>
      </c>
      <c r="J76" s="12">
        <v>8.75</v>
      </c>
      <c r="K76" s="5">
        <f t="shared" si="11"/>
        <v>72.656999999999982</v>
      </c>
      <c r="L76" s="5">
        <f t="shared" si="12"/>
        <v>20.247112000000005</v>
      </c>
      <c r="M76" s="5">
        <f t="shared" si="13"/>
        <v>12.111307999999999</v>
      </c>
      <c r="N76" s="6">
        <f t="shared" si="14"/>
        <v>1.4626749999999997</v>
      </c>
      <c r="O76" s="7">
        <f t="shared" si="5"/>
        <v>68.236570160275676</v>
      </c>
      <c r="P76" s="7">
        <f t="shared" si="6"/>
        <v>19.015283847818658</v>
      </c>
      <c r="Q76" s="7">
        <f t="shared" si="7"/>
        <v>11.374459695207733</v>
      </c>
      <c r="R76" s="7">
        <f t="shared" si="8"/>
        <v>1.3736862966979264</v>
      </c>
      <c r="S76" s="7">
        <f t="shared" si="9"/>
        <v>100</v>
      </c>
      <c r="T76" s="7" t="s">
        <v>16</v>
      </c>
      <c r="U76" s="8">
        <f t="shared" si="10"/>
        <v>0.37428613634411068</v>
      </c>
    </row>
    <row r="77" spans="1:21" x14ac:dyDescent="0.25">
      <c r="A77" s="4" t="s">
        <v>14</v>
      </c>
      <c r="B77" s="4" t="s">
        <v>15</v>
      </c>
      <c r="C77" s="4">
        <v>74</v>
      </c>
      <c r="D77" s="4">
        <v>2</v>
      </c>
      <c r="E77" s="4">
        <v>45</v>
      </c>
      <c r="F77" s="16">
        <v>573.85500000000002</v>
      </c>
      <c r="G77" s="5">
        <v>13.5</v>
      </c>
      <c r="H77" s="5">
        <v>93.8</v>
      </c>
      <c r="I77" s="10">
        <v>15.9</v>
      </c>
      <c r="J77" s="12">
        <v>10.8</v>
      </c>
      <c r="K77" s="5">
        <f t="shared" si="11"/>
        <v>70.657375000000002</v>
      </c>
      <c r="L77" s="5">
        <f t="shared" si="12"/>
        <v>22.283592000000002</v>
      </c>
      <c r="M77" s="5">
        <f t="shared" si="13"/>
        <v>12.869631999999999</v>
      </c>
      <c r="N77" s="6">
        <f t="shared" si="14"/>
        <v>2.2323680000000001</v>
      </c>
      <c r="O77" s="7">
        <f t="shared" si="5"/>
        <v>65.397477468385333</v>
      </c>
      <c r="P77" s="7">
        <f t="shared" si="6"/>
        <v>20.62475015148372</v>
      </c>
      <c r="Q77" s="7">
        <f t="shared" si="7"/>
        <v>11.911586989276222</v>
      </c>
      <c r="R77" s="7">
        <f t="shared" si="8"/>
        <v>2.0661853908547334</v>
      </c>
      <c r="S77" s="7">
        <f t="shared" si="9"/>
        <v>100</v>
      </c>
      <c r="T77" s="7" t="s">
        <v>16</v>
      </c>
      <c r="U77" s="8">
        <f t="shared" si="10"/>
        <v>0.36610104381891118</v>
      </c>
    </row>
    <row r="78" spans="1:21" x14ac:dyDescent="0.25">
      <c r="A78" s="4" t="s">
        <v>14</v>
      </c>
      <c r="B78" s="4" t="s">
        <v>15</v>
      </c>
      <c r="C78" s="4">
        <v>74</v>
      </c>
      <c r="D78" s="4">
        <v>2</v>
      </c>
      <c r="E78" s="4">
        <v>76</v>
      </c>
      <c r="F78" s="16">
        <v>574.16499999999996</v>
      </c>
      <c r="G78" s="5">
        <v>14.6</v>
      </c>
      <c r="H78" s="5">
        <v>92.9</v>
      </c>
      <c r="I78" s="10">
        <v>15.7</v>
      </c>
      <c r="J78" s="12">
        <v>8</v>
      </c>
      <c r="K78" s="5">
        <f t="shared" si="11"/>
        <v>74.814659999999989</v>
      </c>
      <c r="L78" s="5">
        <f t="shared" si="12"/>
        <v>22.071858000000002</v>
      </c>
      <c r="M78" s="5">
        <f t="shared" si="13"/>
        <v>12.652048000000001</v>
      </c>
      <c r="N78" s="6">
        <f t="shared" si="14"/>
        <v>1.1961999999999997</v>
      </c>
      <c r="O78" s="7">
        <f t="shared" si="5"/>
        <v>67.562033769954397</v>
      </c>
      <c r="P78" s="7">
        <f t="shared" si="6"/>
        <v>19.932184622126712</v>
      </c>
      <c r="Q78" s="7">
        <f t="shared" si="7"/>
        <v>11.425542724314782</v>
      </c>
      <c r="R78" s="7">
        <f t="shared" si="8"/>
        <v>1.0802388836040884</v>
      </c>
      <c r="S78" s="7">
        <f t="shared" si="9"/>
        <v>99.999999999999972</v>
      </c>
      <c r="T78" s="7" t="s">
        <v>16</v>
      </c>
      <c r="U78" s="8">
        <f t="shared" si="10"/>
        <v>0.36436131349969675</v>
      </c>
    </row>
    <row r="79" spans="1:21" x14ac:dyDescent="0.25">
      <c r="A79" s="4" t="s">
        <v>14</v>
      </c>
      <c r="B79" s="4" t="s">
        <v>15</v>
      </c>
      <c r="C79" s="4">
        <v>75</v>
      </c>
      <c r="D79" s="4" t="s">
        <v>20</v>
      </c>
      <c r="E79" s="4">
        <v>38</v>
      </c>
      <c r="F79" s="16">
        <v>581.98500000000001</v>
      </c>
      <c r="G79" s="5">
        <v>8.93</v>
      </c>
      <c r="H79" s="5">
        <v>211</v>
      </c>
      <c r="I79" s="10">
        <v>24.1</v>
      </c>
      <c r="J79" s="12">
        <v>6.82</v>
      </c>
      <c r="K79" s="5">
        <f t="shared" si="11"/>
        <v>43.889034150000001</v>
      </c>
      <c r="L79" s="5">
        <f t="shared" si="12"/>
        <v>47.087800000000001</v>
      </c>
      <c r="M79" s="5">
        <f t="shared" si="13"/>
        <v>22.424272000000002</v>
      </c>
      <c r="N79" s="6">
        <f t="shared" si="14"/>
        <v>0.79334327999999998</v>
      </c>
      <c r="O79" s="7">
        <f t="shared" si="5"/>
        <v>38.433596702003911</v>
      </c>
      <c r="P79" s="7">
        <f t="shared" si="6"/>
        <v>41.234753733686787</v>
      </c>
      <c r="Q79" s="7">
        <f t="shared" si="7"/>
        <v>19.636919405391804</v>
      </c>
      <c r="R79" s="7">
        <f t="shared" si="8"/>
        <v>0.69473015891749712</v>
      </c>
      <c r="S79" s="7">
        <f t="shared" si="9"/>
        <v>100</v>
      </c>
      <c r="T79" s="7" t="s">
        <v>18</v>
      </c>
      <c r="U79" s="8">
        <f t="shared" si="10"/>
        <v>0.32259536156539831</v>
      </c>
    </row>
    <row r="80" spans="1:21" x14ac:dyDescent="0.25">
      <c r="A80" s="4" t="s">
        <v>14</v>
      </c>
      <c r="B80" s="4" t="s">
        <v>15</v>
      </c>
      <c r="C80" s="4">
        <v>76</v>
      </c>
      <c r="D80" s="4">
        <v>1</v>
      </c>
      <c r="E80" s="4">
        <v>112</v>
      </c>
      <c r="F80" s="16">
        <v>592.42499999999995</v>
      </c>
      <c r="G80" s="5">
        <v>13.2</v>
      </c>
      <c r="H80" s="5">
        <v>113</v>
      </c>
      <c r="I80" s="10">
        <v>16.600000000000001</v>
      </c>
      <c r="J80" s="12">
        <v>12.3</v>
      </c>
      <c r="K80" s="5">
        <f t="shared" si="11"/>
        <v>69.369639999999976</v>
      </c>
      <c r="L80" s="5">
        <f t="shared" si="12"/>
        <v>26.723400000000005</v>
      </c>
      <c r="M80" s="5">
        <f t="shared" si="13"/>
        <v>13.636972000000002</v>
      </c>
      <c r="N80" s="6">
        <f t="shared" si="14"/>
        <v>2.833898</v>
      </c>
      <c r="O80" s="7">
        <f t="shared" si="5"/>
        <v>61.626892669240071</v>
      </c>
      <c r="P80" s="7">
        <f t="shared" si="6"/>
        <v>23.740646535821302</v>
      </c>
      <c r="Q80" s="7">
        <f t="shared" si="7"/>
        <v>12.114870565530287</v>
      </c>
      <c r="R80" s="7">
        <f t="shared" si="8"/>
        <v>2.5175902294083428</v>
      </c>
      <c r="S80" s="7">
        <f t="shared" si="9"/>
        <v>100</v>
      </c>
      <c r="T80" s="7" t="s">
        <v>16</v>
      </c>
      <c r="U80" s="8">
        <f t="shared" si="10"/>
        <v>0.3378802355934678</v>
      </c>
    </row>
    <row r="81" spans="1:21" x14ac:dyDescent="0.25">
      <c r="A81" s="4" t="s">
        <v>14</v>
      </c>
      <c r="B81" s="4" t="s">
        <v>15</v>
      </c>
      <c r="C81" s="4">
        <v>77</v>
      </c>
      <c r="D81" s="4" t="s">
        <v>20</v>
      </c>
      <c r="E81" s="4">
        <v>56</v>
      </c>
      <c r="F81" s="16">
        <v>601.56500000000005</v>
      </c>
      <c r="G81" s="5">
        <v>9.33</v>
      </c>
      <c r="H81" s="5">
        <v>192</v>
      </c>
      <c r="I81" s="10">
        <v>21.6</v>
      </c>
      <c r="J81" s="12">
        <v>12</v>
      </c>
      <c r="K81" s="5">
        <f t="shared" si="11"/>
        <v>46.843318149999988</v>
      </c>
      <c r="L81" s="5">
        <f t="shared" si="12"/>
        <v>43.439800000000005</v>
      </c>
      <c r="M81" s="5">
        <f t="shared" si="13"/>
        <v>19.380172000000002</v>
      </c>
      <c r="N81" s="6">
        <f t="shared" si="14"/>
        <v>2.7109999999999994</v>
      </c>
      <c r="O81" s="7">
        <f t="shared" si="5"/>
        <v>41.68508480674037</v>
      </c>
      <c r="P81" s="7">
        <f t="shared" si="6"/>
        <v>38.656350969617229</v>
      </c>
      <c r="Q81" s="7">
        <f t="shared" si="7"/>
        <v>17.246090697552678</v>
      </c>
      <c r="R81" s="7">
        <f t="shared" si="8"/>
        <v>2.4124735260897214</v>
      </c>
      <c r="S81" s="7">
        <f t="shared" si="9"/>
        <v>100</v>
      </c>
      <c r="T81" s="7" t="s">
        <v>18</v>
      </c>
      <c r="U81" s="8">
        <f t="shared" si="10"/>
        <v>0.3085033530419275</v>
      </c>
    </row>
    <row r="82" spans="1:21" x14ac:dyDescent="0.25">
      <c r="A82" s="4" t="s">
        <v>14</v>
      </c>
      <c r="B82" s="4" t="s">
        <v>15</v>
      </c>
      <c r="C82" s="4">
        <v>78</v>
      </c>
      <c r="D82" s="4">
        <v>1</v>
      </c>
      <c r="E82" s="4">
        <v>108</v>
      </c>
      <c r="F82" s="16">
        <v>611.88499999999999</v>
      </c>
      <c r="G82" s="5">
        <v>14.5</v>
      </c>
      <c r="H82" s="5">
        <v>80.900000000000006</v>
      </c>
      <c r="I82" s="10">
        <v>15.6</v>
      </c>
      <c r="J82" s="12">
        <v>9.58</v>
      </c>
      <c r="K82" s="5">
        <f t="shared" si="11"/>
        <v>74.473375000000004</v>
      </c>
      <c r="L82" s="5">
        <f t="shared" si="12"/>
        <v>19.217778000000003</v>
      </c>
      <c r="M82" s="5">
        <f t="shared" si="13"/>
        <v>12.543531999999999</v>
      </c>
      <c r="N82" s="6">
        <f t="shared" si="14"/>
        <v>1.7670160799999997</v>
      </c>
      <c r="O82" s="7">
        <f t="shared" si="5"/>
        <v>68.955742599679425</v>
      </c>
      <c r="P82" s="7">
        <f t="shared" si="6"/>
        <v>17.7939586208599</v>
      </c>
      <c r="Q82" s="7">
        <f t="shared" si="7"/>
        <v>11.614198549251217</v>
      </c>
      <c r="R82" s="7">
        <f t="shared" si="8"/>
        <v>1.6361002302094474</v>
      </c>
      <c r="S82" s="7">
        <f t="shared" si="9"/>
        <v>99.999999999999986</v>
      </c>
      <c r="T82" s="7" t="s">
        <v>16</v>
      </c>
      <c r="U82" s="8">
        <f t="shared" si="10"/>
        <v>0.39493119144015149</v>
      </c>
    </row>
    <row r="83" spans="1:21" x14ac:dyDescent="0.25">
      <c r="A83" s="4" t="s">
        <v>14</v>
      </c>
      <c r="B83" s="4" t="s">
        <v>15</v>
      </c>
      <c r="C83" s="4">
        <v>78</v>
      </c>
      <c r="D83" s="4">
        <v>2</v>
      </c>
      <c r="E83" s="4">
        <v>19</v>
      </c>
      <c r="F83" s="16">
        <v>612.29499999999996</v>
      </c>
      <c r="G83" s="5">
        <v>10.9</v>
      </c>
      <c r="H83" s="5">
        <v>151</v>
      </c>
      <c r="I83" s="10">
        <v>20.100000000000001</v>
      </c>
      <c r="J83" s="12">
        <v>13.2</v>
      </c>
      <c r="K83" s="5">
        <f t="shared" si="11"/>
        <v>57.305334999999992</v>
      </c>
      <c r="L83" s="5">
        <f t="shared" si="12"/>
        <v>35.075800000000001</v>
      </c>
      <c r="M83" s="5">
        <f t="shared" si="13"/>
        <v>17.608912</v>
      </c>
      <c r="N83" s="6">
        <f t="shared" si="14"/>
        <v>3.2103679999999994</v>
      </c>
      <c r="O83" s="7">
        <f t="shared" si="5"/>
        <v>50.622901868336776</v>
      </c>
      <c r="P83" s="7">
        <f t="shared" si="6"/>
        <v>30.985575450408021</v>
      </c>
      <c r="Q83" s="7">
        <f t="shared" si="7"/>
        <v>15.555518943989735</v>
      </c>
      <c r="R83" s="7">
        <f t="shared" si="8"/>
        <v>2.8360037372654503</v>
      </c>
      <c r="S83" s="7">
        <f t="shared" si="9"/>
        <v>100</v>
      </c>
      <c r="T83" s="7" t="s">
        <v>18</v>
      </c>
      <c r="U83" s="8">
        <f t="shared" si="10"/>
        <v>0.33423191152682014</v>
      </c>
    </row>
    <row r="84" spans="1:21" x14ac:dyDescent="0.25">
      <c r="A84" s="4" t="s">
        <v>14</v>
      </c>
      <c r="B84" s="4" t="s">
        <v>15</v>
      </c>
      <c r="C84" s="4">
        <v>79</v>
      </c>
      <c r="D84" s="4">
        <v>1</v>
      </c>
      <c r="E84" s="4">
        <v>129</v>
      </c>
      <c r="F84" s="16">
        <v>621.79499999999996</v>
      </c>
      <c r="G84" s="5">
        <v>13.7</v>
      </c>
      <c r="H84" s="5">
        <v>85.2</v>
      </c>
      <c r="I84" s="10">
        <v>16.399999999999999</v>
      </c>
      <c r="J84" s="12">
        <v>9.4600000000000009</v>
      </c>
      <c r="K84" s="5">
        <f t="shared" si="11"/>
        <v>71.479214999999996</v>
      </c>
      <c r="L84" s="5">
        <f t="shared" si="12"/>
        <v>20.247112000000005</v>
      </c>
      <c r="M84" s="5">
        <f t="shared" si="13"/>
        <v>13.416811999999998</v>
      </c>
      <c r="N84" s="6">
        <f t="shared" si="14"/>
        <v>1.72240152</v>
      </c>
      <c r="O84" s="7">
        <f t="shared" si="5"/>
        <v>66.887056999091854</v>
      </c>
      <c r="P84" s="7">
        <f t="shared" si="6"/>
        <v>18.946343135007808</v>
      </c>
      <c r="Q84" s="7">
        <f t="shared" si="7"/>
        <v>12.554853449217362</v>
      </c>
      <c r="R84" s="7">
        <f t="shared" si="8"/>
        <v>1.6117464166829818</v>
      </c>
      <c r="S84" s="7">
        <f t="shared" si="9"/>
        <v>100</v>
      </c>
      <c r="T84" s="7" t="s">
        <v>16</v>
      </c>
      <c r="U84" s="8">
        <f t="shared" si="10"/>
        <v>0.39855163646400804</v>
      </c>
    </row>
    <row r="85" spans="1:21" x14ac:dyDescent="0.25">
      <c r="A85" s="4" t="s">
        <v>14</v>
      </c>
      <c r="B85" s="4" t="s">
        <v>15</v>
      </c>
      <c r="C85" s="4">
        <v>79</v>
      </c>
      <c r="D85" s="4">
        <v>2</v>
      </c>
      <c r="E85" s="4">
        <v>95</v>
      </c>
      <c r="F85" s="16">
        <v>622.95500000000004</v>
      </c>
      <c r="G85" s="5">
        <v>14.8</v>
      </c>
      <c r="H85" s="5">
        <v>86.9</v>
      </c>
      <c r="I85" s="10">
        <v>15.6</v>
      </c>
      <c r="J85" s="12">
        <v>8.6</v>
      </c>
      <c r="K85" s="5">
        <f t="shared" si="11"/>
        <v>75.475239999999999</v>
      </c>
      <c r="L85" s="5">
        <f t="shared" si="12"/>
        <v>20.652018000000005</v>
      </c>
      <c r="M85" s="5">
        <f t="shared" si="13"/>
        <v>12.543531999999999</v>
      </c>
      <c r="N85" s="12">
        <f t="shared" si="14"/>
        <v>1.4087319999999997</v>
      </c>
      <c r="O85" s="7">
        <f t="shared" si="5"/>
        <v>68.564287552048043</v>
      </c>
      <c r="P85" s="7">
        <f t="shared" si="6"/>
        <v>18.760998980355314</v>
      </c>
      <c r="Q85" s="7">
        <f t="shared" si="7"/>
        <v>11.394973172212719</v>
      </c>
      <c r="R85" s="7">
        <f t="shared" si="8"/>
        <v>1.279740295383913</v>
      </c>
      <c r="S85" s="7">
        <f t="shared" si="9"/>
        <v>99.999999999999986</v>
      </c>
      <c r="T85" s="7" t="s">
        <v>16</v>
      </c>
      <c r="U85" s="8">
        <f t="shared" si="10"/>
        <v>0.37786787686903811</v>
      </c>
    </row>
    <row r="86" spans="1:21" x14ac:dyDescent="0.25">
      <c r="A86" s="4" t="s">
        <v>14</v>
      </c>
      <c r="B86" s="4" t="s">
        <v>15</v>
      </c>
      <c r="C86" s="4">
        <v>80</v>
      </c>
      <c r="D86" s="4" t="s">
        <v>20</v>
      </c>
      <c r="E86" s="4">
        <v>35</v>
      </c>
      <c r="F86" s="16">
        <v>630.55499999999995</v>
      </c>
      <c r="G86" s="5">
        <v>12.5</v>
      </c>
      <c r="H86" s="5">
        <v>120</v>
      </c>
      <c r="I86" s="10">
        <v>18.3</v>
      </c>
      <c r="J86" s="12">
        <v>11.6</v>
      </c>
      <c r="K86" s="8">
        <f t="shared" si="11"/>
        <v>66.108374999999995</v>
      </c>
      <c r="L86" s="5">
        <f t="shared" si="12"/>
        <v>28.305400000000006</v>
      </c>
      <c r="M86" s="5">
        <f t="shared" si="13"/>
        <v>15.538048</v>
      </c>
      <c r="N86" s="12">
        <f t="shared" si="14"/>
        <v>2.5491519999999999</v>
      </c>
      <c r="O86" s="7">
        <f t="shared" si="5"/>
        <v>58.762490725080376</v>
      </c>
      <c r="P86" s="7">
        <f t="shared" si="6"/>
        <v>25.160137501030551</v>
      </c>
      <c r="Q86" s="7">
        <f t="shared" si="7"/>
        <v>13.811478522741691</v>
      </c>
      <c r="R86" s="7">
        <f t="shared" si="8"/>
        <v>2.2658932511473786</v>
      </c>
      <c r="S86" s="7">
        <f t="shared" si="9"/>
        <v>100</v>
      </c>
      <c r="T86" s="7" t="s">
        <v>16</v>
      </c>
      <c r="U86" s="8">
        <f t="shared" si="10"/>
        <v>0.35439840406712531</v>
      </c>
    </row>
    <row r="87" spans="1:21" x14ac:dyDescent="0.25">
      <c r="A87" s="4" t="s">
        <v>14</v>
      </c>
      <c r="B87" s="4" t="s">
        <v>15</v>
      </c>
      <c r="C87" s="4">
        <v>82</v>
      </c>
      <c r="D87" s="4">
        <v>1</v>
      </c>
      <c r="E87" s="4">
        <v>26</v>
      </c>
      <c r="F87" s="16">
        <v>649.96500000000003</v>
      </c>
      <c r="G87" s="5">
        <v>10.4</v>
      </c>
      <c r="H87" s="5">
        <v>166</v>
      </c>
      <c r="I87" s="10">
        <v>21.1</v>
      </c>
      <c r="J87" s="12">
        <v>9.25</v>
      </c>
      <c r="K87" s="8">
        <f t="shared" si="11"/>
        <v>54.169560000000011</v>
      </c>
      <c r="L87" s="5">
        <f t="shared" si="12"/>
        <v>38.213799999999999</v>
      </c>
      <c r="M87" s="5">
        <f t="shared" si="13"/>
        <v>18.785152</v>
      </c>
      <c r="N87" s="12">
        <f t="shared" si="14"/>
        <v>1.6448249999999998</v>
      </c>
      <c r="O87" s="7">
        <f t="shared" si="5"/>
        <v>48.016982247409281</v>
      </c>
      <c r="P87" s="7">
        <f t="shared" si="6"/>
        <v>33.873477211298166</v>
      </c>
      <c r="Q87" s="7">
        <f t="shared" si="7"/>
        <v>16.651534738308467</v>
      </c>
      <c r="R87" s="7">
        <f t="shared" si="8"/>
        <v>1.4580058029840919</v>
      </c>
      <c r="S87" s="7">
        <f t="shared" si="9"/>
        <v>100.00000000000001</v>
      </c>
      <c r="T87" s="7" t="s">
        <v>18</v>
      </c>
      <c r="U87" s="8">
        <f t="shared" si="10"/>
        <v>0.32957012964027826</v>
      </c>
    </row>
    <row r="88" spans="1:21" x14ac:dyDescent="0.25">
      <c r="A88" s="4" t="s">
        <v>14</v>
      </c>
      <c r="B88" s="4" t="s">
        <v>15</v>
      </c>
      <c r="C88" s="4">
        <v>83</v>
      </c>
      <c r="D88" s="4" t="s">
        <v>20</v>
      </c>
      <c r="E88" s="4">
        <v>16</v>
      </c>
      <c r="F88" s="16">
        <v>659.56500000000005</v>
      </c>
      <c r="G88" s="5">
        <v>7.03</v>
      </c>
      <c r="H88" s="5">
        <v>229</v>
      </c>
      <c r="I88" s="10">
        <v>21.6</v>
      </c>
      <c r="J88" s="12">
        <v>6.05</v>
      </c>
      <c r="K88" s="8">
        <f t="shared" si="11"/>
        <v>28.254580149999999</v>
      </c>
      <c r="L88" s="5">
        <f t="shared" si="12"/>
        <v>50.410600000000002</v>
      </c>
      <c r="M88" s="5">
        <f t="shared" si="13"/>
        <v>19.380172000000002</v>
      </c>
      <c r="N88" s="12">
        <f t="shared" si="14"/>
        <v>0.54127299999999989</v>
      </c>
      <c r="O88" s="7">
        <f t="shared" si="5"/>
        <v>28.659648412764433</v>
      </c>
      <c r="P88" s="7">
        <f t="shared" si="6"/>
        <v>51.13330527675538</v>
      </c>
      <c r="Q88" s="7">
        <f t="shared" si="7"/>
        <v>19.658013417654761</v>
      </c>
      <c r="R88" s="7">
        <f t="shared" si="8"/>
        <v>0.54903289282542178</v>
      </c>
      <c r="S88" s="7">
        <f t="shared" si="9"/>
        <v>99.999999999999986</v>
      </c>
      <c r="T88" s="7" t="s">
        <v>18</v>
      </c>
      <c r="U88" s="8">
        <f t="shared" si="10"/>
        <v>0.27768960629923972</v>
      </c>
    </row>
    <row r="89" spans="1:21" x14ac:dyDescent="0.25">
      <c r="A89" s="4" t="s">
        <v>14</v>
      </c>
      <c r="B89" s="4" t="s">
        <v>15</v>
      </c>
      <c r="C89" s="4">
        <v>87</v>
      </c>
      <c r="D89" s="4" t="s">
        <v>20</v>
      </c>
      <c r="E89" s="4">
        <v>0</v>
      </c>
      <c r="F89" s="16">
        <v>698.30499999999995</v>
      </c>
      <c r="G89" s="5">
        <v>10.199999999999999</v>
      </c>
      <c r="H89" s="5">
        <v>99.7</v>
      </c>
      <c r="I89" s="10">
        <v>14.9</v>
      </c>
      <c r="J89" s="12">
        <v>24.2</v>
      </c>
      <c r="K89" s="8">
        <f t="shared" si="11"/>
        <v>52.863939999999999</v>
      </c>
      <c r="L89" s="5">
        <f t="shared" si="12"/>
        <v>23.663602000000004</v>
      </c>
      <c r="M89" s="5">
        <f t="shared" si="13"/>
        <v>11.789072000000001</v>
      </c>
      <c r="N89" s="12">
        <f t="shared" si="14"/>
        <v>8.7541480000000007</v>
      </c>
      <c r="O89" s="7">
        <f t="shared" si="5"/>
        <v>54.459178964722653</v>
      </c>
      <c r="P89" s="7">
        <f t="shared" si="6"/>
        <v>24.3776823344603</v>
      </c>
      <c r="Q89" s="7">
        <f t="shared" si="7"/>
        <v>12.144822763418709</v>
      </c>
      <c r="R89" s="7">
        <f t="shared" si="8"/>
        <v>9.0183159373983273</v>
      </c>
      <c r="S89" s="7">
        <f t="shared" si="9"/>
        <v>99.999999999999986</v>
      </c>
      <c r="T89" s="7" t="s">
        <v>17</v>
      </c>
      <c r="U89" s="8">
        <f t="shared" si="10"/>
        <v>0.33252983963917643</v>
      </c>
    </row>
    <row r="90" spans="1:21" x14ac:dyDescent="0.25">
      <c r="A90" s="4" t="s">
        <v>14</v>
      </c>
      <c r="B90" s="4" t="s">
        <v>15</v>
      </c>
      <c r="C90" s="4">
        <v>88</v>
      </c>
      <c r="D90" s="4" t="s">
        <v>20</v>
      </c>
      <c r="E90" s="4">
        <v>17</v>
      </c>
      <c r="F90" s="16">
        <v>708.17499999999995</v>
      </c>
      <c r="G90" s="5">
        <v>6.98</v>
      </c>
      <c r="H90" s="5">
        <v>228</v>
      </c>
      <c r="I90" s="10">
        <v>36.700000000000003</v>
      </c>
      <c r="J90" s="12">
        <v>7.17</v>
      </c>
      <c r="K90" s="8">
        <f t="shared" si="11"/>
        <v>27.807413400000009</v>
      </c>
      <c r="L90" s="5">
        <f t="shared" si="12"/>
        <v>50.229399999999998</v>
      </c>
      <c r="M90" s="5">
        <f t="shared" si="13"/>
        <v>39.516928000000007</v>
      </c>
      <c r="N90" s="12">
        <f t="shared" si="14"/>
        <v>0.91074307999999982</v>
      </c>
      <c r="O90" s="7">
        <f t="shared" si="5"/>
        <v>23.473206777593035</v>
      </c>
      <c r="P90" s="7">
        <f t="shared" si="6"/>
        <v>42.400387103765325</v>
      </c>
      <c r="Q90" s="7">
        <f t="shared" si="7"/>
        <v>33.357616144163046</v>
      </c>
      <c r="R90" s="7">
        <f t="shared" si="8"/>
        <v>0.7687899744786022</v>
      </c>
      <c r="S90" s="7">
        <f t="shared" si="9"/>
        <v>100.00000000000001</v>
      </c>
      <c r="T90" s="7" t="s">
        <v>18</v>
      </c>
      <c r="U90" s="8">
        <f t="shared" si="10"/>
        <v>0.44031804844427735</v>
      </c>
    </row>
    <row r="91" spans="1:21" x14ac:dyDescent="0.25">
      <c r="A91" s="4" t="s">
        <v>14</v>
      </c>
      <c r="B91" s="4" t="s">
        <v>15</v>
      </c>
      <c r="C91" s="4">
        <v>89</v>
      </c>
      <c r="D91" s="4" t="s">
        <v>20</v>
      </c>
      <c r="E91" s="4">
        <v>33</v>
      </c>
      <c r="F91" s="16">
        <v>718.13499999999999</v>
      </c>
      <c r="G91" s="5">
        <v>12.5</v>
      </c>
      <c r="H91" s="5">
        <v>112</v>
      </c>
      <c r="I91" s="10">
        <v>17.7</v>
      </c>
      <c r="J91" s="12">
        <v>10.7</v>
      </c>
      <c r="K91" s="8">
        <f t="shared" si="11"/>
        <v>66.108374999999995</v>
      </c>
      <c r="L91" s="5">
        <f t="shared" si="12"/>
        <v>26.495800000000003</v>
      </c>
      <c r="M91" s="5">
        <f t="shared" si="13"/>
        <v>14.861008</v>
      </c>
      <c r="N91" s="12">
        <f t="shared" si="14"/>
        <v>2.1934179999999994</v>
      </c>
      <c r="O91" s="7">
        <f t="shared" si="5"/>
        <v>60.285626842895802</v>
      </c>
      <c r="P91" s="7">
        <f t="shared" si="6"/>
        <v>24.162081002656606</v>
      </c>
      <c r="Q91" s="7">
        <f t="shared" si="7"/>
        <v>13.552067840077589</v>
      </c>
      <c r="R91" s="7">
        <f t="shared" si="8"/>
        <v>2.0002243143700142</v>
      </c>
      <c r="S91" s="7">
        <f t="shared" si="9"/>
        <v>100</v>
      </c>
      <c r="T91" s="7" t="s">
        <v>16</v>
      </c>
      <c r="U91" s="8">
        <f t="shared" si="10"/>
        <v>0.35933643621625727</v>
      </c>
    </row>
    <row r="92" spans="1:21" x14ac:dyDescent="0.25">
      <c r="A92" s="4" t="s">
        <v>14</v>
      </c>
      <c r="B92" s="4" t="s">
        <v>15</v>
      </c>
      <c r="C92" s="4">
        <v>90</v>
      </c>
      <c r="D92" s="4" t="s">
        <v>20</v>
      </c>
      <c r="E92" s="4">
        <v>41</v>
      </c>
      <c r="F92" s="16">
        <v>727.91499999999996</v>
      </c>
      <c r="G92" s="5">
        <v>14</v>
      </c>
      <c r="H92" s="5">
        <v>98.8</v>
      </c>
      <c r="I92" s="10">
        <v>16.100000000000001</v>
      </c>
      <c r="J92" s="12">
        <v>0</v>
      </c>
      <c r="K92" s="8">
        <f t="shared" si="11"/>
        <v>72.656999999999982</v>
      </c>
      <c r="L92" s="5">
        <f t="shared" si="12"/>
        <v>23.453992000000003</v>
      </c>
      <c r="M92" s="5">
        <f t="shared" si="13"/>
        <v>13.087952000000001</v>
      </c>
      <c r="N92" s="20">
        <v>0</v>
      </c>
      <c r="O92" s="7">
        <f t="shared" si="5"/>
        <v>66.536357714228444</v>
      </c>
      <c r="P92" s="7">
        <f t="shared" si="6"/>
        <v>21.478222353505551</v>
      </c>
      <c r="Q92" s="7">
        <f t="shared" si="7"/>
        <v>11.985419932266014</v>
      </c>
      <c r="R92" s="7">
        <f t="shared" si="8"/>
        <v>0</v>
      </c>
      <c r="S92" s="7">
        <f t="shared" si="9"/>
        <v>100</v>
      </c>
      <c r="T92" s="7" t="s">
        <v>16</v>
      </c>
      <c r="U92" s="8">
        <f t="shared" si="10"/>
        <v>0.35816244477852627</v>
      </c>
    </row>
    <row r="93" spans="1:21" x14ac:dyDescent="0.25">
      <c r="A93" s="4" t="s">
        <v>14</v>
      </c>
      <c r="B93" s="4" t="s">
        <v>15</v>
      </c>
      <c r="C93" s="4">
        <v>91</v>
      </c>
      <c r="D93" s="4">
        <v>1</v>
      </c>
      <c r="E93" s="4">
        <v>19</v>
      </c>
      <c r="F93" s="16">
        <v>737.4</v>
      </c>
      <c r="G93" s="5">
        <v>16.2</v>
      </c>
      <c r="H93" s="5">
        <v>93.1</v>
      </c>
      <c r="I93" s="10">
        <v>16.8</v>
      </c>
      <c r="J93" s="12">
        <v>9.08</v>
      </c>
      <c r="K93" s="8">
        <f t="shared" si="11"/>
        <v>79.278339999999986</v>
      </c>
      <c r="L93" s="5">
        <f t="shared" si="12"/>
        <v>22.118938</v>
      </c>
      <c r="M93" s="5">
        <f t="shared" si="13"/>
        <v>13.857868</v>
      </c>
      <c r="N93" s="12">
        <f t="shared" si="14"/>
        <v>1.5824900799999995</v>
      </c>
      <c r="O93" s="7">
        <f t="shared" si="5"/>
        <v>67.853426909217205</v>
      </c>
      <c r="P93" s="7">
        <f t="shared" si="6"/>
        <v>18.93134673219075</v>
      </c>
      <c r="Q93" s="7">
        <f t="shared" si="7"/>
        <v>11.860791149960761</v>
      </c>
      <c r="R93" s="7">
        <f t="shared" si="8"/>
        <v>1.3544352086312768</v>
      </c>
      <c r="S93" s="7">
        <f t="shared" si="9"/>
        <v>99.999999999999986</v>
      </c>
      <c r="T93" s="7" t="s">
        <v>16</v>
      </c>
      <c r="U93" s="8">
        <f t="shared" si="10"/>
        <v>0.38518894645622515</v>
      </c>
    </row>
    <row r="94" spans="1:21" x14ac:dyDescent="0.25">
      <c r="A94" s="4" t="s">
        <v>14</v>
      </c>
      <c r="B94" s="4" t="s">
        <v>15</v>
      </c>
      <c r="C94" s="4">
        <v>92</v>
      </c>
      <c r="D94" s="4">
        <v>1</v>
      </c>
      <c r="E94" s="4">
        <v>5</v>
      </c>
      <c r="F94" s="16">
        <v>746.95500000000004</v>
      </c>
      <c r="G94" s="5">
        <v>8.3000000000000007</v>
      </c>
      <c r="H94" s="5">
        <v>256</v>
      </c>
      <c r="I94" s="10">
        <v>22.5</v>
      </c>
      <c r="J94" s="12">
        <v>14.1</v>
      </c>
      <c r="K94" s="8">
        <f t="shared" si="11"/>
        <v>38.998215000000002</v>
      </c>
      <c r="L94" s="5">
        <f t="shared" si="12"/>
        <v>55.151800000000001</v>
      </c>
      <c r="M94" s="5">
        <f t="shared" si="13"/>
        <v>20.462800000000001</v>
      </c>
      <c r="N94" s="12">
        <f t="shared" si="14"/>
        <v>3.5985019999999999</v>
      </c>
      <c r="O94" s="7">
        <f t="shared" si="5"/>
        <v>32.990255070079293</v>
      </c>
      <c r="P94" s="7">
        <f t="shared" si="6"/>
        <v>46.655262287620062</v>
      </c>
      <c r="Q94" s="7">
        <f t="shared" si="7"/>
        <v>17.310356164968539</v>
      </c>
      <c r="R94" s="7">
        <f t="shared" si="8"/>
        <v>3.0441264773321155</v>
      </c>
      <c r="S94" s="7">
        <f t="shared" si="9"/>
        <v>100.00000000000001</v>
      </c>
      <c r="T94" s="7" t="s">
        <v>18</v>
      </c>
      <c r="U94" s="8">
        <f t="shared" si="10"/>
        <v>0.27061969513824052</v>
      </c>
    </row>
    <row r="95" spans="1:21" x14ac:dyDescent="0.25">
      <c r="A95" s="4" t="s">
        <v>14</v>
      </c>
      <c r="B95" s="4" t="s">
        <v>15</v>
      </c>
      <c r="C95" s="4">
        <v>92</v>
      </c>
      <c r="D95" s="4">
        <v>2</v>
      </c>
      <c r="E95" s="4">
        <v>127</v>
      </c>
      <c r="F95" s="16">
        <v>749.67499999999995</v>
      </c>
      <c r="G95" s="5">
        <v>13.9</v>
      </c>
      <c r="H95" s="5">
        <v>104</v>
      </c>
      <c r="I95" s="10">
        <v>17.2</v>
      </c>
      <c r="J95" s="12">
        <v>9.0500000000000007</v>
      </c>
      <c r="K95" s="8">
        <f t="shared" si="11"/>
        <v>72.271734999999993</v>
      </c>
      <c r="L95" s="5">
        <f t="shared" si="12"/>
        <v>24.660600000000002</v>
      </c>
      <c r="M95" s="5">
        <f t="shared" si="13"/>
        <v>14.301867999999999</v>
      </c>
      <c r="N95" s="12">
        <f t="shared" si="14"/>
        <v>1.5715330000000001</v>
      </c>
      <c r="O95" s="7">
        <f t="shared" si="5"/>
        <v>64.067429159807972</v>
      </c>
      <c r="P95" s="7">
        <f t="shared" si="6"/>
        <v>21.861122381223595</v>
      </c>
      <c r="Q95" s="7">
        <f t="shared" si="7"/>
        <v>12.678316287037033</v>
      </c>
      <c r="R95" s="7">
        <f t="shared" si="8"/>
        <v>1.3931321719313989</v>
      </c>
      <c r="S95" s="7">
        <f t="shared" si="9"/>
        <v>100</v>
      </c>
      <c r="T95" s="7" t="s">
        <v>16</v>
      </c>
      <c r="U95" s="8">
        <f t="shared" si="10"/>
        <v>0.36706781510863218</v>
      </c>
    </row>
    <row r="96" spans="1:21" x14ac:dyDescent="0.25">
      <c r="A96" s="4" t="s">
        <v>14</v>
      </c>
      <c r="B96" s="4" t="s">
        <v>15</v>
      </c>
      <c r="C96" s="4">
        <v>92</v>
      </c>
      <c r="D96" s="4">
        <v>3</v>
      </c>
      <c r="E96" s="4">
        <v>126</v>
      </c>
      <c r="F96" s="16">
        <v>751.16499999999996</v>
      </c>
      <c r="G96" s="5">
        <v>15</v>
      </c>
      <c r="H96" s="5">
        <v>91.3</v>
      </c>
      <c r="I96" s="10">
        <v>16.2</v>
      </c>
      <c r="J96" s="12">
        <v>8.26</v>
      </c>
      <c r="K96" s="8">
        <f t="shared" si="11"/>
        <v>76.106499999999997</v>
      </c>
      <c r="L96" s="5">
        <f t="shared" si="12"/>
        <v>21.694642000000002</v>
      </c>
      <c r="M96" s="5">
        <f t="shared" si="13"/>
        <v>13.197388</v>
      </c>
      <c r="N96" s="12">
        <f t="shared" si="14"/>
        <v>1.2876607199999996</v>
      </c>
      <c r="O96" s="7">
        <f t="shared" si="5"/>
        <v>67.779038109665052</v>
      </c>
      <c r="P96" s="7">
        <f t="shared" si="6"/>
        <v>19.320846010439848</v>
      </c>
      <c r="Q96" s="7">
        <f t="shared" si="7"/>
        <v>11.75334911209997</v>
      </c>
      <c r="R96" s="7">
        <f t="shared" si="8"/>
        <v>1.1467667677951126</v>
      </c>
      <c r="S96" s="7">
        <f t="shared" si="9"/>
        <v>99.999999999999986</v>
      </c>
      <c r="T96" s="7" t="s">
        <v>16</v>
      </c>
      <c r="U96" s="8">
        <f t="shared" si="10"/>
        <v>0.37823502960418182</v>
      </c>
    </row>
    <row r="97" spans="1:21" x14ac:dyDescent="0.25">
      <c r="A97" s="4" t="s">
        <v>14</v>
      </c>
      <c r="B97" s="4" t="s">
        <v>15</v>
      </c>
      <c r="C97" s="4">
        <v>93</v>
      </c>
      <c r="D97" s="4">
        <v>1</v>
      </c>
      <c r="E97" s="4">
        <v>92</v>
      </c>
      <c r="F97" s="16">
        <v>757.625</v>
      </c>
      <c r="G97" s="5">
        <v>14</v>
      </c>
      <c r="H97" s="5">
        <v>116</v>
      </c>
      <c r="I97" s="10">
        <v>18.399999999999999</v>
      </c>
      <c r="J97" s="12">
        <v>7.96</v>
      </c>
      <c r="K97" s="8">
        <f t="shared" si="11"/>
        <v>72.656999999999982</v>
      </c>
      <c r="L97" s="5">
        <f t="shared" si="12"/>
        <v>27.403800000000004</v>
      </c>
      <c r="M97" s="5">
        <f t="shared" si="13"/>
        <v>15.651531999999998</v>
      </c>
      <c r="N97" s="12">
        <f t="shared" si="14"/>
        <v>1.18221552</v>
      </c>
      <c r="O97" s="7">
        <f t="shared" si="5"/>
        <v>62.156021423983688</v>
      </c>
      <c r="P97" s="7">
        <f t="shared" si="6"/>
        <v>23.443180696953696</v>
      </c>
      <c r="Q97" s="7">
        <f t="shared" si="7"/>
        <v>13.389445728700144</v>
      </c>
      <c r="R97" s="7">
        <f t="shared" si="8"/>
        <v>1.0113521503624707</v>
      </c>
      <c r="S97" s="7">
        <f t="shared" si="9"/>
        <v>99.999999999999986</v>
      </c>
      <c r="T97" s="7" t="s">
        <v>16</v>
      </c>
      <c r="U97" s="8">
        <f t="shared" si="10"/>
        <v>0.36352134039983708</v>
      </c>
    </row>
    <row r="98" spans="1:21" x14ac:dyDescent="0.25">
      <c r="A98" s="4" t="s">
        <v>14</v>
      </c>
      <c r="B98" s="4" t="s">
        <v>15</v>
      </c>
      <c r="C98" s="4">
        <v>93</v>
      </c>
      <c r="D98" s="4" t="s">
        <v>20</v>
      </c>
      <c r="E98" s="4">
        <v>28</v>
      </c>
      <c r="F98" s="16">
        <v>758.83500000000004</v>
      </c>
      <c r="G98" s="5">
        <v>8.5</v>
      </c>
      <c r="H98" s="5">
        <v>208</v>
      </c>
      <c r="I98" s="10">
        <v>38</v>
      </c>
      <c r="J98" s="12">
        <v>11.7</v>
      </c>
      <c r="K98" s="8">
        <f t="shared" si="11"/>
        <v>40.582374999999999</v>
      </c>
      <c r="L98" s="5">
        <f t="shared" si="12"/>
        <v>46.5214</v>
      </c>
      <c r="M98" s="5">
        <f t="shared" si="13"/>
        <v>41.446700000000007</v>
      </c>
      <c r="N98" s="12">
        <f t="shared" si="14"/>
        <v>2.5893979999999996</v>
      </c>
      <c r="O98" s="7">
        <f t="shared" si="5"/>
        <v>30.945870292248951</v>
      </c>
      <c r="P98" s="7">
        <f t="shared" si="6"/>
        <v>35.474641644650674</v>
      </c>
      <c r="Q98" s="7">
        <f t="shared" si="7"/>
        <v>31.60495664045672</v>
      </c>
      <c r="R98" s="7">
        <f t="shared" si="8"/>
        <v>1.9745314226436681</v>
      </c>
      <c r="S98" s="7">
        <f t="shared" si="9"/>
        <v>100.00000000000001</v>
      </c>
      <c r="T98" s="7" t="s">
        <v>18</v>
      </c>
      <c r="U98" s="8">
        <f t="shared" si="10"/>
        <v>0.47115602133045958</v>
      </c>
    </row>
    <row r="99" spans="1:21" x14ac:dyDescent="0.25">
      <c r="A99" s="4" t="s">
        <v>14</v>
      </c>
      <c r="B99" s="4" t="s">
        <v>15</v>
      </c>
      <c r="C99" s="4">
        <v>94</v>
      </c>
      <c r="D99" s="4">
        <v>2</v>
      </c>
      <c r="E99" s="4">
        <v>115</v>
      </c>
      <c r="F99" s="16">
        <v>769.05499999999995</v>
      </c>
      <c r="G99" s="5">
        <v>12.2</v>
      </c>
      <c r="H99" s="5">
        <v>144</v>
      </c>
      <c r="I99" s="10">
        <v>20</v>
      </c>
      <c r="J99" s="12">
        <v>9.24</v>
      </c>
      <c r="K99" s="8">
        <f t="shared" si="11"/>
        <v>64.600740000000002</v>
      </c>
      <c r="L99" s="5">
        <f t="shared" si="12"/>
        <v>33.580600000000004</v>
      </c>
      <c r="M99" s="5">
        <f t="shared" si="13"/>
        <v>17.4923</v>
      </c>
      <c r="N99" s="12">
        <f t="shared" si="14"/>
        <v>1.6411467199999998</v>
      </c>
      <c r="O99" s="7">
        <f t="shared" si="5"/>
        <v>55.066153045297881</v>
      </c>
      <c r="P99" s="7">
        <f t="shared" si="6"/>
        <v>28.624354132056851</v>
      </c>
      <c r="Q99" s="7">
        <f t="shared" si="7"/>
        <v>14.910567106727635</v>
      </c>
      <c r="R99" s="7">
        <f t="shared" si="8"/>
        <v>1.3989257159176292</v>
      </c>
      <c r="S99" s="7">
        <f t="shared" si="9"/>
        <v>100</v>
      </c>
      <c r="T99" s="7" t="s">
        <v>16</v>
      </c>
      <c r="U99" s="8">
        <f t="shared" si="10"/>
        <v>0.34249670568931861</v>
      </c>
    </row>
    <row r="100" spans="1:21" x14ac:dyDescent="0.25">
      <c r="A100" s="4" t="s">
        <v>14</v>
      </c>
      <c r="B100" s="4" t="s">
        <v>15</v>
      </c>
      <c r="C100" s="4">
        <v>95</v>
      </c>
      <c r="D100" s="4">
        <v>1</v>
      </c>
      <c r="E100" s="4">
        <v>116</v>
      </c>
      <c r="F100" s="16">
        <v>777.26499999999999</v>
      </c>
      <c r="G100" s="5">
        <v>12.4</v>
      </c>
      <c r="H100" s="5">
        <v>146</v>
      </c>
      <c r="I100" s="10">
        <v>19.600000000000001</v>
      </c>
      <c r="J100" s="12">
        <v>7.29</v>
      </c>
      <c r="K100" s="8">
        <f t="shared" si="11"/>
        <v>65.613159999999993</v>
      </c>
      <c r="L100" s="5">
        <f t="shared" si="12"/>
        <v>34.009799999999998</v>
      </c>
      <c r="M100" s="5">
        <f t="shared" si="13"/>
        <v>17.027692000000002</v>
      </c>
      <c r="N100" s="12">
        <f t="shared" si="14"/>
        <v>0.95140051999999997</v>
      </c>
      <c r="O100" s="7">
        <f t="shared" si="5"/>
        <v>55.79252963194795</v>
      </c>
      <c r="P100" s="7">
        <f t="shared" si="6"/>
        <v>28.919393217406746</v>
      </c>
      <c r="Q100" s="7">
        <f t="shared" si="7"/>
        <v>14.479077222826689</v>
      </c>
      <c r="R100" s="7">
        <f t="shared" si="8"/>
        <v>0.80899992781860663</v>
      </c>
      <c r="S100" s="7">
        <f t="shared" si="9"/>
        <v>99.999999999999986</v>
      </c>
      <c r="T100" s="7" t="s">
        <v>16</v>
      </c>
      <c r="U100" s="8">
        <f t="shared" si="10"/>
        <v>0.33363104911189601</v>
      </c>
    </row>
    <row r="101" spans="1:21" x14ac:dyDescent="0.25">
      <c r="A101" s="4" t="s">
        <v>14</v>
      </c>
      <c r="B101" s="4" t="s">
        <v>15</v>
      </c>
      <c r="C101" s="4">
        <v>96</v>
      </c>
      <c r="D101" s="4">
        <v>1</v>
      </c>
      <c r="E101" s="4">
        <v>18</v>
      </c>
      <c r="F101" s="16">
        <v>785.98</v>
      </c>
      <c r="G101" s="5">
        <v>11.2</v>
      </c>
      <c r="H101" s="5">
        <v>28.1</v>
      </c>
      <c r="I101" s="10">
        <v>11.4</v>
      </c>
      <c r="J101" s="12">
        <v>25.9</v>
      </c>
      <c r="K101" s="8">
        <f t="shared" si="11"/>
        <v>59.098839999999996</v>
      </c>
      <c r="L101" s="5">
        <f t="shared" si="12"/>
        <v>5.9755380000000002</v>
      </c>
      <c r="M101" s="5">
        <f t="shared" si="13"/>
        <v>8.1520119999999991</v>
      </c>
      <c r="N101" s="12">
        <f t="shared" si="14"/>
        <v>9.7663619999999991</v>
      </c>
      <c r="O101" s="7">
        <f t="shared" si="5"/>
        <v>71.209640090016535</v>
      </c>
      <c r="P101" s="7">
        <f t="shared" si="6"/>
        <v>7.2000721219607238</v>
      </c>
      <c r="Q101" s="7">
        <f t="shared" si="7"/>
        <v>9.8225589627393006</v>
      </c>
      <c r="R101" s="7">
        <f t="shared" si="8"/>
        <v>11.767728825283442</v>
      </c>
      <c r="S101" s="7">
        <f t="shared" si="9"/>
        <v>100.00000000000001</v>
      </c>
      <c r="T101" s="7" t="s">
        <v>17</v>
      </c>
      <c r="U101" s="8">
        <f t="shared" si="10"/>
        <v>0.577029421237228</v>
      </c>
    </row>
    <row r="102" spans="1:21" x14ac:dyDescent="0.25">
      <c r="A102" s="4" t="s">
        <v>14</v>
      </c>
      <c r="B102" s="4" t="s">
        <v>15</v>
      </c>
      <c r="C102" s="4">
        <v>96</v>
      </c>
      <c r="D102" s="4">
        <v>1</v>
      </c>
      <c r="E102" s="4">
        <v>58</v>
      </c>
      <c r="F102" s="16">
        <v>786.38499999999999</v>
      </c>
      <c r="G102" s="5">
        <v>10.5</v>
      </c>
      <c r="H102" s="5">
        <v>199</v>
      </c>
      <c r="I102" s="10">
        <v>20.100000000000001</v>
      </c>
      <c r="J102" s="12">
        <v>0</v>
      </c>
      <c r="K102" s="8">
        <f t="shared" si="11"/>
        <v>54.811374999999991</v>
      </c>
      <c r="L102" s="5">
        <f t="shared" si="12"/>
        <v>44.800599999999996</v>
      </c>
      <c r="M102" s="5">
        <f t="shared" si="13"/>
        <v>17.608912</v>
      </c>
      <c r="N102" s="20">
        <v>0</v>
      </c>
      <c r="O102" s="7">
        <f t="shared" si="5"/>
        <v>46.759051567320078</v>
      </c>
      <c r="P102" s="7">
        <f t="shared" si="6"/>
        <v>38.218956660855156</v>
      </c>
      <c r="Q102" s="7">
        <f t="shared" si="7"/>
        <v>15.02199177182476</v>
      </c>
      <c r="R102" s="7">
        <f t="shared" si="8"/>
        <v>0</v>
      </c>
      <c r="S102" s="7">
        <f t="shared" si="9"/>
        <v>100</v>
      </c>
      <c r="T102" s="7" t="s">
        <v>18</v>
      </c>
      <c r="U102" s="8">
        <f t="shared" si="10"/>
        <v>0.28215109260908822</v>
      </c>
    </row>
    <row r="103" spans="1:21" x14ac:dyDescent="0.25">
      <c r="A103" s="4" t="s">
        <v>14</v>
      </c>
      <c r="B103" s="4" t="s">
        <v>15</v>
      </c>
      <c r="C103" s="4">
        <v>97</v>
      </c>
      <c r="D103" s="4">
        <v>1</v>
      </c>
      <c r="E103" s="4">
        <v>15</v>
      </c>
      <c r="F103" s="16">
        <v>795.65499999999997</v>
      </c>
      <c r="G103" s="5">
        <v>8.49</v>
      </c>
      <c r="H103" s="5">
        <v>77.7</v>
      </c>
      <c r="I103" s="10">
        <v>11.2</v>
      </c>
      <c r="J103" s="12">
        <v>45</v>
      </c>
      <c r="K103" s="8">
        <f t="shared" si="11"/>
        <v>40.503863350000003</v>
      </c>
      <c r="L103" s="5">
        <f t="shared" si="12"/>
        <v>18.446962000000003</v>
      </c>
      <c r="M103" s="5">
        <f t="shared" si="13"/>
        <v>7.9509879999999988</v>
      </c>
      <c r="N103" s="12">
        <f t="shared" si="14"/>
        <v>23.999299999999998</v>
      </c>
      <c r="O103" s="7">
        <f t="shared" si="5"/>
        <v>44.558159803880997</v>
      </c>
      <c r="P103" s="7">
        <f t="shared" si="6"/>
        <v>20.293439013197741</v>
      </c>
      <c r="Q103" s="7">
        <f t="shared" si="7"/>
        <v>8.746854364023033</v>
      </c>
      <c r="R103" s="7">
        <f t="shared" si="8"/>
        <v>26.401546818898229</v>
      </c>
      <c r="S103" s="7">
        <f t="shared" si="9"/>
        <v>100</v>
      </c>
      <c r="T103" s="7" t="s">
        <v>17</v>
      </c>
      <c r="U103" s="8">
        <f t="shared" si="10"/>
        <v>0.3011971762958866</v>
      </c>
    </row>
    <row r="104" spans="1:21" x14ac:dyDescent="0.25">
      <c r="A104" s="4" t="s">
        <v>14</v>
      </c>
      <c r="B104" s="4" t="s">
        <v>15</v>
      </c>
      <c r="C104" s="4">
        <v>98</v>
      </c>
      <c r="D104" s="4" t="s">
        <v>20</v>
      </c>
      <c r="E104" s="4">
        <v>31</v>
      </c>
      <c r="F104" s="16">
        <v>805.61500000000001</v>
      </c>
      <c r="G104" s="5">
        <v>8.5</v>
      </c>
      <c r="H104" s="5">
        <v>248</v>
      </c>
      <c r="I104" s="10">
        <v>25.9</v>
      </c>
      <c r="J104" s="12">
        <v>7.87</v>
      </c>
      <c r="K104" s="8">
        <f t="shared" si="11"/>
        <v>40.582374999999999</v>
      </c>
      <c r="L104" s="5">
        <f t="shared" si="12"/>
        <v>53.777399999999993</v>
      </c>
      <c r="M104" s="5">
        <f t="shared" si="13"/>
        <v>24.687231999999998</v>
      </c>
      <c r="N104" s="12">
        <f t="shared" si="14"/>
        <v>1.15083468</v>
      </c>
      <c r="O104" s="7">
        <f t="shared" si="5"/>
        <v>33.76298145855359</v>
      </c>
      <c r="P104" s="7">
        <f t="shared" si="6"/>
        <v>44.740736812205299</v>
      </c>
      <c r="Q104" s="7">
        <f t="shared" si="7"/>
        <v>20.538831359155569</v>
      </c>
      <c r="R104" s="7">
        <f t="shared" si="8"/>
        <v>0.95745037008554723</v>
      </c>
      <c r="S104" s="7">
        <f t="shared" si="9"/>
        <v>100.00000000000001</v>
      </c>
      <c r="T104" s="7" t="s">
        <v>18</v>
      </c>
      <c r="U104" s="8">
        <f t="shared" si="10"/>
        <v>0.31462878714578058</v>
      </c>
    </row>
    <row r="105" spans="1:21" x14ac:dyDescent="0.25">
      <c r="G105" s="5"/>
      <c r="H105" s="5"/>
      <c r="I105" s="10"/>
    </row>
    <row r="106" spans="1:21" x14ac:dyDescent="0.25">
      <c r="G106" s="5"/>
      <c r="H106" s="5"/>
      <c r="I106" s="10"/>
    </row>
    <row r="107" spans="1:21" x14ac:dyDescent="0.25">
      <c r="G107" s="5"/>
      <c r="H107" s="5"/>
      <c r="I107" s="10"/>
    </row>
    <row r="108" spans="1:21" x14ac:dyDescent="0.25">
      <c r="G108" s="5"/>
      <c r="H108" s="5"/>
      <c r="I108" s="10"/>
    </row>
    <row r="109" spans="1:21" x14ac:dyDescent="0.25">
      <c r="G109" s="5"/>
      <c r="H109" s="5"/>
      <c r="I109" s="10"/>
    </row>
    <row r="110" spans="1:21" x14ac:dyDescent="0.25">
      <c r="G110" s="5"/>
      <c r="H110" s="5"/>
      <c r="I110" s="10"/>
    </row>
    <row r="111" spans="1:21" x14ac:dyDescent="0.25">
      <c r="G111" s="5"/>
      <c r="H111" s="5"/>
      <c r="I111" s="10"/>
    </row>
    <row r="112" spans="1:21" x14ac:dyDescent="0.25">
      <c r="G112" s="5"/>
      <c r="H112" s="5"/>
      <c r="I112" s="10"/>
    </row>
    <row r="113" spans="7:9" x14ac:dyDescent="0.25">
      <c r="G113" s="5"/>
      <c r="H113" s="5"/>
      <c r="I113" s="10"/>
    </row>
    <row r="114" spans="7:9" x14ac:dyDescent="0.25">
      <c r="G114" s="5"/>
      <c r="H114" s="5"/>
      <c r="I114" s="10"/>
    </row>
    <row r="115" spans="7:9" x14ac:dyDescent="0.25">
      <c r="G115" s="5"/>
      <c r="H115" s="5"/>
      <c r="I115" s="10"/>
    </row>
    <row r="116" spans="7:9" x14ac:dyDescent="0.25">
      <c r="G116" s="5"/>
      <c r="H116" s="5"/>
      <c r="I116" s="10"/>
    </row>
    <row r="117" spans="7:9" x14ac:dyDescent="0.25">
      <c r="G117" s="5"/>
      <c r="H117" s="5"/>
      <c r="I117" s="10"/>
    </row>
    <row r="118" spans="7:9" x14ac:dyDescent="0.25">
      <c r="G118" s="5"/>
      <c r="H118" s="5"/>
      <c r="I118" s="10"/>
    </row>
    <row r="119" spans="7:9" x14ac:dyDescent="0.25">
      <c r="G119" s="5"/>
      <c r="H119" s="5"/>
      <c r="I119" s="10"/>
    </row>
    <row r="120" spans="7:9" x14ac:dyDescent="0.25">
      <c r="G120" s="5"/>
      <c r="H120" s="5"/>
      <c r="I120" s="10"/>
    </row>
    <row r="121" spans="7:9" x14ac:dyDescent="0.25">
      <c r="G121" s="5"/>
      <c r="H121" s="5"/>
      <c r="I121" s="10"/>
    </row>
    <row r="122" spans="7:9" x14ac:dyDescent="0.25">
      <c r="G122" s="5"/>
      <c r="H122" s="5"/>
      <c r="I122" s="10"/>
    </row>
    <row r="123" spans="7:9" x14ac:dyDescent="0.25">
      <c r="G123" s="5"/>
      <c r="H123" s="5"/>
      <c r="I123" s="10"/>
    </row>
    <row r="124" spans="7:9" x14ac:dyDescent="0.25">
      <c r="G124" s="5"/>
      <c r="H124" s="5"/>
      <c r="I124" s="10"/>
    </row>
    <row r="125" spans="7:9" x14ac:dyDescent="0.25">
      <c r="G125" s="5"/>
      <c r="H125" s="5"/>
      <c r="I125" s="10"/>
    </row>
    <row r="126" spans="7:9" x14ac:dyDescent="0.25">
      <c r="G126" s="5"/>
      <c r="H126" s="5"/>
      <c r="I126" s="10"/>
    </row>
    <row r="127" spans="7:9" x14ac:dyDescent="0.25">
      <c r="G127" s="5"/>
      <c r="H127" s="5"/>
      <c r="I127" s="10"/>
    </row>
    <row r="128" spans="7:9" x14ac:dyDescent="0.25">
      <c r="G128" s="5"/>
      <c r="H128" s="5"/>
      <c r="I128" s="10"/>
    </row>
    <row r="129" spans="7:9" x14ac:dyDescent="0.25">
      <c r="G129" s="5"/>
      <c r="H129" s="5"/>
      <c r="I129" s="10"/>
    </row>
    <row r="130" spans="7:9" x14ac:dyDescent="0.25">
      <c r="G130" s="5"/>
      <c r="H130" s="5"/>
      <c r="I130" s="10"/>
    </row>
    <row r="131" spans="7:9" x14ac:dyDescent="0.25">
      <c r="G131" s="5"/>
      <c r="H131" s="5"/>
      <c r="I131" s="10"/>
    </row>
    <row r="132" spans="7:9" x14ac:dyDescent="0.25">
      <c r="G132" s="5"/>
      <c r="H132" s="5"/>
      <c r="I132" s="10"/>
    </row>
    <row r="133" spans="7:9" x14ac:dyDescent="0.25">
      <c r="G133" s="5"/>
      <c r="H133" s="5"/>
      <c r="I133" s="10"/>
    </row>
    <row r="134" spans="7:9" x14ac:dyDescent="0.25">
      <c r="G134" s="5"/>
      <c r="H134" s="5"/>
      <c r="I134" s="10"/>
    </row>
    <row r="135" spans="7:9" x14ac:dyDescent="0.25">
      <c r="G135" s="5"/>
      <c r="H135" s="5"/>
      <c r="I135" s="10"/>
    </row>
    <row r="136" spans="7:9" x14ac:dyDescent="0.25">
      <c r="G136" s="5"/>
      <c r="H136" s="5"/>
      <c r="I136" s="10"/>
    </row>
    <row r="137" spans="7:9" x14ac:dyDescent="0.25">
      <c r="G137" s="5"/>
      <c r="H137" s="5"/>
      <c r="I137" s="10"/>
    </row>
    <row r="138" spans="7:9" x14ac:dyDescent="0.25">
      <c r="G138" s="5"/>
      <c r="H138" s="5"/>
      <c r="I138" s="10"/>
    </row>
    <row r="139" spans="7:9" x14ac:dyDescent="0.25">
      <c r="G139" s="5"/>
      <c r="H139" s="5"/>
      <c r="I139" s="10"/>
    </row>
    <row r="140" spans="7:9" x14ac:dyDescent="0.25">
      <c r="G140" s="5"/>
      <c r="H140" s="5"/>
      <c r="I140" s="10"/>
    </row>
    <row r="141" spans="7:9" x14ac:dyDescent="0.25">
      <c r="G141" s="5"/>
      <c r="H141" s="5"/>
      <c r="I141" s="10"/>
    </row>
    <row r="142" spans="7:9" x14ac:dyDescent="0.25">
      <c r="G142" s="5"/>
      <c r="H142" s="5"/>
      <c r="I142" s="10"/>
    </row>
    <row r="143" spans="7:9" x14ac:dyDescent="0.25">
      <c r="G143" s="5"/>
      <c r="H143" s="5"/>
      <c r="I143" s="10"/>
    </row>
    <row r="144" spans="7:9" x14ac:dyDescent="0.25">
      <c r="G144" s="5"/>
      <c r="H144" s="5"/>
      <c r="I144" s="10"/>
    </row>
    <row r="145" spans="7:9" x14ac:dyDescent="0.25">
      <c r="G145" s="5"/>
      <c r="H145" s="5"/>
      <c r="I145" s="10"/>
    </row>
    <row r="146" spans="7:9" x14ac:dyDescent="0.25">
      <c r="G146" s="5"/>
      <c r="H146" s="5"/>
      <c r="I146" s="10"/>
    </row>
    <row r="147" spans="7:9" x14ac:dyDescent="0.25">
      <c r="G147" s="5"/>
      <c r="H147" s="5"/>
      <c r="I147" s="10"/>
    </row>
    <row r="148" spans="7:9" x14ac:dyDescent="0.25">
      <c r="G148" s="5"/>
      <c r="H148" s="5"/>
      <c r="I148" s="10"/>
    </row>
    <row r="149" spans="7:9" x14ac:dyDescent="0.25">
      <c r="G149" s="5"/>
      <c r="H149" s="5"/>
      <c r="I149" s="10"/>
    </row>
    <row r="150" spans="7:9" x14ac:dyDescent="0.25">
      <c r="G150" s="5"/>
      <c r="H150" s="5"/>
      <c r="I150" s="10"/>
    </row>
    <row r="151" spans="7:9" x14ac:dyDescent="0.25">
      <c r="G151" s="5"/>
      <c r="H151" s="5"/>
      <c r="I151" s="10"/>
    </row>
    <row r="152" spans="7:9" x14ac:dyDescent="0.25">
      <c r="G152" s="5"/>
      <c r="H152" s="5"/>
      <c r="I152" s="10"/>
    </row>
    <row r="153" spans="7:9" x14ac:dyDescent="0.25">
      <c r="G153" s="5"/>
      <c r="H153" s="5"/>
      <c r="I153" s="10"/>
    </row>
    <row r="154" spans="7:9" x14ac:dyDescent="0.25">
      <c r="G154" s="5"/>
      <c r="H154" s="5"/>
      <c r="I154" s="10"/>
    </row>
    <row r="155" spans="7:9" x14ac:dyDescent="0.25">
      <c r="G155" s="5"/>
      <c r="H155" s="5"/>
      <c r="I155" s="10"/>
    </row>
    <row r="156" spans="7:9" x14ac:dyDescent="0.25">
      <c r="G156" s="5"/>
      <c r="H156" s="5"/>
      <c r="I156" s="10"/>
    </row>
    <row r="157" spans="7:9" x14ac:dyDescent="0.25">
      <c r="G157" s="5"/>
      <c r="H157" s="5"/>
      <c r="I157" s="10"/>
    </row>
    <row r="158" spans="7:9" x14ac:dyDescent="0.25">
      <c r="G158" s="5"/>
      <c r="H158" s="5"/>
      <c r="I158" s="10"/>
    </row>
    <row r="159" spans="7:9" x14ac:dyDescent="0.25">
      <c r="G159" s="5"/>
      <c r="H159" s="5"/>
      <c r="I159" s="10"/>
    </row>
    <row r="160" spans="7:9" x14ac:dyDescent="0.25">
      <c r="G160" s="5"/>
      <c r="H160" s="5"/>
      <c r="I160" s="10"/>
    </row>
    <row r="161" spans="7:9" x14ac:dyDescent="0.25">
      <c r="G161" s="5"/>
      <c r="H161" s="5"/>
      <c r="I161" s="10"/>
    </row>
    <row r="162" spans="7:9" x14ac:dyDescent="0.25">
      <c r="G162" s="5"/>
      <c r="H162" s="5"/>
      <c r="I162" s="10"/>
    </row>
    <row r="163" spans="7:9" x14ac:dyDescent="0.25">
      <c r="G163" s="5"/>
      <c r="H163" s="5"/>
      <c r="I163" s="10"/>
    </row>
    <row r="164" spans="7:9" x14ac:dyDescent="0.25">
      <c r="G164" s="5"/>
      <c r="H164" s="5"/>
      <c r="I164" s="10"/>
    </row>
    <row r="165" spans="7:9" x14ac:dyDescent="0.25">
      <c r="G165" s="5"/>
      <c r="H165" s="5"/>
      <c r="I165" s="10"/>
    </row>
    <row r="166" spans="7:9" x14ac:dyDescent="0.25">
      <c r="G166" s="5"/>
      <c r="H166" s="5"/>
      <c r="I166" s="10"/>
    </row>
    <row r="167" spans="7:9" x14ac:dyDescent="0.25">
      <c r="G167" s="5"/>
      <c r="H167" s="5"/>
      <c r="I167" s="10"/>
    </row>
    <row r="168" spans="7:9" x14ac:dyDescent="0.25">
      <c r="G168" s="5"/>
      <c r="H168" s="5"/>
      <c r="I168" s="10"/>
    </row>
    <row r="169" spans="7:9" x14ac:dyDescent="0.25">
      <c r="G169" s="5"/>
      <c r="H169" s="5"/>
      <c r="I169" s="10"/>
    </row>
    <row r="170" spans="7:9" x14ac:dyDescent="0.25">
      <c r="G170" s="5"/>
      <c r="H170" s="5"/>
      <c r="I170" s="10"/>
    </row>
    <row r="171" spans="7:9" x14ac:dyDescent="0.25">
      <c r="G171" s="5"/>
      <c r="H171" s="5"/>
      <c r="I171" s="10"/>
    </row>
    <row r="172" spans="7:9" x14ac:dyDescent="0.25">
      <c r="G172" s="5"/>
      <c r="H172" s="5"/>
      <c r="I172" s="10"/>
    </row>
    <row r="173" spans="7:9" x14ac:dyDescent="0.25">
      <c r="G173" s="5"/>
      <c r="H173" s="5"/>
      <c r="I173" s="10"/>
    </row>
    <row r="174" spans="7:9" x14ac:dyDescent="0.25">
      <c r="G174" s="5"/>
      <c r="H174" s="5"/>
      <c r="I174" s="10"/>
    </row>
    <row r="175" spans="7:9" x14ac:dyDescent="0.25">
      <c r="G175" s="5"/>
      <c r="H175" s="5"/>
      <c r="I175" s="10"/>
    </row>
    <row r="176" spans="7:9" x14ac:dyDescent="0.25">
      <c r="G176" s="5"/>
      <c r="H176" s="5"/>
      <c r="I176" s="10"/>
    </row>
    <row r="177" spans="7:9" x14ac:dyDescent="0.25">
      <c r="G177" s="5"/>
      <c r="H177" s="5"/>
      <c r="I177" s="10"/>
    </row>
    <row r="178" spans="7:9" x14ac:dyDescent="0.25">
      <c r="G178" s="5"/>
      <c r="H178" s="5"/>
      <c r="I178" s="10"/>
    </row>
    <row r="179" spans="7:9" x14ac:dyDescent="0.25">
      <c r="G179" s="5"/>
      <c r="H179" s="5"/>
      <c r="I179" s="10"/>
    </row>
    <row r="180" spans="7:9" x14ac:dyDescent="0.25">
      <c r="G180" s="5"/>
      <c r="H180" s="5"/>
      <c r="I180" s="10"/>
    </row>
    <row r="181" spans="7:9" x14ac:dyDescent="0.25">
      <c r="G181" s="5"/>
      <c r="H181" s="5"/>
      <c r="I181" s="10"/>
    </row>
    <row r="182" spans="7:9" x14ac:dyDescent="0.25">
      <c r="G182" s="5"/>
      <c r="H182" s="5"/>
      <c r="I182" s="10"/>
    </row>
    <row r="183" spans="7:9" x14ac:dyDescent="0.25">
      <c r="G183" s="5"/>
      <c r="H183" s="5"/>
      <c r="I183" s="10"/>
    </row>
    <row r="184" spans="7:9" x14ac:dyDescent="0.25">
      <c r="G184" s="5"/>
      <c r="H184" s="5"/>
      <c r="I184" s="10"/>
    </row>
    <row r="185" spans="7:9" x14ac:dyDescent="0.25">
      <c r="G185" s="5"/>
      <c r="H185" s="5"/>
      <c r="I185" s="10"/>
    </row>
    <row r="186" spans="7:9" x14ac:dyDescent="0.25">
      <c r="G186" s="5"/>
      <c r="H186" s="5"/>
      <c r="I186" s="10"/>
    </row>
    <row r="187" spans="7:9" x14ac:dyDescent="0.25">
      <c r="G187" s="5"/>
      <c r="H187" s="5"/>
      <c r="I187" s="10"/>
    </row>
    <row r="188" spans="7:9" x14ac:dyDescent="0.25">
      <c r="G188" s="5"/>
      <c r="H188" s="5"/>
      <c r="I188" s="10"/>
    </row>
    <row r="189" spans="7:9" x14ac:dyDescent="0.25">
      <c r="G189" s="5"/>
      <c r="H189" s="5"/>
      <c r="I189" s="10"/>
    </row>
    <row r="190" spans="7:9" x14ac:dyDescent="0.25">
      <c r="G190" s="5"/>
      <c r="H190" s="5"/>
      <c r="I190" s="10"/>
    </row>
    <row r="191" spans="7:9" x14ac:dyDescent="0.25">
      <c r="G191" s="5"/>
      <c r="H191" s="5"/>
      <c r="I191" s="10"/>
    </row>
    <row r="192" spans="7:9" x14ac:dyDescent="0.25">
      <c r="G192" s="5"/>
      <c r="H192" s="5"/>
      <c r="I192" s="10"/>
    </row>
    <row r="193" spans="7:9" x14ac:dyDescent="0.25">
      <c r="G193" s="5"/>
      <c r="H193" s="5"/>
      <c r="I193" s="10"/>
    </row>
    <row r="194" spans="7:9" x14ac:dyDescent="0.25">
      <c r="G194" s="5"/>
      <c r="H194" s="5"/>
      <c r="I194" s="10"/>
    </row>
    <row r="195" spans="7:9" x14ac:dyDescent="0.25">
      <c r="G195" s="5"/>
      <c r="H195" s="5"/>
      <c r="I195" s="10"/>
    </row>
    <row r="196" spans="7:9" x14ac:dyDescent="0.25">
      <c r="G196" s="5"/>
      <c r="H196" s="5"/>
      <c r="I196" s="10"/>
    </row>
    <row r="197" spans="7:9" x14ac:dyDescent="0.25">
      <c r="G197" s="5"/>
      <c r="H197" s="5"/>
      <c r="I197" s="10"/>
    </row>
    <row r="198" spans="7:9" x14ac:dyDescent="0.25">
      <c r="G198" s="5"/>
      <c r="H198" s="5"/>
      <c r="I198" s="10"/>
    </row>
    <row r="199" spans="7:9" x14ac:dyDescent="0.25">
      <c r="G199" s="5"/>
      <c r="H199" s="5"/>
      <c r="I199" s="10"/>
    </row>
    <row r="200" spans="7:9" x14ac:dyDescent="0.25">
      <c r="G200" s="5"/>
      <c r="H200" s="5"/>
      <c r="I200" s="10"/>
    </row>
    <row r="201" spans="7:9" x14ac:dyDescent="0.25">
      <c r="G201" s="5"/>
      <c r="H201" s="5"/>
      <c r="I201" s="10"/>
    </row>
    <row r="202" spans="7:9" x14ac:dyDescent="0.25">
      <c r="G202" s="5"/>
      <c r="H202" s="5"/>
      <c r="I202" s="10"/>
    </row>
    <row r="203" spans="7:9" x14ac:dyDescent="0.25">
      <c r="G203" s="5"/>
      <c r="H203" s="5"/>
      <c r="I203" s="10"/>
    </row>
    <row r="204" spans="7:9" x14ac:dyDescent="0.25">
      <c r="G204" s="5"/>
      <c r="H204" s="5"/>
      <c r="I204" s="10"/>
    </row>
    <row r="205" spans="7:9" x14ac:dyDescent="0.25">
      <c r="G205" s="5"/>
      <c r="H205" s="5"/>
      <c r="I205" s="10"/>
    </row>
    <row r="206" spans="7:9" x14ac:dyDescent="0.25">
      <c r="G206" s="5"/>
      <c r="H206" s="5"/>
      <c r="I206" s="10"/>
    </row>
    <row r="207" spans="7:9" x14ac:dyDescent="0.25">
      <c r="G207" s="5"/>
      <c r="H207" s="5"/>
      <c r="I207" s="10"/>
    </row>
    <row r="208" spans="7:9" x14ac:dyDescent="0.25">
      <c r="G208" s="5"/>
      <c r="H208" s="5"/>
      <c r="I208" s="10"/>
    </row>
    <row r="209" spans="7:9" x14ac:dyDescent="0.25">
      <c r="G209" s="5"/>
      <c r="H209" s="5"/>
      <c r="I209" s="10"/>
    </row>
    <row r="210" spans="7:9" x14ac:dyDescent="0.25">
      <c r="G210" s="5"/>
      <c r="H210" s="5"/>
      <c r="I210" s="10"/>
    </row>
    <row r="211" spans="7:9" x14ac:dyDescent="0.25">
      <c r="G211" s="5"/>
      <c r="H211" s="5"/>
      <c r="I211" s="10"/>
    </row>
    <row r="212" spans="7:9" x14ac:dyDescent="0.25">
      <c r="G212" s="5"/>
      <c r="H212" s="5"/>
      <c r="I212" s="10"/>
    </row>
    <row r="213" spans="7:9" x14ac:dyDescent="0.25">
      <c r="G213" s="5"/>
      <c r="H213" s="5"/>
      <c r="I213" s="10"/>
    </row>
    <row r="214" spans="7:9" x14ac:dyDescent="0.25">
      <c r="G214" s="5"/>
      <c r="H214" s="5"/>
      <c r="I214" s="10"/>
    </row>
    <row r="215" spans="7:9" x14ac:dyDescent="0.25">
      <c r="G215" s="5"/>
      <c r="H215" s="5"/>
      <c r="I215" s="10"/>
    </row>
    <row r="216" spans="7:9" x14ac:dyDescent="0.25">
      <c r="G216" s="5"/>
      <c r="H216" s="5"/>
      <c r="I216" s="10"/>
    </row>
    <row r="217" spans="7:9" x14ac:dyDescent="0.25">
      <c r="G217" s="5"/>
      <c r="H217" s="5"/>
      <c r="I217" s="10"/>
    </row>
    <row r="218" spans="7:9" x14ac:dyDescent="0.25">
      <c r="G218" s="5"/>
      <c r="H218" s="5"/>
      <c r="I218" s="10"/>
    </row>
    <row r="219" spans="7:9" x14ac:dyDescent="0.25">
      <c r="G219" s="5"/>
      <c r="H219" s="5"/>
      <c r="I219" s="10"/>
    </row>
    <row r="220" spans="7:9" x14ac:dyDescent="0.25">
      <c r="G220" s="5"/>
      <c r="H220" s="5"/>
      <c r="I220" s="10"/>
    </row>
    <row r="221" spans="7:9" x14ac:dyDescent="0.25">
      <c r="G221" s="5"/>
      <c r="H221" s="5"/>
      <c r="I221" s="10"/>
    </row>
    <row r="222" spans="7:9" x14ac:dyDescent="0.25">
      <c r="G222" s="5"/>
      <c r="H222" s="5"/>
      <c r="I222" s="10"/>
    </row>
    <row r="223" spans="7:9" x14ac:dyDescent="0.25">
      <c r="G223" s="5"/>
      <c r="H223" s="5"/>
      <c r="I223" s="10"/>
    </row>
    <row r="224" spans="7:9" x14ac:dyDescent="0.25">
      <c r="G224" s="5"/>
      <c r="H224" s="5"/>
      <c r="I224" s="10"/>
    </row>
    <row r="225" spans="7:9" x14ac:dyDescent="0.25">
      <c r="G225" s="5"/>
      <c r="H225" s="5"/>
      <c r="I225" s="10"/>
    </row>
    <row r="226" spans="7:9" x14ac:dyDescent="0.25">
      <c r="G226" s="5"/>
      <c r="H226" s="5"/>
      <c r="I226" s="10"/>
    </row>
    <row r="227" spans="7:9" x14ac:dyDescent="0.25">
      <c r="G227" s="5"/>
      <c r="H227" s="5"/>
      <c r="I227" s="10"/>
    </row>
    <row r="228" spans="7:9" x14ac:dyDescent="0.25">
      <c r="G228" s="5"/>
      <c r="H228" s="5"/>
      <c r="I228" s="10"/>
    </row>
    <row r="229" spans="7:9" x14ac:dyDescent="0.25">
      <c r="G229" s="5"/>
      <c r="H229" s="5"/>
      <c r="I229" s="10"/>
    </row>
    <row r="230" spans="7:9" x14ac:dyDescent="0.25">
      <c r="G230" s="5"/>
      <c r="H230" s="5"/>
      <c r="I230" s="10"/>
    </row>
    <row r="231" spans="7:9" x14ac:dyDescent="0.25">
      <c r="G231" s="5"/>
      <c r="H231" s="5"/>
      <c r="I231" s="10"/>
    </row>
    <row r="232" spans="7:9" x14ac:dyDescent="0.25">
      <c r="G232" s="5"/>
      <c r="H232" s="5"/>
      <c r="I232" s="10"/>
    </row>
    <row r="233" spans="7:9" x14ac:dyDescent="0.25">
      <c r="G233" s="5"/>
      <c r="H233" s="5"/>
      <c r="I233" s="10"/>
    </row>
    <row r="234" spans="7:9" x14ac:dyDescent="0.25">
      <c r="G234" s="5"/>
      <c r="H234" s="5"/>
      <c r="I234" s="10"/>
    </row>
    <row r="235" spans="7:9" x14ac:dyDescent="0.25">
      <c r="G235" s="5"/>
      <c r="H235" s="5"/>
      <c r="I235" s="10"/>
    </row>
    <row r="236" spans="7:9" x14ac:dyDescent="0.25">
      <c r="G236" s="5"/>
      <c r="H236" s="5"/>
      <c r="I236" s="10"/>
    </row>
    <row r="237" spans="7:9" x14ac:dyDescent="0.25">
      <c r="G237" s="5"/>
      <c r="H237" s="5"/>
      <c r="I237" s="10"/>
    </row>
    <row r="238" spans="7:9" x14ac:dyDescent="0.25">
      <c r="G238" s="5"/>
      <c r="H238" s="5"/>
      <c r="I238" s="10"/>
    </row>
    <row r="239" spans="7:9" x14ac:dyDescent="0.25">
      <c r="G239" s="5"/>
      <c r="H239" s="5"/>
      <c r="I239" s="10"/>
    </row>
    <row r="240" spans="7:9" x14ac:dyDescent="0.25">
      <c r="G240" s="5"/>
      <c r="H240" s="5"/>
      <c r="I240" s="10"/>
    </row>
    <row r="241" spans="7:9" x14ac:dyDescent="0.25">
      <c r="G241" s="5"/>
      <c r="H241" s="5"/>
      <c r="I241" s="10"/>
    </row>
    <row r="242" spans="7:9" x14ac:dyDescent="0.25">
      <c r="G242" s="5"/>
      <c r="H242" s="5"/>
      <c r="I242" s="10"/>
    </row>
    <row r="243" spans="7:9" x14ac:dyDescent="0.25">
      <c r="G243" s="5"/>
      <c r="H243" s="5"/>
      <c r="I243" s="10"/>
    </row>
    <row r="244" spans="7:9" x14ac:dyDescent="0.25">
      <c r="G244" s="5"/>
      <c r="H244" s="5"/>
      <c r="I244" s="10"/>
    </row>
    <row r="245" spans="7:9" x14ac:dyDescent="0.25">
      <c r="G245" s="5"/>
      <c r="H245" s="5"/>
      <c r="I245" s="10"/>
    </row>
    <row r="246" spans="7:9" x14ac:dyDescent="0.25">
      <c r="G246" s="5"/>
      <c r="H246" s="5"/>
      <c r="I246" s="10"/>
    </row>
    <row r="247" spans="7:9" x14ac:dyDescent="0.25">
      <c r="G247" s="5"/>
      <c r="H247" s="5"/>
      <c r="I247" s="10"/>
    </row>
    <row r="248" spans="7:9" x14ac:dyDescent="0.25">
      <c r="G248" s="5"/>
      <c r="H248" s="5"/>
      <c r="I248" s="10"/>
    </row>
    <row r="249" spans="7:9" x14ac:dyDescent="0.25">
      <c r="G249" s="5"/>
      <c r="H249" s="5"/>
      <c r="I249" s="10"/>
    </row>
    <row r="250" spans="7:9" x14ac:dyDescent="0.25">
      <c r="G250" s="5"/>
      <c r="H250" s="5"/>
      <c r="I250" s="10"/>
    </row>
    <row r="251" spans="7:9" x14ac:dyDescent="0.25">
      <c r="G251" s="5"/>
      <c r="H251" s="5"/>
      <c r="I251" s="10"/>
    </row>
    <row r="252" spans="7:9" x14ac:dyDescent="0.25">
      <c r="G252" s="5"/>
      <c r="H252" s="5"/>
      <c r="I252" s="10"/>
    </row>
    <row r="253" spans="7:9" x14ac:dyDescent="0.25">
      <c r="G253" s="5"/>
      <c r="H253" s="5"/>
      <c r="I253" s="10"/>
    </row>
    <row r="254" spans="7:9" x14ac:dyDescent="0.25">
      <c r="G254" s="5"/>
      <c r="H254" s="5"/>
      <c r="I254" s="10"/>
    </row>
    <row r="255" spans="7:9" x14ac:dyDescent="0.25">
      <c r="G255" s="5"/>
      <c r="H255" s="5"/>
      <c r="I255" s="10"/>
    </row>
    <row r="256" spans="7:9" x14ac:dyDescent="0.25">
      <c r="G256" s="5"/>
      <c r="H256" s="5"/>
      <c r="I256" s="10"/>
    </row>
    <row r="257" spans="7:9" x14ac:dyDescent="0.25">
      <c r="G257" s="5"/>
      <c r="H257" s="5"/>
      <c r="I257" s="10"/>
    </row>
    <row r="258" spans="7:9" x14ac:dyDescent="0.25">
      <c r="G258" s="5"/>
      <c r="H258" s="5"/>
      <c r="I258" s="10"/>
    </row>
    <row r="259" spans="7:9" x14ac:dyDescent="0.25">
      <c r="G259" s="5"/>
      <c r="H259" s="5"/>
      <c r="I259" s="10"/>
    </row>
    <row r="260" spans="7:9" x14ac:dyDescent="0.25">
      <c r="G260" s="5"/>
      <c r="H260" s="5"/>
      <c r="I260" s="10"/>
    </row>
    <row r="261" spans="7:9" x14ac:dyDescent="0.25">
      <c r="G261" s="5"/>
      <c r="H261" s="5"/>
      <c r="I261" s="10"/>
    </row>
    <row r="262" spans="7:9" x14ac:dyDescent="0.25">
      <c r="G262" s="5"/>
      <c r="H262" s="5"/>
      <c r="I262" s="10"/>
    </row>
    <row r="263" spans="7:9" x14ac:dyDescent="0.25">
      <c r="G263" s="5"/>
      <c r="H263" s="5"/>
      <c r="I263" s="10"/>
    </row>
    <row r="264" spans="7:9" x14ac:dyDescent="0.25">
      <c r="G264" s="5"/>
      <c r="H264" s="5"/>
      <c r="I264" s="10"/>
    </row>
    <row r="265" spans="7:9" x14ac:dyDescent="0.25">
      <c r="G265" s="5"/>
      <c r="H265" s="5"/>
      <c r="I265" s="10"/>
    </row>
    <row r="266" spans="7:9" x14ac:dyDescent="0.25">
      <c r="G266" s="5"/>
      <c r="H266" s="5"/>
      <c r="I266" s="10"/>
    </row>
    <row r="267" spans="7:9" x14ac:dyDescent="0.25">
      <c r="G267" s="5"/>
      <c r="H267" s="5"/>
      <c r="I267" s="10"/>
    </row>
    <row r="268" spans="7:9" x14ac:dyDescent="0.25">
      <c r="G268" s="5"/>
      <c r="H268" s="5"/>
      <c r="I268" s="10"/>
    </row>
    <row r="269" spans="7:9" x14ac:dyDescent="0.25">
      <c r="G269" s="5"/>
      <c r="H269" s="5"/>
      <c r="I269" s="10"/>
    </row>
    <row r="270" spans="7:9" x14ac:dyDescent="0.25">
      <c r="G270" s="5"/>
      <c r="I270" s="10"/>
    </row>
  </sheetData>
  <mergeCells count="3">
    <mergeCell ref="G1:J1"/>
    <mergeCell ref="K1:N1"/>
    <mergeCell ref="O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IODP-USIO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</dc:creator>
  <cp:lastModifiedBy>Lars</cp:lastModifiedBy>
  <dcterms:created xsi:type="dcterms:W3CDTF">2016-08-17T12:44:30Z</dcterms:created>
  <dcterms:modified xsi:type="dcterms:W3CDTF">2016-09-12T10:04:47Z</dcterms:modified>
</cp:coreProperties>
</file>