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servol\1Lab_C_Sedimentology_Petrology\XRD data\U1480 Hole G XRD data complete\"/>
    </mc:Choice>
  </mc:AlternateContent>
  <bookViews>
    <workbookView xWindow="0" yWindow="0" windowWidth="17955" windowHeight="108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7" i="1" l="1"/>
  <c r="S127" i="1" s="1"/>
  <c r="P127" i="1"/>
  <c r="Q127" i="1"/>
  <c r="U127" i="1" s="1"/>
  <c r="R127" i="1"/>
  <c r="O128" i="1"/>
  <c r="P128" i="1"/>
  <c r="Q128" i="1"/>
  <c r="R128" i="1"/>
  <c r="S128" i="1"/>
  <c r="U128" i="1"/>
  <c r="R126" i="1"/>
  <c r="Q126" i="1"/>
  <c r="P126" i="1"/>
  <c r="O126" i="1"/>
  <c r="S126" i="1" s="1"/>
  <c r="K127" i="1"/>
  <c r="M127" i="1"/>
  <c r="N127" i="1"/>
  <c r="K128" i="1"/>
  <c r="L128" i="1"/>
  <c r="M128" i="1"/>
  <c r="N128" i="1"/>
  <c r="N126" i="1"/>
  <c r="M126" i="1"/>
  <c r="L126" i="1"/>
  <c r="U126" i="1" l="1"/>
  <c r="N46" i="1"/>
  <c r="M46" i="1"/>
  <c r="L46" i="1"/>
  <c r="K46" i="1"/>
  <c r="O46" i="1" s="1"/>
  <c r="P46" i="1" l="1"/>
  <c r="Q46" i="1"/>
  <c r="U46" i="1" s="1"/>
  <c r="R46" i="1"/>
  <c r="S46" i="1"/>
  <c r="K131" i="1"/>
  <c r="K133" i="1"/>
  <c r="L129" i="1"/>
  <c r="K129" i="1"/>
  <c r="O129" i="1" s="1"/>
  <c r="N133" i="1"/>
  <c r="R133" i="1" s="1"/>
  <c r="N132" i="1"/>
  <c r="O132" i="1" s="1"/>
  <c r="N131" i="1"/>
  <c r="N130" i="1"/>
  <c r="N129" i="1"/>
  <c r="M133" i="1"/>
  <c r="M131" i="1"/>
  <c r="M130" i="1"/>
  <c r="Q130" i="1" s="1"/>
  <c r="M129" i="1"/>
  <c r="P133" i="1" l="1"/>
  <c r="Q131" i="1"/>
  <c r="P130" i="1"/>
  <c r="U130" i="1" s="1"/>
  <c r="Q133" i="1"/>
  <c r="O130" i="1"/>
  <c r="S130" i="1" s="1"/>
  <c r="Q129" i="1"/>
  <c r="P129" i="1"/>
  <c r="O131" i="1"/>
  <c r="R129" i="1"/>
  <c r="R130" i="1"/>
  <c r="U129" i="1"/>
  <c r="R132" i="1"/>
  <c r="P132" i="1"/>
  <c r="R131" i="1"/>
  <c r="P131" i="1"/>
  <c r="O133" i="1"/>
  <c r="S133" i="1" s="1"/>
  <c r="Q132" i="1"/>
  <c r="S129" i="1" l="1"/>
  <c r="U133" i="1"/>
  <c r="S132" i="1"/>
  <c r="S131" i="1"/>
  <c r="U131" i="1"/>
  <c r="R122" i="1"/>
  <c r="K115" i="1"/>
  <c r="M115" i="1"/>
  <c r="Q115" i="1" s="1"/>
  <c r="K116" i="1"/>
  <c r="L116" i="1"/>
  <c r="P116" i="1" s="1"/>
  <c r="M116" i="1"/>
  <c r="K117" i="1"/>
  <c r="L117" i="1"/>
  <c r="M117" i="1"/>
  <c r="K119" i="1"/>
  <c r="L119" i="1"/>
  <c r="M119" i="1"/>
  <c r="Q119" i="1" s="1"/>
  <c r="K120" i="1"/>
  <c r="L120" i="1"/>
  <c r="M120" i="1"/>
  <c r="Q120" i="1" s="1"/>
  <c r="K121" i="1"/>
  <c r="L121" i="1"/>
  <c r="P121" i="1" s="1"/>
  <c r="M121" i="1"/>
  <c r="K122" i="1"/>
  <c r="M122" i="1"/>
  <c r="K123" i="1"/>
  <c r="O123" i="1" s="1"/>
  <c r="M124" i="1"/>
  <c r="L125" i="1"/>
  <c r="M125" i="1"/>
  <c r="M113" i="1"/>
  <c r="L113" i="1"/>
  <c r="K113" i="1"/>
  <c r="N125" i="1"/>
  <c r="R125" i="1" s="1"/>
  <c r="N124" i="1"/>
  <c r="Q124" i="1" s="1"/>
  <c r="N123" i="1"/>
  <c r="N122" i="1"/>
  <c r="N121" i="1"/>
  <c r="N120" i="1"/>
  <c r="N119" i="1"/>
  <c r="N118" i="1"/>
  <c r="P118" i="1" s="1"/>
  <c r="N117" i="1"/>
  <c r="R117" i="1" s="1"/>
  <c r="N116" i="1"/>
  <c r="N115" i="1"/>
  <c r="N114" i="1"/>
  <c r="O114" i="1" s="1"/>
  <c r="N113" i="1"/>
  <c r="R113" i="1" s="1"/>
  <c r="Q116" i="1" l="1"/>
  <c r="R115" i="1"/>
  <c r="O119" i="1"/>
  <c r="S119" i="1" s="1"/>
  <c r="O125" i="1"/>
  <c r="R119" i="1"/>
  <c r="R116" i="1"/>
  <c r="Q125" i="1"/>
  <c r="P119" i="1"/>
  <c r="U119" i="1" s="1"/>
  <c r="R118" i="1"/>
  <c r="Q118" i="1"/>
  <c r="O118" i="1"/>
  <c r="S118" i="1" s="1"/>
  <c r="U116" i="1"/>
  <c r="P113" i="1"/>
  <c r="Q113" i="1"/>
  <c r="U113" i="1" s="1"/>
  <c r="P125" i="1"/>
  <c r="P124" i="1"/>
  <c r="U124" i="1"/>
  <c r="O115" i="1"/>
  <c r="R120" i="1"/>
  <c r="Q122" i="1"/>
  <c r="U122" i="1" s="1"/>
  <c r="P117" i="1"/>
  <c r="O113" i="1"/>
  <c r="R121" i="1"/>
  <c r="P122" i="1"/>
  <c r="O117" i="1"/>
  <c r="O121" i="1"/>
  <c r="P120" i="1"/>
  <c r="U120" i="1" s="1"/>
  <c r="O120" i="1"/>
  <c r="Q117" i="1"/>
  <c r="R123" i="1"/>
  <c r="Q121" i="1"/>
  <c r="U121" i="1" s="1"/>
  <c r="O116" i="1"/>
  <c r="S116" i="1" s="1"/>
  <c r="U125" i="1"/>
  <c r="O122" i="1"/>
  <c r="P115" i="1"/>
  <c r="U115" i="1" s="1"/>
  <c r="R114" i="1"/>
  <c r="R124" i="1"/>
  <c r="O124" i="1"/>
  <c r="Q123" i="1"/>
  <c r="Q114" i="1"/>
  <c r="P123" i="1"/>
  <c r="P114" i="1"/>
  <c r="S125" i="1" l="1"/>
  <c r="S120" i="1"/>
  <c r="S124" i="1"/>
  <c r="S121" i="1"/>
  <c r="U117" i="1"/>
  <c r="S122" i="1"/>
  <c r="S117" i="1"/>
  <c r="S113" i="1"/>
  <c r="S123" i="1"/>
  <c r="S114" i="1"/>
  <c r="S115" i="1"/>
  <c r="N96" i="1" l="1"/>
  <c r="M96" i="1"/>
  <c r="L96" i="1"/>
  <c r="K96" i="1"/>
  <c r="O96" i="1" l="1"/>
  <c r="R96" i="1"/>
  <c r="Q96" i="1"/>
  <c r="P96" i="1"/>
  <c r="S96" i="1" s="1"/>
  <c r="U96" i="1" l="1"/>
  <c r="N112" i="1" l="1"/>
  <c r="N111" i="1"/>
  <c r="N110" i="1"/>
  <c r="N109" i="1"/>
  <c r="N108" i="1"/>
  <c r="N106" i="1"/>
  <c r="N105" i="1"/>
  <c r="N103" i="1"/>
  <c r="N102" i="1"/>
  <c r="N101" i="1"/>
  <c r="N100" i="1"/>
  <c r="N99" i="1"/>
  <c r="N97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K111" i="1"/>
  <c r="K110" i="1"/>
  <c r="K109" i="1"/>
  <c r="K108" i="1"/>
  <c r="K107" i="1"/>
  <c r="K106" i="1"/>
  <c r="R106" i="1" s="1"/>
  <c r="K105" i="1"/>
  <c r="K104" i="1"/>
  <c r="K103" i="1"/>
  <c r="K102" i="1"/>
  <c r="K101" i="1"/>
  <c r="K100" i="1"/>
  <c r="K99" i="1"/>
  <c r="K98" i="1"/>
  <c r="K97" i="1"/>
  <c r="K95" i="1"/>
  <c r="K94" i="1"/>
  <c r="K93" i="1"/>
  <c r="R93" i="1" s="1"/>
  <c r="K92" i="1"/>
  <c r="K91" i="1"/>
  <c r="K90" i="1"/>
  <c r="K89" i="1"/>
  <c r="K88" i="1"/>
  <c r="K87" i="1"/>
  <c r="K86" i="1"/>
  <c r="K85" i="1"/>
  <c r="K84" i="1"/>
  <c r="K83" i="1"/>
  <c r="K82" i="1"/>
  <c r="R82" i="1" s="1"/>
  <c r="K81" i="1"/>
  <c r="O81" i="1" s="1"/>
  <c r="K80" i="1"/>
  <c r="K79" i="1"/>
  <c r="K78" i="1"/>
  <c r="K77" i="1"/>
  <c r="R77" i="1" s="1"/>
  <c r="K76" i="1"/>
  <c r="K75" i="1"/>
  <c r="K74" i="1"/>
  <c r="Q100" i="1" l="1"/>
  <c r="R111" i="1"/>
  <c r="R101" i="1"/>
  <c r="Q107" i="1"/>
  <c r="R99" i="1"/>
  <c r="O100" i="1"/>
  <c r="Q90" i="1"/>
  <c r="P77" i="1"/>
  <c r="R74" i="1"/>
  <c r="R86" i="1"/>
  <c r="O98" i="1"/>
  <c r="Q110" i="1"/>
  <c r="R92" i="1"/>
  <c r="O90" i="1"/>
  <c r="Q101" i="1"/>
  <c r="Q92" i="1"/>
  <c r="O89" i="1"/>
  <c r="R105" i="1"/>
  <c r="Q87" i="1"/>
  <c r="R88" i="1"/>
  <c r="R80" i="1"/>
  <c r="P112" i="1"/>
  <c r="O112" i="1"/>
  <c r="Q112" i="1"/>
  <c r="R112" i="1"/>
  <c r="O91" i="1"/>
  <c r="O107" i="1"/>
  <c r="R108" i="1"/>
  <c r="Q82" i="1"/>
  <c r="Q94" i="1"/>
  <c r="Q77" i="1"/>
  <c r="U77" i="1" s="1"/>
  <c r="R97" i="1"/>
  <c r="Q109" i="1"/>
  <c r="R95" i="1"/>
  <c r="R84" i="1"/>
  <c r="P110" i="1"/>
  <c r="O93" i="1"/>
  <c r="O80" i="1"/>
  <c r="O94" i="1"/>
  <c r="O105" i="1"/>
  <c r="O85" i="1"/>
  <c r="O79" i="1"/>
  <c r="R103" i="1"/>
  <c r="R81" i="1"/>
  <c r="R89" i="1"/>
  <c r="O92" i="1"/>
  <c r="P94" i="1"/>
  <c r="Q79" i="1"/>
  <c r="R75" i="1"/>
  <c r="R90" i="1"/>
  <c r="O106" i="1"/>
  <c r="R110" i="1"/>
  <c r="Q102" i="1"/>
  <c r="R78" i="1"/>
  <c r="O104" i="1"/>
  <c r="O76" i="1"/>
  <c r="P81" i="1"/>
  <c r="R107" i="1"/>
  <c r="R87" i="1"/>
  <c r="O110" i="1"/>
  <c r="O87" i="1"/>
  <c r="R102" i="1"/>
  <c r="R98" i="1"/>
  <c r="O111" i="1"/>
  <c r="Q74" i="1"/>
  <c r="Q98" i="1"/>
  <c r="O74" i="1"/>
  <c r="O108" i="1"/>
  <c r="O77" i="1"/>
  <c r="P87" i="1"/>
  <c r="U87" i="1" s="1"/>
  <c r="O78" i="1"/>
  <c r="O82" i="1"/>
  <c r="O83" i="1"/>
  <c r="R94" i="1"/>
  <c r="O103" i="1"/>
  <c r="R109" i="1"/>
  <c r="O86" i="1"/>
  <c r="O101" i="1"/>
  <c r="O97" i="1"/>
  <c r="O102" i="1"/>
  <c r="R79" i="1"/>
  <c r="O88" i="1"/>
  <c r="O75" i="1"/>
  <c r="O99" i="1"/>
  <c r="R104" i="1"/>
  <c r="O95" i="1"/>
  <c r="R76" i="1"/>
  <c r="P79" i="1"/>
  <c r="O84" i="1"/>
  <c r="P89" i="1"/>
  <c r="R100" i="1"/>
  <c r="O109" i="1"/>
  <c r="Q111" i="1"/>
  <c r="P111" i="1"/>
  <c r="P109" i="1"/>
  <c r="Q108" i="1"/>
  <c r="P108" i="1"/>
  <c r="P107" i="1"/>
  <c r="U107" i="1" s="1"/>
  <c r="Q106" i="1"/>
  <c r="P106" i="1"/>
  <c r="S106" i="1" s="1"/>
  <c r="Q105" i="1"/>
  <c r="P105" i="1"/>
  <c r="Q104" i="1"/>
  <c r="P104" i="1"/>
  <c r="Q103" i="1"/>
  <c r="P103" i="1"/>
  <c r="P102" i="1"/>
  <c r="P101" i="1"/>
  <c r="P100" i="1"/>
  <c r="U100" i="1" s="1"/>
  <c r="Q99" i="1"/>
  <c r="P99" i="1"/>
  <c r="P98" i="1"/>
  <c r="Q97" i="1"/>
  <c r="P97" i="1"/>
  <c r="Q95" i="1"/>
  <c r="P95" i="1"/>
  <c r="Q93" i="1"/>
  <c r="P93" i="1"/>
  <c r="P92" i="1"/>
  <c r="Q91" i="1"/>
  <c r="P91" i="1"/>
  <c r="R91" i="1"/>
  <c r="P90" i="1"/>
  <c r="Q89" i="1"/>
  <c r="Q88" i="1"/>
  <c r="P88" i="1"/>
  <c r="Q86" i="1"/>
  <c r="P86" i="1"/>
  <c r="Q85" i="1"/>
  <c r="R85" i="1"/>
  <c r="P85" i="1"/>
  <c r="Q84" i="1"/>
  <c r="P84" i="1"/>
  <c r="R83" i="1"/>
  <c r="Q83" i="1"/>
  <c r="P83" i="1"/>
  <c r="P82" i="1"/>
  <c r="U82" i="1" s="1"/>
  <c r="Q81" i="1"/>
  <c r="Q80" i="1"/>
  <c r="P80" i="1"/>
  <c r="Q78" i="1"/>
  <c r="P78" i="1"/>
  <c r="Q76" i="1"/>
  <c r="P76" i="1"/>
  <c r="Q75" i="1"/>
  <c r="P75" i="1"/>
  <c r="P74" i="1"/>
  <c r="N73" i="1"/>
  <c r="N72" i="1"/>
  <c r="N71" i="1"/>
  <c r="N70" i="1"/>
  <c r="N69" i="1"/>
  <c r="N68" i="1"/>
  <c r="N67" i="1"/>
  <c r="N66" i="1"/>
  <c r="N65" i="1"/>
  <c r="N64" i="1"/>
  <c r="N62" i="1"/>
  <c r="N61" i="1"/>
  <c r="N60" i="1"/>
  <c r="N59" i="1"/>
  <c r="N58" i="1"/>
  <c r="N57" i="1"/>
  <c r="N56" i="1"/>
  <c r="N55" i="1"/>
  <c r="N54" i="1"/>
  <c r="N53" i="1"/>
  <c r="N52" i="1"/>
  <c r="N51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S77" i="1" l="1"/>
  <c r="U110" i="1"/>
  <c r="U98" i="1"/>
  <c r="U90" i="1"/>
  <c r="S99" i="1"/>
  <c r="S80" i="1"/>
  <c r="U81" i="1"/>
  <c r="S105" i="1"/>
  <c r="U101" i="1"/>
  <c r="U92" i="1"/>
  <c r="S94" i="1"/>
  <c r="U79" i="1"/>
  <c r="S84" i="1"/>
  <c r="U94" i="1"/>
  <c r="U89" i="1"/>
  <c r="S108" i="1"/>
  <c r="S85" i="1"/>
  <c r="S78" i="1"/>
  <c r="U102" i="1"/>
  <c r="U109" i="1"/>
  <c r="S83" i="1"/>
  <c r="S87" i="1"/>
  <c r="S88" i="1"/>
  <c r="S93" i="1"/>
  <c r="S110" i="1"/>
  <c r="S91" i="1"/>
  <c r="S97" i="1"/>
  <c r="S76" i="1"/>
  <c r="U97" i="1"/>
  <c r="S79" i="1"/>
  <c r="S103" i="1"/>
  <c r="S82" i="1"/>
  <c r="U78" i="1"/>
  <c r="U74" i="1"/>
  <c r="S95" i="1"/>
  <c r="S104" i="1"/>
  <c r="S86" i="1"/>
  <c r="S111" i="1"/>
  <c r="S75" i="1"/>
  <c r="S112" i="1"/>
  <c r="U111" i="1"/>
  <c r="S109" i="1"/>
  <c r="U108" i="1"/>
  <c r="S107" i="1"/>
  <c r="U106" i="1"/>
  <c r="U105" i="1"/>
  <c r="U104" i="1"/>
  <c r="U103" i="1"/>
  <c r="S102" i="1"/>
  <c r="S101" i="1"/>
  <c r="S100" i="1"/>
  <c r="U99" i="1"/>
  <c r="S98" i="1"/>
  <c r="U95" i="1"/>
  <c r="U93" i="1"/>
  <c r="S92" i="1"/>
  <c r="U91" i="1"/>
  <c r="S90" i="1"/>
  <c r="S89" i="1"/>
  <c r="U88" i="1"/>
  <c r="U86" i="1"/>
  <c r="U85" i="1"/>
  <c r="U84" i="1"/>
  <c r="U83" i="1"/>
  <c r="S81" i="1"/>
  <c r="U80" i="1"/>
  <c r="U76" i="1"/>
  <c r="U75" i="1"/>
  <c r="S74" i="1"/>
  <c r="R65" i="1"/>
  <c r="Q52" i="1"/>
  <c r="Q53" i="1"/>
  <c r="R54" i="1"/>
  <c r="O66" i="1"/>
  <c r="R53" i="1"/>
  <c r="R68" i="1"/>
  <c r="R62" i="1"/>
  <c r="R51" i="1"/>
  <c r="R69" i="1"/>
  <c r="Q72" i="1"/>
  <c r="P58" i="1"/>
  <c r="P71" i="1"/>
  <c r="P51" i="1"/>
  <c r="R63" i="1"/>
  <c r="Q59" i="1"/>
  <c r="R61" i="1"/>
  <c r="R70" i="1"/>
  <c r="R59" i="1"/>
  <c r="P72" i="1"/>
  <c r="Q73" i="1"/>
  <c r="Q51" i="1"/>
  <c r="Q63" i="1"/>
  <c r="Q56" i="1"/>
  <c r="O60" i="1"/>
  <c r="R64" i="1"/>
  <c r="Q55" i="1"/>
  <c r="R67" i="1"/>
  <c r="R58" i="1"/>
  <c r="P52" i="1"/>
  <c r="O52" i="1"/>
  <c r="O71" i="1"/>
  <c r="Q68" i="1"/>
  <c r="R57" i="1"/>
  <c r="Q58" i="1"/>
  <c r="O54" i="1"/>
  <c r="O57" i="1"/>
  <c r="O61" i="1"/>
  <c r="Q67" i="1"/>
  <c r="R72" i="1"/>
  <c r="O67" i="1"/>
  <c r="O53" i="1"/>
  <c r="O62" i="1"/>
  <c r="O56" i="1"/>
  <c r="O68" i="1"/>
  <c r="R55" i="1"/>
  <c r="O69" i="1"/>
  <c r="O51" i="1"/>
  <c r="O55" i="1"/>
  <c r="O64" i="1"/>
  <c r="O73" i="1"/>
  <c r="O58" i="1"/>
  <c r="R73" i="1"/>
  <c r="R52" i="1"/>
  <c r="R56" i="1"/>
  <c r="O59" i="1"/>
  <c r="O70" i="1"/>
  <c r="O72" i="1"/>
  <c r="O63" i="1"/>
  <c r="R60" i="1"/>
  <c r="O65" i="1"/>
  <c r="R71" i="1"/>
  <c r="P73" i="1"/>
  <c r="Q71" i="1"/>
  <c r="Q70" i="1"/>
  <c r="P70" i="1"/>
  <c r="Q69" i="1"/>
  <c r="P69" i="1"/>
  <c r="P68" i="1"/>
  <c r="U68" i="1" s="1"/>
  <c r="P67" i="1"/>
  <c r="R66" i="1"/>
  <c r="Q66" i="1"/>
  <c r="P66" i="1"/>
  <c r="Q65" i="1"/>
  <c r="P65" i="1"/>
  <c r="Q64" i="1"/>
  <c r="P64" i="1"/>
  <c r="P63" i="1"/>
  <c r="Q62" i="1"/>
  <c r="P62" i="1"/>
  <c r="S62" i="1" s="1"/>
  <c r="Q61" i="1"/>
  <c r="P61" i="1"/>
  <c r="Q60" i="1"/>
  <c r="P60" i="1"/>
  <c r="P59" i="1"/>
  <c r="Q57" i="1"/>
  <c r="P57" i="1"/>
  <c r="P56" i="1"/>
  <c r="P55" i="1"/>
  <c r="Q54" i="1"/>
  <c r="P54" i="1"/>
  <c r="P53" i="1"/>
  <c r="N50" i="1"/>
  <c r="N49" i="1"/>
  <c r="N48" i="1"/>
  <c r="N45" i="1"/>
  <c r="N44" i="1"/>
  <c r="N43" i="1"/>
  <c r="N42" i="1"/>
  <c r="N41" i="1"/>
  <c r="N40" i="1"/>
  <c r="N38" i="1"/>
  <c r="N37" i="1"/>
  <c r="N35" i="1"/>
  <c r="M50" i="1"/>
  <c r="M49" i="1"/>
  <c r="M48" i="1"/>
  <c r="M47" i="1"/>
  <c r="M45" i="1"/>
  <c r="M44" i="1"/>
  <c r="M43" i="1"/>
  <c r="M42" i="1"/>
  <c r="M41" i="1"/>
  <c r="M40" i="1"/>
  <c r="M39" i="1"/>
  <c r="M38" i="1"/>
  <c r="M37" i="1"/>
  <c r="M36" i="1"/>
  <c r="M35" i="1"/>
  <c r="L50" i="1"/>
  <c r="L49" i="1"/>
  <c r="L48" i="1"/>
  <c r="L47" i="1"/>
  <c r="L45" i="1"/>
  <c r="L44" i="1"/>
  <c r="L43" i="1"/>
  <c r="L42" i="1"/>
  <c r="L41" i="1"/>
  <c r="L40" i="1"/>
  <c r="L39" i="1"/>
  <c r="L38" i="1"/>
  <c r="L37" i="1"/>
  <c r="L36" i="1"/>
  <c r="L35" i="1"/>
  <c r="K50" i="1"/>
  <c r="K49" i="1"/>
  <c r="K48" i="1"/>
  <c r="K47" i="1"/>
  <c r="K45" i="1"/>
  <c r="K44" i="1"/>
  <c r="K43" i="1"/>
  <c r="K42" i="1"/>
  <c r="K41" i="1"/>
  <c r="K40" i="1"/>
  <c r="K39" i="1"/>
  <c r="K38" i="1"/>
  <c r="K37" i="1"/>
  <c r="K36" i="1"/>
  <c r="K35" i="1"/>
  <c r="U53" i="1" l="1"/>
  <c r="U59" i="1"/>
  <c r="U67" i="1"/>
  <c r="S51" i="1"/>
  <c r="U51" i="1"/>
  <c r="U52" i="1"/>
  <c r="S52" i="1"/>
  <c r="O39" i="1"/>
  <c r="U66" i="1"/>
  <c r="S54" i="1"/>
  <c r="S60" i="1"/>
  <c r="S72" i="1"/>
  <c r="U71" i="1"/>
  <c r="U72" i="1"/>
  <c r="U58" i="1"/>
  <c r="R50" i="1"/>
  <c r="U63" i="1"/>
  <c r="S61" i="1"/>
  <c r="P41" i="1"/>
  <c r="U55" i="1"/>
  <c r="S64" i="1"/>
  <c r="R42" i="1"/>
  <c r="U56" i="1"/>
  <c r="S58" i="1"/>
  <c r="O36" i="1"/>
  <c r="U73" i="1"/>
  <c r="U61" i="1"/>
  <c r="R38" i="1"/>
  <c r="R49" i="1"/>
  <c r="Q35" i="1"/>
  <c r="O42" i="1"/>
  <c r="S57" i="1"/>
  <c r="S65" i="1"/>
  <c r="S69" i="1"/>
  <c r="R41" i="1"/>
  <c r="R48" i="1"/>
  <c r="O40" i="1"/>
  <c r="R43" i="1"/>
  <c r="R44" i="1"/>
  <c r="R35" i="1"/>
  <c r="S70" i="1"/>
  <c r="O41" i="1"/>
  <c r="Q36" i="1"/>
  <c r="R45" i="1"/>
  <c r="S73" i="1"/>
  <c r="S71" i="1"/>
  <c r="U70" i="1"/>
  <c r="U69" i="1"/>
  <c r="S68" i="1"/>
  <c r="S67" i="1"/>
  <c r="S66" i="1"/>
  <c r="U65" i="1"/>
  <c r="U64" i="1"/>
  <c r="S63" i="1"/>
  <c r="U62" i="1"/>
  <c r="U60" i="1"/>
  <c r="S59" i="1"/>
  <c r="U57" i="1"/>
  <c r="S56" i="1"/>
  <c r="S55" i="1"/>
  <c r="U54" i="1"/>
  <c r="S53" i="1"/>
  <c r="P49" i="1"/>
  <c r="O48" i="1"/>
  <c r="O38" i="1"/>
  <c r="P38" i="1"/>
  <c r="R39" i="1"/>
  <c r="P39" i="1"/>
  <c r="O44" i="1"/>
  <c r="O37" i="1"/>
  <c r="O49" i="1"/>
  <c r="O35" i="1"/>
  <c r="R40" i="1"/>
  <c r="O50" i="1"/>
  <c r="O47" i="1"/>
  <c r="Q48" i="1"/>
  <c r="Q38" i="1"/>
  <c r="R36" i="1"/>
  <c r="O45" i="1"/>
  <c r="P48" i="1"/>
  <c r="O43" i="1"/>
  <c r="P40" i="1"/>
  <c r="R47" i="1"/>
  <c r="Q50" i="1"/>
  <c r="P50" i="1"/>
  <c r="Q49" i="1"/>
  <c r="Q47" i="1"/>
  <c r="P47" i="1"/>
  <c r="Q45" i="1"/>
  <c r="P45" i="1"/>
  <c r="Q44" i="1"/>
  <c r="P44" i="1"/>
  <c r="Q43" i="1"/>
  <c r="P43" i="1"/>
  <c r="Q42" i="1"/>
  <c r="P42" i="1"/>
  <c r="Q41" i="1"/>
  <c r="Q40" i="1"/>
  <c r="Q39" i="1"/>
  <c r="P37" i="1"/>
  <c r="R37" i="1"/>
  <c r="Q37" i="1"/>
  <c r="U37" i="1" s="1"/>
  <c r="P36" i="1"/>
  <c r="U36" i="1" s="1"/>
  <c r="P35" i="1"/>
  <c r="N34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3" i="1"/>
  <c r="S38" i="1" l="1"/>
  <c r="U35" i="1"/>
  <c r="U41" i="1"/>
  <c r="S42" i="1"/>
  <c r="U49" i="1"/>
  <c r="S43" i="1"/>
  <c r="U50" i="1"/>
  <c r="S48" i="1"/>
  <c r="U40" i="1"/>
  <c r="S50" i="1"/>
  <c r="U43" i="1"/>
  <c r="S45" i="1"/>
  <c r="U38" i="1"/>
  <c r="S44" i="1"/>
  <c r="U44" i="1"/>
  <c r="S37" i="1"/>
  <c r="S47" i="1"/>
  <c r="U48" i="1"/>
  <c r="U39" i="1"/>
  <c r="S49" i="1"/>
  <c r="U47" i="1"/>
  <c r="U45" i="1"/>
  <c r="U42" i="1"/>
  <c r="S41" i="1"/>
  <c r="S40" i="1"/>
  <c r="S39" i="1"/>
  <c r="S36" i="1"/>
  <c r="S35" i="1"/>
  <c r="L34" i="1" l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Q26" i="1" l="1"/>
  <c r="R26" i="1"/>
  <c r="O26" i="1"/>
  <c r="P26" i="1"/>
  <c r="R31" i="1"/>
  <c r="Q31" i="1"/>
  <c r="O31" i="1"/>
  <c r="P31" i="1"/>
  <c r="O24" i="1"/>
  <c r="Q24" i="1"/>
  <c r="R24" i="1"/>
  <c r="P24" i="1"/>
  <c r="Q29" i="1"/>
  <c r="O29" i="1"/>
  <c r="R29" i="1"/>
  <c r="P29" i="1"/>
  <c r="P32" i="1"/>
  <c r="Q32" i="1"/>
  <c r="O32" i="1"/>
  <c r="R32" i="1"/>
  <c r="Q23" i="1"/>
  <c r="P23" i="1"/>
  <c r="O23" i="1"/>
  <c r="R23" i="1"/>
  <c r="O28" i="1"/>
  <c r="Q28" i="1"/>
  <c r="R28" i="1"/>
  <c r="P28" i="1"/>
  <c r="U28" i="1" s="1"/>
  <c r="P20" i="1"/>
  <c r="R20" i="1"/>
  <c r="O20" i="1"/>
  <c r="Q20" i="1"/>
  <c r="P33" i="1"/>
  <c r="O33" i="1"/>
  <c r="Q33" i="1"/>
  <c r="R33" i="1"/>
  <c r="R25" i="1"/>
  <c r="Q25" i="1"/>
  <c r="P25" i="1"/>
  <c r="O25" i="1"/>
  <c r="R27" i="1"/>
  <c r="P27" i="1"/>
  <c r="O27" i="1"/>
  <c r="Q27" i="1"/>
  <c r="P30" i="1"/>
  <c r="R30" i="1"/>
  <c r="O30" i="1"/>
  <c r="Q30" i="1"/>
  <c r="O21" i="1"/>
  <c r="P21" i="1"/>
  <c r="R21" i="1"/>
  <c r="Q21" i="1"/>
  <c r="Q22" i="1"/>
  <c r="O22" i="1"/>
  <c r="R22" i="1"/>
  <c r="P22" i="1"/>
  <c r="R34" i="1"/>
  <c r="O34" i="1"/>
  <c r="P34" i="1"/>
  <c r="Q34" i="1"/>
  <c r="U34" i="1" s="1"/>
  <c r="L4" i="1"/>
  <c r="P4" i="1" s="1"/>
  <c r="M4" i="1"/>
  <c r="N4" i="1"/>
  <c r="L5" i="1"/>
  <c r="M5" i="1"/>
  <c r="N5" i="1"/>
  <c r="L6" i="1"/>
  <c r="M6" i="1"/>
  <c r="L7" i="1"/>
  <c r="M7" i="1"/>
  <c r="N7" i="1"/>
  <c r="L8" i="1"/>
  <c r="M8" i="1"/>
  <c r="N8" i="1"/>
  <c r="L9" i="1"/>
  <c r="M9" i="1"/>
  <c r="N9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L19" i="1"/>
  <c r="M19" i="1"/>
  <c r="N19" i="1"/>
  <c r="N3" i="1"/>
  <c r="M3" i="1"/>
  <c r="L3" i="1"/>
  <c r="Q6" i="1" l="1"/>
  <c r="U29" i="1"/>
  <c r="U26" i="1"/>
  <c r="R12" i="1"/>
  <c r="O4" i="1"/>
  <c r="R16" i="1"/>
  <c r="U32" i="1"/>
  <c r="Q4" i="1"/>
  <c r="U4" i="1" s="1"/>
  <c r="O6" i="1"/>
  <c r="S6" i="1" s="1"/>
  <c r="O15" i="1"/>
  <c r="R10" i="1"/>
  <c r="Q18" i="1"/>
  <c r="U20" i="1"/>
  <c r="O18" i="1"/>
  <c r="R15" i="1"/>
  <c r="P6" i="1"/>
  <c r="U6" i="1" s="1"/>
  <c r="S22" i="1"/>
  <c r="U27" i="1"/>
  <c r="U31" i="1"/>
  <c r="P18" i="1"/>
  <c r="U25" i="1"/>
  <c r="R18" i="1"/>
  <c r="O16" i="1"/>
  <c r="O19" i="1"/>
  <c r="S34" i="1"/>
  <c r="S23" i="1"/>
  <c r="O8" i="1"/>
  <c r="R6" i="1"/>
  <c r="R4" i="1"/>
  <c r="U24" i="1"/>
  <c r="Q16" i="1"/>
  <c r="P16" i="1"/>
  <c r="O5" i="1"/>
  <c r="Q11" i="1"/>
  <c r="R17" i="1"/>
  <c r="Q7" i="1"/>
  <c r="O11" i="1"/>
  <c r="O14" i="1"/>
  <c r="U30" i="1"/>
  <c r="R7" i="1"/>
  <c r="S30" i="1"/>
  <c r="U33" i="1"/>
  <c r="Q10" i="1"/>
  <c r="S24" i="1"/>
  <c r="S27" i="1"/>
  <c r="R11" i="1"/>
  <c r="Q15" i="1"/>
  <c r="P8" i="1"/>
  <c r="Q13" i="1"/>
  <c r="S33" i="1"/>
  <c r="O10" i="1"/>
  <c r="U22" i="1"/>
  <c r="Q17" i="1"/>
  <c r="P15" i="1"/>
  <c r="P11" i="1"/>
  <c r="S25" i="1"/>
  <c r="S26" i="1"/>
  <c r="U23" i="1"/>
  <c r="P12" i="1"/>
  <c r="P9" i="1"/>
  <c r="S20" i="1"/>
  <c r="O17" i="1"/>
  <c r="R8" i="1"/>
  <c r="R5" i="1"/>
  <c r="U21" i="1"/>
  <c r="S29" i="1"/>
  <c r="O7" i="1"/>
  <c r="Q12" i="1"/>
  <c r="S31" i="1"/>
  <c r="S32" i="1"/>
  <c r="R19" i="1"/>
  <c r="Q19" i="1"/>
  <c r="Q14" i="1"/>
  <c r="Q8" i="1"/>
  <c r="Q5" i="1"/>
  <c r="S21" i="1"/>
  <c r="S28" i="1"/>
  <c r="P13" i="1"/>
  <c r="O13" i="1"/>
  <c r="R13" i="1"/>
  <c r="P17" i="1"/>
  <c r="O12" i="1"/>
  <c r="P5" i="1"/>
  <c r="P10" i="1"/>
  <c r="R9" i="1"/>
  <c r="P14" i="1"/>
  <c r="O9" i="1"/>
  <c r="R14" i="1"/>
  <c r="Q9" i="1"/>
  <c r="P19" i="1"/>
  <c r="P7" i="1"/>
  <c r="O3" i="1"/>
  <c r="P3" i="1"/>
  <c r="Q3" i="1"/>
  <c r="U3" i="1" s="1"/>
  <c r="R3" i="1"/>
  <c r="S4" i="1" l="1"/>
  <c r="U5" i="1"/>
  <c r="U18" i="1"/>
  <c r="S18" i="1"/>
  <c r="S12" i="1"/>
  <c r="S16" i="1"/>
  <c r="S15" i="1"/>
  <c r="U16" i="1"/>
  <c r="U17" i="1"/>
  <c r="S11" i="1"/>
  <c r="U10" i="1"/>
  <c r="S5" i="1"/>
  <c r="U13" i="1"/>
  <c r="S17" i="1"/>
  <c r="U11" i="1"/>
  <c r="S19" i="1"/>
  <c r="U8" i="1"/>
  <c r="S7" i="1"/>
  <c r="U9" i="1"/>
  <c r="U15" i="1"/>
  <c r="S8" i="1"/>
  <c r="U12" i="1"/>
  <c r="U7" i="1"/>
  <c r="U19" i="1"/>
  <c r="U14" i="1"/>
  <c r="S14" i="1"/>
  <c r="S10" i="1"/>
  <c r="S9" i="1"/>
  <c r="S13" i="1"/>
  <c r="S3" i="1"/>
</calcChain>
</file>

<file path=xl/sharedStrings.xml><?xml version="1.0" encoding="utf-8"?>
<sst xmlns="http://schemas.openxmlformats.org/spreadsheetml/2006/main" count="419" uniqueCount="22">
  <si>
    <t>Raw Peak Intensity</t>
  </si>
  <si>
    <t xml:space="preserve">Calculated weight percent                             </t>
  </si>
  <si>
    <t xml:space="preserve">Weight percent normalized                            </t>
  </si>
  <si>
    <t>Site</t>
  </si>
  <si>
    <t>Hole</t>
  </si>
  <si>
    <t>Core</t>
  </si>
  <si>
    <t>Section</t>
  </si>
  <si>
    <t>Interval</t>
  </si>
  <si>
    <t>Top depth CSF-A (m)</t>
  </si>
  <si>
    <t>Total clay</t>
  </si>
  <si>
    <t>Quartz</t>
  </si>
  <si>
    <t>Plag</t>
  </si>
  <si>
    <t>Calcite</t>
  </si>
  <si>
    <t>Lithology</t>
  </si>
  <si>
    <t>pc/pc+q</t>
  </si>
  <si>
    <t>U1480</t>
  </si>
  <si>
    <t>mud</t>
  </si>
  <si>
    <t>G</t>
  </si>
  <si>
    <t>CC</t>
  </si>
  <si>
    <t>calcareous</t>
  </si>
  <si>
    <t>sand</t>
  </si>
  <si>
    <t>auth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</si>
</sst>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textRotation="90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49" fontId="0" fillId="0" borderId="4" xfId="0" applyNumberFormat="1" applyBorder="1" applyAlignment="1">
      <alignment horizontal="center" vertical="center" textRotation="90"/>
    </xf>
    <xf numFmtId="2" fontId="0" fillId="0" borderId="6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Alignment="1">
      <alignment horizontal="center"/>
    </xf>
    <xf numFmtId="0" fontId="0" fillId="0" borderId="0" xfId="0" applyFill="1"/>
    <xf numFmtId="165" fontId="0" fillId="0" borderId="2" xfId="0" applyNumberFormat="1" applyFill="1" applyBorder="1" applyAlignment="1">
      <alignment horizontal="center" vertical="center" wrapText="1"/>
    </xf>
    <xf numFmtId="165" fontId="0" fillId="0" borderId="4" xfId="0" applyNumberFormat="1" applyFill="1" applyBorder="1" applyAlignment="1">
      <alignment horizontal="center" vertical="center" wrapText="1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165" fontId="0" fillId="0" borderId="1" xfId="0" applyNumberFormat="1" applyBorder="1"/>
    <xf numFmtId="165" fontId="0" fillId="0" borderId="0" xfId="0" applyNumberFormat="1" applyBorder="1"/>
    <xf numFmtId="165" fontId="0" fillId="0" borderId="0" xfId="0" applyNumberFormat="1" applyFill="1"/>
    <xf numFmtId="0" fontId="2" fillId="0" borderId="0" xfId="0" applyFont="1" applyAlignment="1">
      <alignment horizontal="center"/>
    </xf>
    <xf numFmtId="165" fontId="2" fillId="0" borderId="0" xfId="0" applyNumberFormat="1" applyFont="1"/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/>
    <xf numFmtId="164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2" fillId="0" borderId="1" xfId="0" applyFont="1" applyBorder="1"/>
    <xf numFmtId="2" fontId="1" fillId="0" borderId="0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 vertical="center" textRotation="90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3"/>
  <sheetViews>
    <sheetView tabSelected="1" topLeftCell="E101" workbookViewId="0">
      <selection activeCell="O126" sqref="O126:U128"/>
    </sheetView>
  </sheetViews>
  <sheetFormatPr defaultRowHeight="15" x14ac:dyDescent="0.25"/>
  <cols>
    <col min="3" max="5" width="9.140625" style="4"/>
    <col min="6" max="6" width="10.28515625" style="31" customWidth="1"/>
    <col min="10" max="10" width="9.140625" style="45"/>
  </cols>
  <sheetData>
    <row r="1" spans="1:21" ht="15" customHeight="1" x14ac:dyDescent="0.25">
      <c r="A1" s="1"/>
      <c r="B1" s="1"/>
      <c r="C1" s="1"/>
      <c r="D1" s="1"/>
      <c r="E1" s="1"/>
      <c r="F1" s="27"/>
      <c r="G1" s="46" t="s">
        <v>0</v>
      </c>
      <c r="H1" s="47"/>
      <c r="I1" s="47"/>
      <c r="J1" s="48"/>
      <c r="K1" s="46" t="s">
        <v>1</v>
      </c>
      <c r="L1" s="47"/>
      <c r="M1" s="47"/>
      <c r="N1" s="48"/>
      <c r="O1" s="49" t="s">
        <v>2</v>
      </c>
      <c r="P1" s="50"/>
      <c r="Q1" s="50"/>
      <c r="R1" s="51"/>
      <c r="S1" s="1"/>
      <c r="T1" s="1"/>
      <c r="U1" s="1"/>
    </row>
    <row r="2" spans="1:21" ht="49.5" thickBot="1" x14ac:dyDescent="0.3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8" t="s">
        <v>8</v>
      </c>
      <c r="G2" s="3" t="s">
        <v>9</v>
      </c>
      <c r="H2" s="3" t="s">
        <v>10</v>
      </c>
      <c r="I2" s="3" t="s">
        <v>11</v>
      </c>
      <c r="J2" s="44" t="s">
        <v>12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9</v>
      </c>
      <c r="P2" s="3" t="s">
        <v>10</v>
      </c>
      <c r="Q2" s="3" t="s">
        <v>11</v>
      </c>
      <c r="R2" s="3" t="s">
        <v>12</v>
      </c>
      <c r="S2" s="3"/>
      <c r="T2" s="2" t="s">
        <v>13</v>
      </c>
      <c r="U2" s="11" t="s">
        <v>14</v>
      </c>
    </row>
    <row r="3" spans="1:21" ht="15.75" thickTop="1" x14ac:dyDescent="0.25">
      <c r="A3" s="4" t="s">
        <v>15</v>
      </c>
      <c r="B3" s="4" t="s">
        <v>17</v>
      </c>
      <c r="C3" s="4">
        <v>2</v>
      </c>
      <c r="D3" s="4">
        <v>1</v>
      </c>
      <c r="E3" s="4">
        <v>59</v>
      </c>
      <c r="F3" s="29">
        <v>760.19500000000005</v>
      </c>
      <c r="G3" s="8">
        <v>14.3</v>
      </c>
      <c r="H3" s="8">
        <v>92.7</v>
      </c>
      <c r="I3" s="8">
        <v>16.2</v>
      </c>
      <c r="J3" s="6">
        <v>8.84</v>
      </c>
      <c r="K3" s="5">
        <f>-52.601+(G3*14.078)+(-0.3665*G3*G3)</f>
        <v>73.768815000000018</v>
      </c>
      <c r="L3" s="5">
        <f>-1.5266+(H3*0.2726)+(-0.0002*H3*H3)</f>
        <v>22.024762000000003</v>
      </c>
      <c r="M3" s="5">
        <f>-2.1317+(I3*0.7972)+(I3*I3*0.0092)</f>
        <v>13.197388</v>
      </c>
      <c r="N3" s="7">
        <f>-1.1422+(J3*0.2347)+(J3*J3*0.0072)</f>
        <v>1.4951963199999998</v>
      </c>
      <c r="O3" s="8">
        <f>(K3/($K3+$L3+$M3+$N3))*100</f>
        <v>66.767470349833303</v>
      </c>
      <c r="P3" s="8">
        <f t="shared" ref="P3:R3" si="0">(L3/($K3+$L3+$M3+$N3))*100</f>
        <v>19.934407836117945</v>
      </c>
      <c r="Q3" s="8">
        <f t="shared" si="0"/>
        <v>11.944833490754132</v>
      </c>
      <c r="R3" s="8">
        <f t="shared" si="0"/>
        <v>1.353288323294604</v>
      </c>
      <c r="S3" s="8">
        <f>SUM(O3:R3)</f>
        <v>99.999999999999986</v>
      </c>
      <c r="T3" s="8" t="s">
        <v>16</v>
      </c>
      <c r="U3" s="9">
        <f>Q3/(Q3+P3)</f>
        <v>0.37469001750319048</v>
      </c>
    </row>
    <row r="4" spans="1:21" x14ac:dyDescent="0.25">
      <c r="A4" s="4" t="s">
        <v>15</v>
      </c>
      <c r="B4" s="4" t="s">
        <v>17</v>
      </c>
      <c r="C4" s="4">
        <v>3</v>
      </c>
      <c r="D4" s="4">
        <v>1</v>
      </c>
      <c r="E4" s="4">
        <v>122</v>
      </c>
      <c r="F4" s="30">
        <v>764.82500000000005</v>
      </c>
      <c r="G4" s="8">
        <v>12.9</v>
      </c>
      <c r="H4" s="8">
        <v>121</v>
      </c>
      <c r="I4" s="8">
        <v>17.3</v>
      </c>
      <c r="J4" s="7">
        <v>9.34</v>
      </c>
      <c r="K4" s="5">
        <f t="shared" ref="K4:K111" si="1">-52.601+(G4*14.078)+(-0.3665*G4*G4)</f>
        <v>68.015934999999999</v>
      </c>
      <c r="L4" s="5">
        <f t="shared" ref="L4:L111" si="2">-1.5266+(H4*0.2726)+(-0.0002*H4*H4)</f>
        <v>28.529800000000002</v>
      </c>
      <c r="M4" s="5">
        <f t="shared" ref="M4:M111" si="3">-2.1317+(I4*0.7972)+(I4*I4*0.0092)</f>
        <v>14.413328</v>
      </c>
      <c r="N4" s="7">
        <f t="shared" ref="N4:N133" si="4">-1.1422+(J4*0.2347)+(J4*J4*0.0072)</f>
        <v>1.6779943199999998</v>
      </c>
      <c r="O4" s="8">
        <f t="shared" ref="O4:O111" si="5">(K4/($K4+$L4+$M4+$N4))*100</f>
        <v>60.385042559100114</v>
      </c>
      <c r="P4" s="8">
        <f t="shared" ref="P4:P111" si="6">(L4/($K4+$L4+$M4+$N4))*100</f>
        <v>25.328964267014996</v>
      </c>
      <c r="Q4" s="8">
        <f t="shared" ref="Q4:Q111" si="7">(M4/($K4+$L4+$M4+$N4))*100</f>
        <v>12.796257593140039</v>
      </c>
      <c r="R4" s="8">
        <f t="shared" ref="R4:R112" si="8">(N4/($K4+$L4+$M4+$N4))*100</f>
        <v>1.4897355807448394</v>
      </c>
      <c r="S4" s="8">
        <f t="shared" ref="S4:S114" si="9">SUM(O4:R4)</f>
        <v>99.999999999999986</v>
      </c>
      <c r="T4" s="8" t="s">
        <v>16</v>
      </c>
      <c r="U4" s="9">
        <f t="shared" ref="U4:U113" si="10">Q4/(Q4+P4)</f>
        <v>0.33563759025658302</v>
      </c>
    </row>
    <row r="5" spans="1:21" x14ac:dyDescent="0.25">
      <c r="A5" s="4" t="s">
        <v>15</v>
      </c>
      <c r="B5" s="4" t="s">
        <v>17</v>
      </c>
      <c r="C5" s="4">
        <v>3</v>
      </c>
      <c r="D5" s="4">
        <v>4</v>
      </c>
      <c r="E5" s="4">
        <v>75</v>
      </c>
      <c r="F5" s="30">
        <v>768.85500000000002</v>
      </c>
      <c r="G5" s="8">
        <v>13.2</v>
      </c>
      <c r="H5" s="8">
        <v>94.9</v>
      </c>
      <c r="I5" s="8">
        <v>15.4</v>
      </c>
      <c r="J5" s="7">
        <v>8.4600000000000009</v>
      </c>
      <c r="K5" s="5">
        <f t="shared" si="1"/>
        <v>69.369639999999976</v>
      </c>
      <c r="L5" s="5">
        <f t="shared" si="2"/>
        <v>22.541938000000005</v>
      </c>
      <c r="M5" s="5">
        <f t="shared" si="3"/>
        <v>12.327052</v>
      </c>
      <c r="N5" s="7">
        <f t="shared" si="4"/>
        <v>1.3586775200000001</v>
      </c>
      <c r="O5" s="8">
        <f t="shared" si="5"/>
        <v>65.692621932487697</v>
      </c>
      <c r="P5" s="8">
        <f t="shared" si="6"/>
        <v>21.347076482731904</v>
      </c>
      <c r="Q5" s="8">
        <f t="shared" si="7"/>
        <v>11.673642339474682</v>
      </c>
      <c r="R5" s="8">
        <f t="shared" si="8"/>
        <v>1.2866592453057277</v>
      </c>
      <c r="S5" s="8">
        <f t="shared" si="9"/>
        <v>100.00000000000001</v>
      </c>
      <c r="T5" s="8" t="s">
        <v>16</v>
      </c>
      <c r="U5" s="9">
        <f t="shared" si="10"/>
        <v>0.35352477946737193</v>
      </c>
    </row>
    <row r="6" spans="1:21" x14ac:dyDescent="0.25">
      <c r="A6" s="4" t="s">
        <v>15</v>
      </c>
      <c r="B6" s="4" t="s">
        <v>17</v>
      </c>
      <c r="C6" s="4">
        <v>4</v>
      </c>
      <c r="D6" s="4">
        <v>2</v>
      </c>
      <c r="E6" s="4">
        <v>127</v>
      </c>
      <c r="F6" s="30">
        <v>776.17499999999995</v>
      </c>
      <c r="G6" s="8">
        <v>15</v>
      </c>
      <c r="H6" s="8">
        <v>83.7</v>
      </c>
      <c r="I6" s="8">
        <v>16.2</v>
      </c>
      <c r="J6" s="7">
        <v>0</v>
      </c>
      <c r="K6" s="5">
        <f t="shared" si="1"/>
        <v>76.106499999999997</v>
      </c>
      <c r="L6" s="5">
        <f t="shared" si="2"/>
        <v>19.888882000000002</v>
      </c>
      <c r="M6" s="5">
        <f t="shared" si="3"/>
        <v>13.197388</v>
      </c>
      <c r="N6" s="10">
        <v>0</v>
      </c>
      <c r="O6" s="8">
        <f t="shared" si="5"/>
        <v>69.699211770156566</v>
      </c>
      <c r="P6" s="8">
        <f t="shared" si="6"/>
        <v>18.214467862661603</v>
      </c>
      <c r="Q6" s="8">
        <f t="shared" si="7"/>
        <v>12.086320367181818</v>
      </c>
      <c r="R6" s="8">
        <f t="shared" si="8"/>
        <v>0</v>
      </c>
      <c r="S6" s="8">
        <f t="shared" si="9"/>
        <v>99.999999999999986</v>
      </c>
      <c r="T6" s="8" t="s">
        <v>16</v>
      </c>
      <c r="U6" s="9">
        <f t="shared" si="10"/>
        <v>0.39887808447431516</v>
      </c>
    </row>
    <row r="7" spans="1:21" x14ac:dyDescent="0.25">
      <c r="A7" s="4" t="s">
        <v>15</v>
      </c>
      <c r="B7" s="4" t="s">
        <v>17</v>
      </c>
      <c r="C7" s="4">
        <v>4</v>
      </c>
      <c r="D7" s="4">
        <v>3</v>
      </c>
      <c r="E7" s="4">
        <v>135</v>
      </c>
      <c r="F7" s="30">
        <v>777.76499999999999</v>
      </c>
      <c r="G7" s="8">
        <v>14.5</v>
      </c>
      <c r="H7" s="8">
        <v>99.9</v>
      </c>
      <c r="I7" s="8">
        <v>17.399999999999999</v>
      </c>
      <c r="J7" s="12">
        <v>8.6999999999999993</v>
      </c>
      <c r="K7" s="5">
        <f t="shared" si="1"/>
        <v>74.473375000000004</v>
      </c>
      <c r="L7" s="5">
        <f t="shared" si="2"/>
        <v>23.710138000000004</v>
      </c>
      <c r="M7" s="5">
        <f t="shared" si="3"/>
        <v>14.524971999999998</v>
      </c>
      <c r="N7" s="7">
        <f t="shared" si="4"/>
        <v>1.4446579999999998</v>
      </c>
      <c r="O7" s="8">
        <f t="shared" si="5"/>
        <v>65.23988130576484</v>
      </c>
      <c r="P7" s="8">
        <f t="shared" si="6"/>
        <v>20.770464462813788</v>
      </c>
      <c r="Q7" s="8">
        <f t="shared" si="7"/>
        <v>12.724110452219433</v>
      </c>
      <c r="R7" s="8">
        <f t="shared" si="8"/>
        <v>1.2655437792019444</v>
      </c>
      <c r="S7" s="8">
        <f t="shared" si="9"/>
        <v>100.00000000000001</v>
      </c>
      <c r="T7" s="8" t="s">
        <v>16</v>
      </c>
      <c r="U7" s="9">
        <f t="shared" si="10"/>
        <v>0.37988571237273794</v>
      </c>
    </row>
    <row r="8" spans="1:21" x14ac:dyDescent="0.25">
      <c r="A8" s="4" t="s">
        <v>15</v>
      </c>
      <c r="B8" s="4" t="s">
        <v>17</v>
      </c>
      <c r="C8" s="4">
        <v>4</v>
      </c>
      <c r="D8" s="4">
        <v>4</v>
      </c>
      <c r="E8" s="4">
        <v>59</v>
      </c>
      <c r="F8" s="30">
        <v>778.505</v>
      </c>
      <c r="G8" s="8">
        <v>14</v>
      </c>
      <c r="H8" s="8">
        <v>90.9</v>
      </c>
      <c r="I8" s="8">
        <v>16.600000000000001</v>
      </c>
      <c r="J8" s="12">
        <v>14.7</v>
      </c>
      <c r="K8" s="5">
        <f t="shared" si="1"/>
        <v>72.656999999999982</v>
      </c>
      <c r="L8" s="5">
        <f t="shared" si="2"/>
        <v>21.600178000000003</v>
      </c>
      <c r="M8" s="5">
        <f t="shared" si="3"/>
        <v>13.636972000000002</v>
      </c>
      <c r="N8" s="7">
        <f t="shared" si="4"/>
        <v>3.8637379999999992</v>
      </c>
      <c r="O8" s="8">
        <f t="shared" si="5"/>
        <v>65.012860658211437</v>
      </c>
      <c r="P8" s="8">
        <f t="shared" si="6"/>
        <v>19.327654080220277</v>
      </c>
      <c r="Q8" s="8">
        <f t="shared" si="7"/>
        <v>12.202245625830011</v>
      </c>
      <c r="R8" s="8">
        <f t="shared" si="8"/>
        <v>3.4572396357382842</v>
      </c>
      <c r="S8" s="8">
        <f t="shared" si="9"/>
        <v>100.00000000000003</v>
      </c>
      <c r="T8" s="8" t="s">
        <v>16</v>
      </c>
      <c r="U8" s="9">
        <f t="shared" si="10"/>
        <v>0.3870055325132708</v>
      </c>
    </row>
    <row r="9" spans="1:21" x14ac:dyDescent="0.25">
      <c r="A9" s="4" t="s">
        <v>15</v>
      </c>
      <c r="B9" s="4" t="s">
        <v>17</v>
      </c>
      <c r="C9" s="4">
        <v>5</v>
      </c>
      <c r="D9" s="4">
        <v>2</v>
      </c>
      <c r="E9" s="4">
        <v>116</v>
      </c>
      <c r="F9" s="30">
        <v>785.61500000000001</v>
      </c>
      <c r="G9" s="8">
        <v>12.4</v>
      </c>
      <c r="H9" s="8">
        <v>122</v>
      </c>
      <c r="I9" s="8">
        <v>18.5</v>
      </c>
      <c r="J9" s="12">
        <v>10.5</v>
      </c>
      <c r="K9" s="5">
        <f t="shared" si="1"/>
        <v>65.613159999999993</v>
      </c>
      <c r="L9" s="5">
        <f t="shared" si="2"/>
        <v>28.753800000000005</v>
      </c>
      <c r="M9" s="5">
        <f t="shared" si="3"/>
        <v>15.7652</v>
      </c>
      <c r="N9" s="7">
        <f t="shared" si="4"/>
        <v>2.1159499999999998</v>
      </c>
      <c r="O9" s="8">
        <f t="shared" si="5"/>
        <v>58.453687995281165</v>
      </c>
      <c r="P9" s="8">
        <f t="shared" si="6"/>
        <v>25.616288773147279</v>
      </c>
      <c r="Q9" s="8">
        <f t="shared" si="7"/>
        <v>14.044958084372199</v>
      </c>
      <c r="R9" s="8">
        <f t="shared" si="8"/>
        <v>1.8850651471993602</v>
      </c>
      <c r="S9" s="8">
        <f t="shared" si="9"/>
        <v>100</v>
      </c>
      <c r="T9" s="8" t="s">
        <v>16</v>
      </c>
      <c r="U9" s="9">
        <f t="shared" si="10"/>
        <v>0.35412295873671906</v>
      </c>
    </row>
    <row r="10" spans="1:21" x14ac:dyDescent="0.25">
      <c r="A10" s="4" t="s">
        <v>15</v>
      </c>
      <c r="B10" s="4" t="s">
        <v>17</v>
      </c>
      <c r="C10" s="4">
        <v>5</v>
      </c>
      <c r="D10" s="4">
        <v>3</v>
      </c>
      <c r="E10" s="4">
        <v>111</v>
      </c>
      <c r="F10" s="30">
        <v>786.995</v>
      </c>
      <c r="G10" s="8">
        <v>13.6</v>
      </c>
      <c r="H10" s="8">
        <v>116</v>
      </c>
      <c r="I10" s="8">
        <v>18.8</v>
      </c>
      <c r="J10" s="12">
        <v>8.43</v>
      </c>
      <c r="K10" s="5">
        <f t="shared" si="1"/>
        <v>71.071959999999976</v>
      </c>
      <c r="L10" s="5">
        <f t="shared" si="2"/>
        <v>27.403800000000004</v>
      </c>
      <c r="M10" s="5">
        <f t="shared" si="3"/>
        <v>16.107308</v>
      </c>
      <c r="N10" s="7">
        <f t="shared" si="4"/>
        <v>1.3479882799999998</v>
      </c>
      <c r="O10" s="8">
        <f t="shared" si="5"/>
        <v>61.305367414530373</v>
      </c>
      <c r="P10" s="8">
        <f t="shared" si="6"/>
        <v>23.638014591891206</v>
      </c>
      <c r="Q10" s="8">
        <f t="shared" si="7"/>
        <v>13.893868059907236</v>
      </c>
      <c r="R10" s="8">
        <f t="shared" si="8"/>
        <v>1.1627499336711815</v>
      </c>
      <c r="S10" s="8">
        <f t="shared" si="9"/>
        <v>100</v>
      </c>
      <c r="T10" s="8" t="s">
        <v>16</v>
      </c>
      <c r="U10" s="9">
        <f t="shared" si="10"/>
        <v>0.37018841257731244</v>
      </c>
    </row>
    <row r="11" spans="1:21" x14ac:dyDescent="0.25">
      <c r="A11" s="4" t="s">
        <v>15</v>
      </c>
      <c r="B11" s="4" t="s">
        <v>17</v>
      </c>
      <c r="C11" s="4">
        <v>6</v>
      </c>
      <c r="D11" s="4">
        <v>2</v>
      </c>
      <c r="E11" s="4">
        <v>64</v>
      </c>
      <c r="F11" s="30">
        <v>794.68499999999995</v>
      </c>
      <c r="G11" s="8">
        <v>9.0399999999999991</v>
      </c>
      <c r="H11" s="8">
        <v>70</v>
      </c>
      <c r="I11" s="8">
        <v>11.5</v>
      </c>
      <c r="J11" s="12">
        <v>41.4</v>
      </c>
      <c r="K11" s="5">
        <f t="shared" si="1"/>
        <v>44.713153599999991</v>
      </c>
      <c r="L11" s="5">
        <f t="shared" si="2"/>
        <v>16.575400000000002</v>
      </c>
      <c r="M11" s="5">
        <f t="shared" si="3"/>
        <v>8.2527999999999988</v>
      </c>
      <c r="N11" s="7">
        <f t="shared" si="4"/>
        <v>20.914891999999995</v>
      </c>
      <c r="O11" s="8">
        <f t="shared" si="5"/>
        <v>49.430698016942678</v>
      </c>
      <c r="P11" s="8">
        <f t="shared" si="6"/>
        <v>18.324218399796159</v>
      </c>
      <c r="Q11" s="8">
        <f t="shared" si="7"/>
        <v>9.1235270104997586</v>
      </c>
      <c r="R11" s="8">
        <f t="shared" si="8"/>
        <v>23.121556572761403</v>
      </c>
      <c r="S11" s="8">
        <f t="shared" si="9"/>
        <v>100</v>
      </c>
      <c r="T11" s="8" t="s">
        <v>19</v>
      </c>
      <c r="U11" s="9">
        <f t="shared" si="10"/>
        <v>0.33239622687105785</v>
      </c>
    </row>
    <row r="12" spans="1:21" x14ac:dyDescent="0.25">
      <c r="A12" s="4" t="s">
        <v>15</v>
      </c>
      <c r="B12" s="4" t="s">
        <v>17</v>
      </c>
      <c r="C12" s="4">
        <v>7</v>
      </c>
      <c r="D12" s="4" t="s">
        <v>18</v>
      </c>
      <c r="E12" s="4">
        <v>5</v>
      </c>
      <c r="F12" s="30">
        <v>802.55499999999995</v>
      </c>
      <c r="G12" s="8">
        <v>13</v>
      </c>
      <c r="H12" s="8">
        <v>104</v>
      </c>
      <c r="I12" s="8">
        <v>17.8</v>
      </c>
      <c r="J12" s="12">
        <v>9.69</v>
      </c>
      <c r="K12" s="5">
        <f t="shared" si="1"/>
        <v>68.474499999999978</v>
      </c>
      <c r="L12" s="5">
        <f t="shared" si="2"/>
        <v>24.660600000000002</v>
      </c>
      <c r="M12" s="5">
        <f t="shared" si="3"/>
        <v>14.973388</v>
      </c>
      <c r="N12" s="7">
        <f t="shared" si="4"/>
        <v>1.8080949199999996</v>
      </c>
      <c r="O12" s="8">
        <f t="shared" si="5"/>
        <v>62.296787419089817</v>
      </c>
      <c r="P12" s="8">
        <f t="shared" si="6"/>
        <v>22.435741127386212</v>
      </c>
      <c r="Q12" s="8">
        <f t="shared" si="7"/>
        <v>13.62250135714099</v>
      </c>
      <c r="R12" s="8">
        <f t="shared" si="8"/>
        <v>1.6449700963829781</v>
      </c>
      <c r="S12" s="8">
        <f t="shared" si="9"/>
        <v>100</v>
      </c>
      <c r="T12" s="8" t="s">
        <v>16</v>
      </c>
      <c r="U12" s="9">
        <f t="shared" si="10"/>
        <v>0.37779160653729821</v>
      </c>
    </row>
    <row r="13" spans="1:21" x14ac:dyDescent="0.25">
      <c r="A13" s="4" t="s">
        <v>15</v>
      </c>
      <c r="B13" s="4" t="s">
        <v>17</v>
      </c>
      <c r="C13" s="4">
        <v>8</v>
      </c>
      <c r="D13" s="4">
        <v>4</v>
      </c>
      <c r="E13" s="4">
        <v>34</v>
      </c>
      <c r="F13" s="30">
        <v>816.04499999999996</v>
      </c>
      <c r="G13" s="8">
        <v>14.9</v>
      </c>
      <c r="H13" s="8">
        <v>91.4</v>
      </c>
      <c r="I13" s="8">
        <v>16.399999999999999</v>
      </c>
      <c r="J13" s="12">
        <v>8.75</v>
      </c>
      <c r="K13" s="5">
        <f t="shared" si="1"/>
        <v>75.79453500000001</v>
      </c>
      <c r="L13" s="5">
        <f t="shared" si="2"/>
        <v>21.718248000000006</v>
      </c>
      <c r="M13" s="5">
        <f t="shared" si="3"/>
        <v>13.416811999999998</v>
      </c>
      <c r="N13" s="7">
        <f t="shared" si="4"/>
        <v>1.4626749999999997</v>
      </c>
      <c r="O13" s="8">
        <f t="shared" si="5"/>
        <v>67.437498148226751</v>
      </c>
      <c r="P13" s="8">
        <f t="shared" si="6"/>
        <v>19.323613625741348</v>
      </c>
      <c r="Q13" s="8">
        <f t="shared" si="7"/>
        <v>11.937486448133841</v>
      </c>
      <c r="R13" s="8">
        <f t="shared" si="8"/>
        <v>1.3014017778980704</v>
      </c>
      <c r="S13" s="8">
        <f t="shared" si="9"/>
        <v>100</v>
      </c>
      <c r="T13" s="8" t="s">
        <v>16</v>
      </c>
      <c r="U13" s="9">
        <f t="shared" si="10"/>
        <v>0.38186392737055225</v>
      </c>
    </row>
    <row r="14" spans="1:21" x14ac:dyDescent="0.25">
      <c r="A14" s="4" t="s">
        <v>15</v>
      </c>
      <c r="B14" s="4" t="s">
        <v>17</v>
      </c>
      <c r="C14" s="4">
        <v>8</v>
      </c>
      <c r="D14" s="4">
        <v>4</v>
      </c>
      <c r="E14" s="4">
        <v>91</v>
      </c>
      <c r="F14" s="30">
        <v>816.61500000000001</v>
      </c>
      <c r="G14" s="8">
        <v>13.6</v>
      </c>
      <c r="H14" s="8">
        <v>102</v>
      </c>
      <c r="I14" s="8">
        <v>16.8</v>
      </c>
      <c r="J14" s="12">
        <v>10</v>
      </c>
      <c r="K14" s="5">
        <f t="shared" si="1"/>
        <v>71.071959999999976</v>
      </c>
      <c r="L14" s="5">
        <f t="shared" si="2"/>
        <v>24.197800000000001</v>
      </c>
      <c r="M14" s="5">
        <f t="shared" si="3"/>
        <v>13.857868</v>
      </c>
      <c r="N14" s="7">
        <f t="shared" si="4"/>
        <v>1.9247999999999998</v>
      </c>
      <c r="O14" s="8">
        <f t="shared" si="5"/>
        <v>63.99856471395654</v>
      </c>
      <c r="P14" s="8">
        <f t="shared" si="6"/>
        <v>21.789528095684684</v>
      </c>
      <c r="Q14" s="8">
        <f t="shared" si="7"/>
        <v>12.478671785546195</v>
      </c>
      <c r="R14" s="8">
        <f t="shared" si="8"/>
        <v>1.7332354048125811</v>
      </c>
      <c r="S14" s="8">
        <f t="shared" si="9"/>
        <v>100</v>
      </c>
      <c r="T14" s="8" t="s">
        <v>16</v>
      </c>
      <c r="U14" s="9">
        <f t="shared" si="10"/>
        <v>0.36414728024219678</v>
      </c>
    </row>
    <row r="15" spans="1:21" x14ac:dyDescent="0.25">
      <c r="A15" s="4" t="s">
        <v>15</v>
      </c>
      <c r="B15" s="4" t="s">
        <v>17</v>
      </c>
      <c r="C15" s="4">
        <v>9</v>
      </c>
      <c r="D15" s="4">
        <v>1</v>
      </c>
      <c r="E15" s="4">
        <v>42</v>
      </c>
      <c r="F15" s="30">
        <v>822.32500000000005</v>
      </c>
      <c r="G15" s="8">
        <v>13.4</v>
      </c>
      <c r="H15" s="8">
        <v>106</v>
      </c>
      <c r="I15" s="8">
        <v>17</v>
      </c>
      <c r="J15" s="12">
        <v>10.4</v>
      </c>
      <c r="K15" s="5">
        <f t="shared" si="1"/>
        <v>70.235459999999989</v>
      </c>
      <c r="L15" s="5">
        <f t="shared" si="2"/>
        <v>25.121800000000004</v>
      </c>
      <c r="M15" s="5">
        <f t="shared" si="3"/>
        <v>14.079499999999999</v>
      </c>
      <c r="N15" s="7">
        <f t="shared" si="4"/>
        <v>2.0774319999999999</v>
      </c>
      <c r="O15" s="8">
        <f t="shared" si="5"/>
        <v>62.983427257402347</v>
      </c>
      <c r="P15" s="8">
        <f t="shared" si="6"/>
        <v>22.527894924800247</v>
      </c>
      <c r="Q15" s="8">
        <f t="shared" si="7"/>
        <v>12.625747223277195</v>
      </c>
      <c r="R15" s="8">
        <f t="shared" si="8"/>
        <v>1.8629305945202024</v>
      </c>
      <c r="S15" s="8">
        <f t="shared" si="9"/>
        <v>100</v>
      </c>
      <c r="T15" s="8" t="s">
        <v>16</v>
      </c>
      <c r="U15" s="9">
        <f t="shared" si="10"/>
        <v>0.35915900748189472</v>
      </c>
    </row>
    <row r="16" spans="1:21" x14ac:dyDescent="0.25">
      <c r="A16" s="4" t="s">
        <v>15</v>
      </c>
      <c r="B16" s="4" t="s">
        <v>17</v>
      </c>
      <c r="C16" s="4">
        <v>11</v>
      </c>
      <c r="D16" s="4">
        <v>1</v>
      </c>
      <c r="E16" s="4">
        <v>83</v>
      </c>
      <c r="F16" s="30">
        <v>842.13499999999999</v>
      </c>
      <c r="G16" s="8">
        <v>13.5</v>
      </c>
      <c r="H16" s="8">
        <v>104</v>
      </c>
      <c r="I16" s="8">
        <v>16.8</v>
      </c>
      <c r="J16" s="12">
        <v>10.199999999999999</v>
      </c>
      <c r="K16" s="5">
        <f t="shared" si="1"/>
        <v>70.657375000000002</v>
      </c>
      <c r="L16" s="5">
        <f t="shared" si="2"/>
        <v>24.660600000000002</v>
      </c>
      <c r="M16" s="5">
        <f t="shared" si="3"/>
        <v>13.857868</v>
      </c>
      <c r="N16" s="7">
        <f t="shared" si="4"/>
        <v>2.0008279999999994</v>
      </c>
      <c r="O16" s="8">
        <f t="shared" si="5"/>
        <v>63.554138079921465</v>
      </c>
      <c r="P16" s="8">
        <f t="shared" si="6"/>
        <v>22.181452078197232</v>
      </c>
      <c r="Q16" s="8">
        <f t="shared" si="7"/>
        <v>12.464726525225782</v>
      </c>
      <c r="R16" s="8">
        <f t="shared" si="8"/>
        <v>1.7996833166555235</v>
      </c>
      <c r="S16" s="8">
        <f t="shared" si="9"/>
        <v>100</v>
      </c>
      <c r="T16" s="8" t="s">
        <v>16</v>
      </c>
      <c r="U16" s="9">
        <f t="shared" si="10"/>
        <v>0.35977204493179743</v>
      </c>
    </row>
    <row r="17" spans="1:21" x14ac:dyDescent="0.25">
      <c r="A17" s="4" t="s">
        <v>15</v>
      </c>
      <c r="B17" s="4" t="s">
        <v>17</v>
      </c>
      <c r="C17" s="4">
        <v>11</v>
      </c>
      <c r="D17" s="4">
        <v>2</v>
      </c>
      <c r="E17" s="4">
        <v>102</v>
      </c>
      <c r="F17" s="30">
        <v>843.40499999999997</v>
      </c>
      <c r="G17" s="8">
        <v>13.2</v>
      </c>
      <c r="H17" s="8">
        <v>95.3</v>
      </c>
      <c r="I17" s="8">
        <v>15.8</v>
      </c>
      <c r="J17" s="12">
        <v>11.2</v>
      </c>
      <c r="K17" s="5">
        <f t="shared" si="1"/>
        <v>69.369639999999976</v>
      </c>
      <c r="L17" s="5">
        <f t="shared" si="2"/>
        <v>22.635762000000003</v>
      </c>
      <c r="M17" s="5">
        <f t="shared" si="3"/>
        <v>12.760748</v>
      </c>
      <c r="N17" s="7">
        <f t="shared" si="4"/>
        <v>2.3896079999999995</v>
      </c>
      <c r="O17" s="8">
        <f t="shared" si="5"/>
        <v>64.737202456259965</v>
      </c>
      <c r="P17" s="8">
        <f t="shared" si="6"/>
        <v>21.124167681217848</v>
      </c>
      <c r="Q17" s="8">
        <f t="shared" si="7"/>
        <v>11.908597576249708</v>
      </c>
      <c r="R17" s="8">
        <f t="shared" si="8"/>
        <v>2.2300322862724746</v>
      </c>
      <c r="S17" s="8">
        <f t="shared" si="9"/>
        <v>100</v>
      </c>
      <c r="T17" s="8" t="s">
        <v>16</v>
      </c>
      <c r="U17" s="9">
        <f t="shared" si="10"/>
        <v>0.36050864901652724</v>
      </c>
    </row>
    <row r="18" spans="1:21" x14ac:dyDescent="0.25">
      <c r="A18" s="4" t="s">
        <v>15</v>
      </c>
      <c r="B18" s="4" t="s">
        <v>17</v>
      </c>
      <c r="C18" s="4">
        <v>12</v>
      </c>
      <c r="D18" s="4">
        <v>2</v>
      </c>
      <c r="E18" s="4">
        <v>46</v>
      </c>
      <c r="F18" s="30">
        <v>852.96500000000003</v>
      </c>
      <c r="G18" s="8">
        <v>14.2</v>
      </c>
      <c r="H18" s="8">
        <v>94.8</v>
      </c>
      <c r="I18" s="8">
        <v>16.3</v>
      </c>
      <c r="J18" s="12">
        <v>10.7</v>
      </c>
      <c r="K18" s="5">
        <f t="shared" si="1"/>
        <v>73.405539999999974</v>
      </c>
      <c r="L18" s="5">
        <f t="shared" si="2"/>
        <v>22.518471999999999</v>
      </c>
      <c r="M18" s="5">
        <f t="shared" si="3"/>
        <v>13.307008</v>
      </c>
      <c r="N18" s="7">
        <f t="shared" si="4"/>
        <v>2.1934179999999994</v>
      </c>
      <c r="O18" s="8">
        <f t="shared" si="5"/>
        <v>65.879210447532159</v>
      </c>
      <c r="P18" s="8">
        <f t="shared" si="6"/>
        <v>20.209634802017135</v>
      </c>
      <c r="Q18" s="8">
        <f t="shared" si="7"/>
        <v>11.942629676983431</v>
      </c>
      <c r="R18" s="8">
        <f t="shared" si="8"/>
        <v>1.9685250734672766</v>
      </c>
      <c r="S18" s="8">
        <f t="shared" si="9"/>
        <v>100</v>
      </c>
      <c r="T18" s="8" t="s">
        <v>16</v>
      </c>
      <c r="U18" s="9">
        <f t="shared" si="10"/>
        <v>0.37143976856695293</v>
      </c>
    </row>
    <row r="19" spans="1:21" x14ac:dyDescent="0.25">
      <c r="A19" s="4" t="s">
        <v>15</v>
      </c>
      <c r="B19" s="4" t="s">
        <v>17</v>
      </c>
      <c r="C19" s="4">
        <v>13</v>
      </c>
      <c r="D19" s="4">
        <v>2</v>
      </c>
      <c r="E19" s="4">
        <v>108</v>
      </c>
      <c r="F19" s="30">
        <v>863.28499999999997</v>
      </c>
      <c r="G19" s="8">
        <v>14.8</v>
      </c>
      <c r="H19" s="8">
        <v>94.4</v>
      </c>
      <c r="I19" s="8">
        <v>15.8</v>
      </c>
      <c r="J19" s="12">
        <v>12.2</v>
      </c>
      <c r="K19" s="5">
        <f t="shared" si="1"/>
        <v>75.475239999999999</v>
      </c>
      <c r="L19" s="5">
        <f t="shared" si="2"/>
        <v>22.424568000000004</v>
      </c>
      <c r="M19" s="5">
        <f t="shared" si="3"/>
        <v>12.760748</v>
      </c>
      <c r="N19" s="7">
        <f t="shared" si="4"/>
        <v>2.7927879999999989</v>
      </c>
      <c r="O19" s="8">
        <f t="shared" si="5"/>
        <v>66.525355127478647</v>
      </c>
      <c r="P19" s="8">
        <f t="shared" si="6"/>
        <v>19.765453541854175</v>
      </c>
      <c r="Q19" s="8">
        <f t="shared" si="7"/>
        <v>11.24757327558366</v>
      </c>
      <c r="R19" s="8">
        <f t="shared" si="8"/>
        <v>2.4616180550835054</v>
      </c>
      <c r="S19" s="8">
        <f t="shared" si="9"/>
        <v>99.999999999999986</v>
      </c>
      <c r="T19" s="8" t="s">
        <v>16</v>
      </c>
      <c r="U19" s="9">
        <f t="shared" si="10"/>
        <v>0.36267254214798011</v>
      </c>
    </row>
    <row r="20" spans="1:21" x14ac:dyDescent="0.25">
      <c r="A20" s="4" t="s">
        <v>15</v>
      </c>
      <c r="B20" s="4" t="s">
        <v>17</v>
      </c>
      <c r="C20" s="4">
        <v>14</v>
      </c>
      <c r="D20" s="4">
        <v>2</v>
      </c>
      <c r="E20" s="4">
        <v>66</v>
      </c>
      <c r="F20" s="31">
        <v>871.875</v>
      </c>
      <c r="G20" s="8">
        <v>14.1</v>
      </c>
      <c r="H20" s="8">
        <v>95</v>
      </c>
      <c r="I20" s="8">
        <v>16.399999999999999</v>
      </c>
      <c r="J20" s="12">
        <v>8.91</v>
      </c>
      <c r="K20" s="5">
        <f t="shared" si="1"/>
        <v>73.03493499999999</v>
      </c>
      <c r="L20" s="5">
        <f t="shared" si="2"/>
        <v>22.565400000000004</v>
      </c>
      <c r="M20" s="5">
        <f t="shared" si="3"/>
        <v>13.416811999999998</v>
      </c>
      <c r="N20" s="12">
        <f t="shared" si="4"/>
        <v>1.5205713200000002</v>
      </c>
      <c r="O20" s="8">
        <f t="shared" si="5"/>
        <v>66.072410494821582</v>
      </c>
      <c r="P20" s="8">
        <f t="shared" si="6"/>
        <v>20.414208238562097</v>
      </c>
      <c r="Q20" s="8">
        <f t="shared" si="7"/>
        <v>12.137768178965972</v>
      </c>
      <c r="R20" s="8">
        <f t="shared" si="8"/>
        <v>1.3756130876503514</v>
      </c>
      <c r="S20" s="8">
        <f t="shared" si="9"/>
        <v>100</v>
      </c>
      <c r="T20" s="8" t="s">
        <v>16</v>
      </c>
      <c r="U20" s="9">
        <f t="shared" si="10"/>
        <v>0.37287346314339981</v>
      </c>
    </row>
    <row r="21" spans="1:21" x14ac:dyDescent="0.25">
      <c r="A21" s="4" t="s">
        <v>15</v>
      </c>
      <c r="B21" s="4" t="s">
        <v>17</v>
      </c>
      <c r="C21" s="4">
        <v>15</v>
      </c>
      <c r="D21" s="4">
        <v>1</v>
      </c>
      <c r="E21" s="4">
        <v>78</v>
      </c>
      <c r="F21" s="31">
        <v>880.88499999999999</v>
      </c>
      <c r="G21" s="8">
        <v>12.2</v>
      </c>
      <c r="H21" s="8">
        <v>126</v>
      </c>
      <c r="I21" s="8">
        <v>17.399999999999999</v>
      </c>
      <c r="J21" s="12">
        <v>12.3</v>
      </c>
      <c r="K21" s="5">
        <f t="shared" si="1"/>
        <v>64.600740000000002</v>
      </c>
      <c r="L21" s="5">
        <f t="shared" si="2"/>
        <v>29.645799999999998</v>
      </c>
      <c r="M21" s="5">
        <f t="shared" si="3"/>
        <v>14.524971999999998</v>
      </c>
      <c r="N21" s="12">
        <f t="shared" si="4"/>
        <v>2.833898</v>
      </c>
      <c r="O21" s="8">
        <f t="shared" si="5"/>
        <v>57.8831617571227</v>
      </c>
      <c r="P21" s="8">
        <f t="shared" si="6"/>
        <v>26.563049228527539</v>
      </c>
      <c r="Q21" s="8">
        <f t="shared" si="7"/>
        <v>13.014576981528045</v>
      </c>
      <c r="R21" s="8">
        <f t="shared" si="8"/>
        <v>2.5392120328217063</v>
      </c>
      <c r="S21" s="8">
        <f t="shared" si="9"/>
        <v>99.999999999999986</v>
      </c>
      <c r="T21" s="8" t="s">
        <v>16</v>
      </c>
      <c r="U21" s="9">
        <f t="shared" si="10"/>
        <v>0.32883672488223659</v>
      </c>
    </row>
    <row r="22" spans="1:21" x14ac:dyDescent="0.25">
      <c r="A22" s="4" t="s">
        <v>15</v>
      </c>
      <c r="B22" s="4" t="s">
        <v>17</v>
      </c>
      <c r="C22" s="4">
        <v>15</v>
      </c>
      <c r="D22" s="4">
        <v>2</v>
      </c>
      <c r="E22" s="4">
        <v>107</v>
      </c>
      <c r="F22" s="31">
        <v>882.21500000000003</v>
      </c>
      <c r="G22" s="8">
        <v>13.9</v>
      </c>
      <c r="H22" s="8">
        <v>115</v>
      </c>
      <c r="I22" s="8">
        <v>17.7</v>
      </c>
      <c r="J22" s="12">
        <v>8.51</v>
      </c>
      <c r="K22" s="5">
        <f t="shared" si="1"/>
        <v>72.271734999999993</v>
      </c>
      <c r="L22" s="5">
        <f t="shared" si="2"/>
        <v>27.177400000000002</v>
      </c>
      <c r="M22" s="5">
        <f t="shared" si="3"/>
        <v>14.861008</v>
      </c>
      <c r="N22" s="12">
        <f t="shared" si="4"/>
        <v>1.3765217199999997</v>
      </c>
      <c r="O22" s="8">
        <f t="shared" si="5"/>
        <v>62.471966993707959</v>
      </c>
      <c r="P22" s="8">
        <f t="shared" si="6"/>
        <v>23.492249574121875</v>
      </c>
      <c r="Q22" s="8">
        <f t="shared" si="7"/>
        <v>12.845912738489398</v>
      </c>
      <c r="R22" s="8">
        <f t="shared" si="8"/>
        <v>1.1898706936807606</v>
      </c>
      <c r="S22" s="8">
        <f t="shared" si="9"/>
        <v>100</v>
      </c>
      <c r="T22" s="8" t="s">
        <v>16</v>
      </c>
      <c r="U22" s="9">
        <f t="shared" si="10"/>
        <v>0.35351024710545648</v>
      </c>
    </row>
    <row r="23" spans="1:21" x14ac:dyDescent="0.25">
      <c r="A23" s="4" t="s">
        <v>15</v>
      </c>
      <c r="B23" s="4" t="s">
        <v>17</v>
      </c>
      <c r="C23" s="4">
        <v>16</v>
      </c>
      <c r="D23" s="4">
        <v>2</v>
      </c>
      <c r="E23" s="4">
        <v>13</v>
      </c>
      <c r="F23" s="31">
        <v>890.92499999999995</v>
      </c>
      <c r="G23" s="8">
        <v>12.5</v>
      </c>
      <c r="H23" s="8">
        <v>124</v>
      </c>
      <c r="I23" s="8">
        <v>18.2</v>
      </c>
      <c r="J23" s="12">
        <v>9.74</v>
      </c>
      <c r="K23" s="5">
        <f t="shared" si="1"/>
        <v>66.108374999999995</v>
      </c>
      <c r="L23" s="5">
        <f t="shared" si="2"/>
        <v>29.200599999999998</v>
      </c>
      <c r="M23" s="5">
        <f t="shared" si="3"/>
        <v>15.424747999999999</v>
      </c>
      <c r="N23" s="12">
        <f t="shared" si="4"/>
        <v>1.8268247200000001</v>
      </c>
      <c r="O23" s="8">
        <f t="shared" si="5"/>
        <v>58.731390650699296</v>
      </c>
      <c r="P23" s="8">
        <f t="shared" si="6"/>
        <v>25.942126785521651</v>
      </c>
      <c r="Q23" s="8">
        <f t="shared" si="7"/>
        <v>13.703511854233186</v>
      </c>
      <c r="R23" s="8">
        <f t="shared" si="8"/>
        <v>1.622970709545869</v>
      </c>
      <c r="S23" s="8">
        <f t="shared" si="9"/>
        <v>100</v>
      </c>
      <c r="T23" s="8" t="s">
        <v>16</v>
      </c>
      <c r="U23" s="9">
        <f t="shared" si="10"/>
        <v>0.34564992075804096</v>
      </c>
    </row>
    <row r="24" spans="1:21" x14ac:dyDescent="0.25">
      <c r="A24" s="4" t="s">
        <v>15</v>
      </c>
      <c r="B24" s="4" t="s">
        <v>17</v>
      </c>
      <c r="C24" s="4">
        <v>17</v>
      </c>
      <c r="D24" s="4">
        <v>2</v>
      </c>
      <c r="E24" s="4">
        <v>76</v>
      </c>
      <c r="F24" s="31">
        <v>901.69499999999994</v>
      </c>
      <c r="G24" s="8">
        <v>14.5</v>
      </c>
      <c r="H24" s="8">
        <v>109</v>
      </c>
      <c r="I24" s="8">
        <v>17.399999999999999</v>
      </c>
      <c r="J24" s="12">
        <v>8.74</v>
      </c>
      <c r="K24" s="5">
        <f t="shared" si="1"/>
        <v>74.473375000000004</v>
      </c>
      <c r="L24" s="5">
        <f t="shared" si="2"/>
        <v>25.810600000000001</v>
      </c>
      <c r="M24" s="5">
        <f t="shared" si="3"/>
        <v>14.524971999999998</v>
      </c>
      <c r="N24" s="12">
        <f t="shared" si="4"/>
        <v>1.4590687199999999</v>
      </c>
      <c r="O24" s="8">
        <f t="shared" si="5"/>
        <v>64.053191704371173</v>
      </c>
      <c r="P24" s="8">
        <f t="shared" si="6"/>
        <v>22.199226365192157</v>
      </c>
      <c r="Q24" s="8">
        <f t="shared" si="7"/>
        <v>12.49266353266014</v>
      </c>
      <c r="R24" s="8">
        <f t="shared" si="8"/>
        <v>1.2549183977765401</v>
      </c>
      <c r="S24" s="8">
        <f t="shared" si="9"/>
        <v>100.00000000000001</v>
      </c>
      <c r="T24" s="8" t="s">
        <v>16</v>
      </c>
      <c r="U24" s="9">
        <f t="shared" si="10"/>
        <v>0.36010328550689696</v>
      </c>
    </row>
    <row r="25" spans="1:21" x14ac:dyDescent="0.25">
      <c r="A25" s="4" t="s">
        <v>15</v>
      </c>
      <c r="B25" s="4" t="s">
        <v>17</v>
      </c>
      <c r="C25" s="4">
        <v>17</v>
      </c>
      <c r="D25" s="4">
        <v>3</v>
      </c>
      <c r="E25" s="4">
        <v>120</v>
      </c>
      <c r="F25" s="31">
        <v>903.11500000000001</v>
      </c>
      <c r="G25" s="8">
        <v>14.4</v>
      </c>
      <c r="H25" s="8">
        <v>97.6</v>
      </c>
      <c r="I25" s="8">
        <v>16.899999999999999</v>
      </c>
      <c r="J25" s="12">
        <v>8.26</v>
      </c>
      <c r="K25" s="5">
        <f t="shared" si="1"/>
        <v>74.124759999999995</v>
      </c>
      <c r="L25" s="5">
        <f t="shared" si="2"/>
        <v>23.174008000000001</v>
      </c>
      <c r="M25" s="5">
        <f t="shared" si="3"/>
        <v>13.968591999999997</v>
      </c>
      <c r="N25" s="12">
        <f t="shared" si="4"/>
        <v>1.2876607199999996</v>
      </c>
      <c r="O25" s="8">
        <f t="shared" si="5"/>
        <v>65.856466931313619</v>
      </c>
      <c r="P25" s="8">
        <f t="shared" si="6"/>
        <v>20.589048673047948</v>
      </c>
      <c r="Q25" s="8">
        <f t="shared" si="7"/>
        <v>12.41045660215307</v>
      </c>
      <c r="R25" s="8">
        <f t="shared" si="8"/>
        <v>1.1440277934853547</v>
      </c>
      <c r="S25" s="8">
        <f t="shared" si="9"/>
        <v>99.999999999999986</v>
      </c>
      <c r="T25" s="8" t="s">
        <v>16</v>
      </c>
      <c r="U25" s="9">
        <f t="shared" si="10"/>
        <v>0.37608008055440378</v>
      </c>
    </row>
    <row r="26" spans="1:21" x14ac:dyDescent="0.25">
      <c r="A26" s="4" t="s">
        <v>15</v>
      </c>
      <c r="B26" s="4" t="s">
        <v>17</v>
      </c>
      <c r="C26" s="4">
        <v>17</v>
      </c>
      <c r="D26" s="4">
        <v>4</v>
      </c>
      <c r="E26" s="4">
        <v>28</v>
      </c>
      <c r="F26" s="31">
        <v>903.60500000000002</v>
      </c>
      <c r="G26" s="8">
        <v>13.4</v>
      </c>
      <c r="H26" s="8">
        <v>104</v>
      </c>
      <c r="I26" s="8">
        <v>17.2</v>
      </c>
      <c r="J26" s="12">
        <v>10.1</v>
      </c>
      <c r="K26" s="5">
        <f t="shared" si="1"/>
        <v>70.235459999999989</v>
      </c>
      <c r="L26" s="5">
        <f t="shared" si="2"/>
        <v>24.660600000000002</v>
      </c>
      <c r="M26" s="5">
        <f t="shared" si="3"/>
        <v>14.301867999999999</v>
      </c>
      <c r="N26" s="12">
        <f t="shared" si="4"/>
        <v>1.9627419999999995</v>
      </c>
      <c r="O26" s="8">
        <f t="shared" si="5"/>
        <v>63.183732159944697</v>
      </c>
      <c r="P26" s="8">
        <f t="shared" si="6"/>
        <v>22.184644982798325</v>
      </c>
      <c r="Q26" s="8">
        <f t="shared" si="7"/>
        <v>12.865942603620507</v>
      </c>
      <c r="R26" s="8">
        <f t="shared" si="8"/>
        <v>1.7656802536364702</v>
      </c>
      <c r="S26" s="8">
        <f t="shared" si="9"/>
        <v>100</v>
      </c>
      <c r="T26" s="8" t="s">
        <v>16</v>
      </c>
      <c r="U26" s="9">
        <f t="shared" si="10"/>
        <v>0.36706781510863223</v>
      </c>
    </row>
    <row r="27" spans="1:21" x14ac:dyDescent="0.25">
      <c r="A27" s="4" t="s">
        <v>15</v>
      </c>
      <c r="B27" s="4" t="s">
        <v>17</v>
      </c>
      <c r="C27" s="4">
        <v>18</v>
      </c>
      <c r="D27" s="4">
        <v>3</v>
      </c>
      <c r="E27" s="4">
        <v>4</v>
      </c>
      <c r="F27" s="31">
        <v>911.89499999999998</v>
      </c>
      <c r="G27" s="8">
        <v>14.1</v>
      </c>
      <c r="H27" s="8">
        <v>95.7</v>
      </c>
      <c r="I27" s="8">
        <v>15.9</v>
      </c>
      <c r="J27" s="12">
        <v>12.2</v>
      </c>
      <c r="K27" s="5">
        <f t="shared" si="1"/>
        <v>73.03493499999999</v>
      </c>
      <c r="L27" s="5">
        <f t="shared" si="2"/>
        <v>22.729522000000003</v>
      </c>
      <c r="M27" s="5">
        <f t="shared" si="3"/>
        <v>12.869631999999999</v>
      </c>
      <c r="N27" s="12">
        <f t="shared" si="4"/>
        <v>2.7927879999999989</v>
      </c>
      <c r="O27" s="8">
        <f t="shared" si="5"/>
        <v>65.545169142629746</v>
      </c>
      <c r="P27" s="8">
        <f t="shared" si="6"/>
        <v>20.398599163826521</v>
      </c>
      <c r="Q27" s="8">
        <f t="shared" si="7"/>
        <v>11.549845375276918</v>
      </c>
      <c r="R27" s="8">
        <f t="shared" si="8"/>
        <v>2.5063863182668209</v>
      </c>
      <c r="S27" s="8">
        <f t="shared" si="9"/>
        <v>100</v>
      </c>
      <c r="T27" s="8" t="s">
        <v>16</v>
      </c>
      <c r="U27" s="9">
        <f t="shared" si="10"/>
        <v>0.36151510791520486</v>
      </c>
    </row>
    <row r="28" spans="1:21" x14ac:dyDescent="0.25">
      <c r="A28" s="4" t="s">
        <v>15</v>
      </c>
      <c r="B28" s="4" t="s">
        <v>17</v>
      </c>
      <c r="C28" s="4">
        <v>18</v>
      </c>
      <c r="D28" s="4">
        <v>3</v>
      </c>
      <c r="E28" s="4">
        <v>89</v>
      </c>
      <c r="F28" s="31">
        <v>912.745</v>
      </c>
      <c r="G28" s="8">
        <v>14</v>
      </c>
      <c r="H28" s="8">
        <v>89.1</v>
      </c>
      <c r="I28" s="8">
        <v>16</v>
      </c>
      <c r="J28" s="12">
        <v>8.8699999999999992</v>
      </c>
      <c r="K28" s="5">
        <f t="shared" si="1"/>
        <v>72.656999999999982</v>
      </c>
      <c r="L28" s="5">
        <f t="shared" si="2"/>
        <v>21.174298</v>
      </c>
      <c r="M28" s="5">
        <f t="shared" si="3"/>
        <v>12.9787</v>
      </c>
      <c r="N28" s="12">
        <f t="shared" si="4"/>
        <v>1.5060626799999994</v>
      </c>
      <c r="O28" s="8">
        <f t="shared" si="5"/>
        <v>67.078695018877966</v>
      </c>
      <c r="P28" s="8">
        <f t="shared" si="6"/>
        <v>19.54862267614735</v>
      </c>
      <c r="Q28" s="8">
        <f t="shared" si="7"/>
        <v>11.982248909829908</v>
      </c>
      <c r="R28" s="8">
        <f t="shared" si="8"/>
        <v>1.390433395144776</v>
      </c>
      <c r="S28" s="8">
        <f t="shared" si="9"/>
        <v>100</v>
      </c>
      <c r="T28" s="8" t="s">
        <v>16</v>
      </c>
      <c r="U28" s="9">
        <f t="shared" si="10"/>
        <v>0.3800164190563885</v>
      </c>
    </row>
    <row r="29" spans="1:21" x14ac:dyDescent="0.25">
      <c r="A29" s="4" t="s">
        <v>15</v>
      </c>
      <c r="B29" s="4" t="s">
        <v>17</v>
      </c>
      <c r="C29" s="4">
        <v>19</v>
      </c>
      <c r="D29" s="4">
        <v>1</v>
      </c>
      <c r="E29" s="4">
        <v>68</v>
      </c>
      <c r="F29" s="31">
        <v>919.78499999999997</v>
      </c>
      <c r="G29" s="8">
        <v>15</v>
      </c>
      <c r="H29" s="8">
        <v>81.3</v>
      </c>
      <c r="I29" s="8">
        <v>15.1</v>
      </c>
      <c r="J29" s="12">
        <v>9.01</v>
      </c>
      <c r="K29" s="5">
        <f t="shared" si="1"/>
        <v>76.106499999999997</v>
      </c>
      <c r="L29" s="5">
        <f t="shared" si="2"/>
        <v>19.313842000000001</v>
      </c>
      <c r="M29" s="5">
        <f t="shared" si="3"/>
        <v>12.003712</v>
      </c>
      <c r="N29" s="12">
        <f t="shared" si="4"/>
        <v>1.5569437199999996</v>
      </c>
      <c r="O29" s="8">
        <f t="shared" si="5"/>
        <v>69.834651537635054</v>
      </c>
      <c r="P29" s="8">
        <f t="shared" si="6"/>
        <v>17.722210664305159</v>
      </c>
      <c r="Q29" s="8">
        <f t="shared" si="7"/>
        <v>11.014500005625385</v>
      </c>
      <c r="R29" s="8">
        <f t="shared" si="8"/>
        <v>1.4286377924344071</v>
      </c>
      <c r="S29" s="8">
        <f t="shared" si="9"/>
        <v>100</v>
      </c>
      <c r="T29" s="8" t="s">
        <v>16</v>
      </c>
      <c r="U29" s="9">
        <f t="shared" si="10"/>
        <v>0.38329021481051806</v>
      </c>
    </row>
    <row r="30" spans="1:21" x14ac:dyDescent="0.25">
      <c r="A30" s="4" t="s">
        <v>15</v>
      </c>
      <c r="B30" s="4" t="s">
        <v>17</v>
      </c>
      <c r="C30" s="4">
        <v>20</v>
      </c>
      <c r="D30" s="4">
        <v>1</v>
      </c>
      <c r="E30" s="4">
        <v>101</v>
      </c>
      <c r="F30" s="31">
        <v>929.81500000000005</v>
      </c>
      <c r="G30" s="8">
        <v>13.8</v>
      </c>
      <c r="H30" s="8">
        <v>82.1</v>
      </c>
      <c r="I30" s="8">
        <v>15.7</v>
      </c>
      <c r="J30" s="12">
        <v>12.2</v>
      </c>
      <c r="K30" s="5">
        <f t="shared" si="1"/>
        <v>71.879139999999978</v>
      </c>
      <c r="L30" s="5">
        <f t="shared" si="2"/>
        <v>19.505777999999999</v>
      </c>
      <c r="M30" s="5">
        <f t="shared" si="3"/>
        <v>12.652048000000001</v>
      </c>
      <c r="N30" s="12">
        <f t="shared" si="4"/>
        <v>2.7927879999999989</v>
      </c>
      <c r="O30" s="8">
        <f t="shared" si="5"/>
        <v>67.283820573058691</v>
      </c>
      <c r="P30" s="8">
        <f t="shared" si="6"/>
        <v>18.258750272887461</v>
      </c>
      <c r="Q30" s="8">
        <f t="shared" si="7"/>
        <v>11.843187432594858</v>
      </c>
      <c r="R30" s="8">
        <f t="shared" si="8"/>
        <v>2.6142417214589853</v>
      </c>
      <c r="S30" s="8">
        <f t="shared" si="9"/>
        <v>100</v>
      </c>
      <c r="T30" s="8" t="s">
        <v>16</v>
      </c>
      <c r="U30" s="9">
        <f t="shared" si="10"/>
        <v>0.39343604881747912</v>
      </c>
    </row>
    <row r="31" spans="1:21" x14ac:dyDescent="0.25">
      <c r="A31" s="4" t="s">
        <v>15</v>
      </c>
      <c r="B31" s="4" t="s">
        <v>17</v>
      </c>
      <c r="C31" s="4">
        <v>20</v>
      </c>
      <c r="D31" s="4">
        <v>3</v>
      </c>
      <c r="E31" s="4">
        <v>137</v>
      </c>
      <c r="F31" s="31">
        <v>932.95500000000004</v>
      </c>
      <c r="G31" s="8">
        <v>13.6</v>
      </c>
      <c r="H31" s="8">
        <v>100</v>
      </c>
      <c r="I31" s="8">
        <v>15.9</v>
      </c>
      <c r="J31" s="12">
        <v>12</v>
      </c>
      <c r="K31" s="5">
        <f t="shared" si="1"/>
        <v>71.071959999999976</v>
      </c>
      <c r="L31" s="5">
        <f t="shared" si="2"/>
        <v>23.733400000000003</v>
      </c>
      <c r="M31" s="5">
        <f t="shared" si="3"/>
        <v>12.869631999999999</v>
      </c>
      <c r="N31" s="12">
        <f t="shared" si="4"/>
        <v>2.7109999999999994</v>
      </c>
      <c r="O31" s="8">
        <f t="shared" si="5"/>
        <v>64.384944785385443</v>
      </c>
      <c r="P31" s="8">
        <f t="shared" si="6"/>
        <v>21.5003729821081</v>
      </c>
      <c r="Q31" s="8">
        <f t="shared" si="7"/>
        <v>11.658754672422567</v>
      </c>
      <c r="R31" s="8">
        <f t="shared" si="8"/>
        <v>2.4559275600838917</v>
      </c>
      <c r="S31" s="8">
        <f t="shared" si="9"/>
        <v>100</v>
      </c>
      <c r="T31" s="8" t="s">
        <v>16</v>
      </c>
      <c r="U31" s="9">
        <f t="shared" si="10"/>
        <v>0.3516001625220555</v>
      </c>
    </row>
    <row r="32" spans="1:21" x14ac:dyDescent="0.25">
      <c r="A32" s="4" t="s">
        <v>15</v>
      </c>
      <c r="B32" s="4" t="s">
        <v>17</v>
      </c>
      <c r="C32" s="4">
        <v>21</v>
      </c>
      <c r="D32" s="4">
        <v>2</v>
      </c>
      <c r="E32" s="4">
        <v>119</v>
      </c>
      <c r="F32" s="31">
        <v>941.18499999999995</v>
      </c>
      <c r="G32" s="8">
        <v>13.1</v>
      </c>
      <c r="H32" s="8">
        <v>116</v>
      </c>
      <c r="I32" s="8">
        <v>17.899999999999999</v>
      </c>
      <c r="J32" s="12">
        <v>11.1</v>
      </c>
      <c r="K32" s="5">
        <f t="shared" si="1"/>
        <v>68.925735000000003</v>
      </c>
      <c r="L32" s="5">
        <f t="shared" si="2"/>
        <v>27.403800000000004</v>
      </c>
      <c r="M32" s="5">
        <f t="shared" si="3"/>
        <v>15.085951999999999</v>
      </c>
      <c r="N32" s="12">
        <f t="shared" si="4"/>
        <v>2.3500819999999996</v>
      </c>
      <c r="O32" s="8">
        <f t="shared" si="5"/>
        <v>60.585760354259733</v>
      </c>
      <c r="P32" s="8">
        <f t="shared" si="6"/>
        <v>24.08795582079847</v>
      </c>
      <c r="Q32" s="8">
        <f t="shared" si="7"/>
        <v>13.260560407340815</v>
      </c>
      <c r="R32" s="8">
        <f t="shared" si="8"/>
        <v>2.0657234176009784</v>
      </c>
      <c r="S32" s="8">
        <f t="shared" si="9"/>
        <v>100</v>
      </c>
      <c r="T32" s="8" t="s">
        <v>16</v>
      </c>
      <c r="U32" s="9">
        <f t="shared" si="10"/>
        <v>0.35504918927274504</v>
      </c>
    </row>
    <row r="33" spans="1:21" x14ac:dyDescent="0.25">
      <c r="A33" s="4" t="s">
        <v>15</v>
      </c>
      <c r="B33" s="4" t="s">
        <v>17</v>
      </c>
      <c r="C33" s="4">
        <v>21</v>
      </c>
      <c r="D33" s="4">
        <v>3</v>
      </c>
      <c r="E33" s="4">
        <v>30</v>
      </c>
      <c r="F33" s="31">
        <v>941.745</v>
      </c>
      <c r="G33" s="8">
        <v>15.9</v>
      </c>
      <c r="H33" s="8">
        <v>73.400000000000006</v>
      </c>
      <c r="I33" s="8">
        <v>14.9</v>
      </c>
      <c r="J33" s="12">
        <v>0</v>
      </c>
      <c r="K33" s="5">
        <f t="shared" si="1"/>
        <v>78.584334999999982</v>
      </c>
      <c r="L33" s="5">
        <f t="shared" si="2"/>
        <v>17.404728000000006</v>
      </c>
      <c r="M33" s="5">
        <f t="shared" si="3"/>
        <v>11.789072000000001</v>
      </c>
      <c r="N33" s="21">
        <v>0</v>
      </c>
      <c r="O33" s="8">
        <f t="shared" si="5"/>
        <v>72.91305885001627</v>
      </c>
      <c r="P33" s="8">
        <f t="shared" si="6"/>
        <v>16.14866317736896</v>
      </c>
      <c r="Q33" s="8">
        <f t="shared" si="7"/>
        <v>10.938277972614763</v>
      </c>
      <c r="R33" s="8">
        <f t="shared" si="8"/>
        <v>0</v>
      </c>
      <c r="S33" s="8">
        <f t="shared" si="9"/>
        <v>100</v>
      </c>
      <c r="T33" s="8" t="s">
        <v>16</v>
      </c>
      <c r="U33" s="9">
        <f t="shared" si="10"/>
        <v>0.40382108529893329</v>
      </c>
    </row>
    <row r="34" spans="1:21" s="14" customFormat="1" x14ac:dyDescent="0.25">
      <c r="A34" s="13" t="s">
        <v>15</v>
      </c>
      <c r="B34" s="13" t="s">
        <v>17</v>
      </c>
      <c r="C34" s="13">
        <v>22</v>
      </c>
      <c r="D34" s="13">
        <v>2</v>
      </c>
      <c r="E34" s="13">
        <v>57</v>
      </c>
      <c r="F34" s="32">
        <v>950.17499999999995</v>
      </c>
      <c r="G34" s="15">
        <v>13</v>
      </c>
      <c r="H34" s="15">
        <v>90.6</v>
      </c>
      <c r="I34" s="15">
        <v>16.8</v>
      </c>
      <c r="J34" s="18">
        <v>10.199999999999999</v>
      </c>
      <c r="K34" s="17">
        <f t="shared" si="1"/>
        <v>68.474499999999978</v>
      </c>
      <c r="L34" s="17">
        <f t="shared" si="2"/>
        <v>21.529288000000001</v>
      </c>
      <c r="M34" s="17">
        <f t="shared" si="3"/>
        <v>13.857868</v>
      </c>
      <c r="N34" s="18">
        <f t="shared" si="4"/>
        <v>2.0008279999999994</v>
      </c>
      <c r="O34" s="15">
        <f t="shared" si="5"/>
        <v>64.682498853890479</v>
      </c>
      <c r="P34" s="15">
        <f t="shared" si="6"/>
        <v>20.337032711229412</v>
      </c>
      <c r="Q34" s="15">
        <f t="shared" si="7"/>
        <v>13.090442880595926</v>
      </c>
      <c r="R34" s="15">
        <f t="shared" si="8"/>
        <v>1.8900255542841784</v>
      </c>
      <c r="S34" s="15">
        <f t="shared" si="9"/>
        <v>100</v>
      </c>
      <c r="T34" s="15" t="s">
        <v>16</v>
      </c>
      <c r="U34" s="16">
        <f t="shared" si="10"/>
        <v>0.39160728259710947</v>
      </c>
    </row>
    <row r="35" spans="1:21" x14ac:dyDescent="0.25">
      <c r="A35" s="4" t="s">
        <v>15</v>
      </c>
      <c r="B35" s="4" t="s">
        <v>17</v>
      </c>
      <c r="C35" s="4">
        <v>23</v>
      </c>
      <c r="D35" s="4">
        <v>2</v>
      </c>
      <c r="E35" s="4">
        <v>63</v>
      </c>
      <c r="F35" s="31">
        <v>960.09500000000003</v>
      </c>
      <c r="G35" s="19">
        <v>13</v>
      </c>
      <c r="H35" s="19">
        <v>131</v>
      </c>
      <c r="I35" s="19">
        <v>18.600000000000001</v>
      </c>
      <c r="J35" s="12">
        <v>11</v>
      </c>
      <c r="K35" s="9">
        <f t="shared" si="1"/>
        <v>68.474499999999978</v>
      </c>
      <c r="L35" s="9">
        <f t="shared" si="2"/>
        <v>30.751799999999996</v>
      </c>
      <c r="M35" s="9">
        <f t="shared" si="3"/>
        <v>15.879052000000001</v>
      </c>
      <c r="N35" s="12">
        <f t="shared" si="4"/>
        <v>2.3106999999999998</v>
      </c>
      <c r="O35" s="19">
        <f t="shared" si="5"/>
        <v>58.317835452345122</v>
      </c>
      <c r="P35" s="19">
        <f t="shared" si="6"/>
        <v>26.190456480345638</v>
      </c>
      <c r="Q35" s="19">
        <f t="shared" si="7"/>
        <v>13.523748865274404</v>
      </c>
      <c r="R35" s="19">
        <f t="shared" si="8"/>
        <v>1.9679592020348291</v>
      </c>
      <c r="S35" s="19">
        <f t="shared" si="9"/>
        <v>99.999999999999986</v>
      </c>
      <c r="T35" s="20" t="s">
        <v>16</v>
      </c>
      <c r="U35" s="9">
        <f t="shared" si="10"/>
        <v>0.34052673967870029</v>
      </c>
    </row>
    <row r="36" spans="1:21" x14ac:dyDescent="0.25">
      <c r="A36" s="4" t="s">
        <v>15</v>
      </c>
      <c r="B36" s="4" t="s">
        <v>17</v>
      </c>
      <c r="C36" s="4">
        <v>23</v>
      </c>
      <c r="D36" s="4">
        <v>3</v>
      </c>
      <c r="E36" s="4">
        <v>56</v>
      </c>
      <c r="F36" s="31">
        <v>960.79499999999996</v>
      </c>
      <c r="G36" s="19">
        <v>14.5</v>
      </c>
      <c r="H36" s="19">
        <v>103</v>
      </c>
      <c r="I36" s="19">
        <v>16.5</v>
      </c>
      <c r="J36" s="12">
        <v>0</v>
      </c>
      <c r="K36" s="9">
        <f t="shared" si="1"/>
        <v>74.473375000000004</v>
      </c>
      <c r="L36" s="9">
        <f t="shared" si="2"/>
        <v>24.429400000000001</v>
      </c>
      <c r="M36" s="9">
        <f t="shared" si="3"/>
        <v>13.5268</v>
      </c>
      <c r="N36" s="21">
        <v>0</v>
      </c>
      <c r="O36" s="19">
        <f t="shared" si="5"/>
        <v>66.24002180920813</v>
      </c>
      <c r="P36" s="19">
        <f t="shared" si="6"/>
        <v>21.728624341059728</v>
      </c>
      <c r="Q36" s="19">
        <f t="shared" si="7"/>
        <v>12.031353849732154</v>
      </c>
      <c r="R36" s="19">
        <f t="shared" si="8"/>
        <v>0</v>
      </c>
      <c r="S36" s="19">
        <f t="shared" si="9"/>
        <v>100.00000000000001</v>
      </c>
      <c r="T36" s="20" t="s">
        <v>16</v>
      </c>
      <c r="U36" s="9">
        <f t="shared" si="10"/>
        <v>0.35637919496683013</v>
      </c>
    </row>
    <row r="37" spans="1:21" x14ac:dyDescent="0.25">
      <c r="A37" s="4" t="s">
        <v>15</v>
      </c>
      <c r="B37" s="4" t="s">
        <v>17</v>
      </c>
      <c r="C37" s="4">
        <v>24</v>
      </c>
      <c r="D37" s="4">
        <v>2</v>
      </c>
      <c r="E37" s="4">
        <v>102</v>
      </c>
      <c r="F37" s="31">
        <v>970.01499999999999</v>
      </c>
      <c r="G37" s="19">
        <v>11.5</v>
      </c>
      <c r="H37" s="19">
        <v>77.7</v>
      </c>
      <c r="I37" s="19">
        <v>13.9</v>
      </c>
      <c r="J37" s="12">
        <v>34.6</v>
      </c>
      <c r="K37" s="9">
        <f t="shared" si="1"/>
        <v>60.826374999999999</v>
      </c>
      <c r="L37" s="9">
        <f t="shared" si="2"/>
        <v>18.446962000000003</v>
      </c>
      <c r="M37" s="9">
        <f t="shared" si="3"/>
        <v>10.726912</v>
      </c>
      <c r="N37" s="12">
        <f t="shared" si="4"/>
        <v>15.597972000000002</v>
      </c>
      <c r="O37" s="19">
        <f t="shared" si="5"/>
        <v>57.601704293863051</v>
      </c>
      <c r="P37" s="19">
        <f t="shared" si="6"/>
        <v>17.46900830838808</v>
      </c>
      <c r="Q37" s="19">
        <f t="shared" si="7"/>
        <v>10.158231737635051</v>
      </c>
      <c r="R37" s="19">
        <f t="shared" si="8"/>
        <v>14.771055660113822</v>
      </c>
      <c r="S37" s="19">
        <f t="shared" si="9"/>
        <v>100</v>
      </c>
      <c r="T37" s="20" t="s">
        <v>19</v>
      </c>
      <c r="U37" s="9">
        <f t="shared" si="10"/>
        <v>0.36768898090119939</v>
      </c>
    </row>
    <row r="38" spans="1:21" x14ac:dyDescent="0.25">
      <c r="A38" s="4" t="s">
        <v>15</v>
      </c>
      <c r="B38" s="4" t="s">
        <v>17</v>
      </c>
      <c r="C38" s="4">
        <v>24</v>
      </c>
      <c r="D38" s="4">
        <v>3</v>
      </c>
      <c r="E38" s="4">
        <v>104</v>
      </c>
      <c r="F38" s="31">
        <v>971.26499999999999</v>
      </c>
      <c r="G38" s="19">
        <v>14.2</v>
      </c>
      <c r="H38" s="19">
        <v>109</v>
      </c>
      <c r="I38" s="19">
        <v>18.100000000000001</v>
      </c>
      <c r="J38" s="12">
        <v>7.98</v>
      </c>
      <c r="K38" s="9">
        <f t="shared" si="1"/>
        <v>73.405539999999974</v>
      </c>
      <c r="L38" s="9">
        <f t="shared" si="2"/>
        <v>25.810600000000001</v>
      </c>
      <c r="M38" s="9">
        <f t="shared" si="3"/>
        <v>15.311632000000003</v>
      </c>
      <c r="N38" s="12">
        <f t="shared" si="4"/>
        <v>1.1892048799999999</v>
      </c>
      <c r="O38" s="19">
        <f t="shared" si="5"/>
        <v>63.435411103180208</v>
      </c>
      <c r="P38" s="19">
        <f t="shared" si="6"/>
        <v>22.30493804445473</v>
      </c>
      <c r="Q38" s="19">
        <f t="shared" si="7"/>
        <v>13.231966832211981</v>
      </c>
      <c r="R38" s="19">
        <f t="shared" si="8"/>
        <v>1.0276840201530852</v>
      </c>
      <c r="S38" s="19">
        <f t="shared" si="9"/>
        <v>100</v>
      </c>
      <c r="T38" s="20" t="s">
        <v>16</v>
      </c>
      <c r="U38" s="9">
        <f t="shared" si="10"/>
        <v>0.37234438052876123</v>
      </c>
    </row>
    <row r="39" spans="1:21" x14ac:dyDescent="0.25">
      <c r="A39" s="4" t="s">
        <v>15</v>
      </c>
      <c r="B39" s="4" t="s">
        <v>17</v>
      </c>
      <c r="C39" s="4">
        <v>24</v>
      </c>
      <c r="D39" s="4">
        <v>5</v>
      </c>
      <c r="E39" s="4">
        <v>111</v>
      </c>
      <c r="F39" s="31">
        <v>973.79499999999996</v>
      </c>
      <c r="G39" s="19">
        <v>14</v>
      </c>
      <c r="H39" s="19">
        <v>108</v>
      </c>
      <c r="I39" s="19">
        <v>17.7</v>
      </c>
      <c r="J39" s="12">
        <v>0</v>
      </c>
      <c r="K39" s="9">
        <f t="shared" si="1"/>
        <v>72.656999999999982</v>
      </c>
      <c r="L39" s="9">
        <f t="shared" si="2"/>
        <v>25.581400000000002</v>
      </c>
      <c r="M39" s="9">
        <f t="shared" si="3"/>
        <v>14.861008</v>
      </c>
      <c r="N39" s="21">
        <v>0</v>
      </c>
      <c r="O39" s="19">
        <f t="shared" si="5"/>
        <v>64.241715571137206</v>
      </c>
      <c r="P39" s="19">
        <f t="shared" si="6"/>
        <v>22.618509196794388</v>
      </c>
      <c r="Q39" s="19">
        <f t="shared" si="7"/>
        <v>13.139775232068414</v>
      </c>
      <c r="R39" s="19">
        <f t="shared" si="8"/>
        <v>0</v>
      </c>
      <c r="S39" s="19">
        <f t="shared" si="9"/>
        <v>100.00000000000001</v>
      </c>
      <c r="T39" s="20" t="s">
        <v>16</v>
      </c>
      <c r="U39" s="9">
        <f t="shared" si="10"/>
        <v>0.36746100776195123</v>
      </c>
    </row>
    <row r="40" spans="1:21" x14ac:dyDescent="0.25">
      <c r="A40" s="4" t="s">
        <v>15</v>
      </c>
      <c r="B40" s="4" t="s">
        <v>17</v>
      </c>
      <c r="C40" s="4">
        <v>25</v>
      </c>
      <c r="D40" s="4">
        <v>1</v>
      </c>
      <c r="E40" s="4">
        <v>103</v>
      </c>
      <c r="F40" s="31">
        <v>978.43499999999995</v>
      </c>
      <c r="G40" s="19">
        <v>14.5</v>
      </c>
      <c r="H40" s="19">
        <v>96.2</v>
      </c>
      <c r="I40" s="19">
        <v>17</v>
      </c>
      <c r="J40" s="12">
        <v>9.11</v>
      </c>
      <c r="K40" s="9">
        <f t="shared" si="1"/>
        <v>74.473375000000004</v>
      </c>
      <c r="L40" s="9">
        <f t="shared" si="2"/>
        <v>22.846632000000003</v>
      </c>
      <c r="M40" s="9">
        <f t="shared" si="3"/>
        <v>14.079499999999999</v>
      </c>
      <c r="N40" s="12">
        <f t="shared" si="4"/>
        <v>1.5934601199999996</v>
      </c>
      <c r="O40" s="19">
        <f t="shared" si="5"/>
        <v>65.909743675381421</v>
      </c>
      <c r="P40" s="19">
        <f t="shared" si="6"/>
        <v>20.219516826862847</v>
      </c>
      <c r="Q40" s="19">
        <f t="shared" si="7"/>
        <v>12.460510028953738</v>
      </c>
      <c r="R40" s="19">
        <f t="shared" si="8"/>
        <v>1.4102294688020045</v>
      </c>
      <c r="S40" s="19">
        <f t="shared" si="9"/>
        <v>100</v>
      </c>
      <c r="T40" s="20" t="s">
        <v>16</v>
      </c>
      <c r="U40" s="9">
        <f t="shared" si="10"/>
        <v>0.38128824324194038</v>
      </c>
    </row>
    <row r="41" spans="1:21" x14ac:dyDescent="0.25">
      <c r="A41" s="4" t="s">
        <v>15</v>
      </c>
      <c r="B41" s="4" t="s">
        <v>17</v>
      </c>
      <c r="C41" s="4">
        <v>25</v>
      </c>
      <c r="D41" s="4">
        <v>3</v>
      </c>
      <c r="E41" s="4">
        <v>114</v>
      </c>
      <c r="F41" s="31">
        <v>981.20500000000004</v>
      </c>
      <c r="G41" s="19">
        <v>12.8</v>
      </c>
      <c r="H41" s="19">
        <v>116</v>
      </c>
      <c r="I41" s="19">
        <v>17.3</v>
      </c>
      <c r="J41" s="12">
        <v>10.6</v>
      </c>
      <c r="K41" s="9">
        <f t="shared" si="1"/>
        <v>67.550039999999996</v>
      </c>
      <c r="L41" s="9">
        <f t="shared" si="2"/>
        <v>27.403800000000004</v>
      </c>
      <c r="M41" s="9">
        <f t="shared" si="3"/>
        <v>14.413328</v>
      </c>
      <c r="N41" s="12">
        <f t="shared" si="4"/>
        <v>2.1546119999999993</v>
      </c>
      <c r="O41" s="19">
        <f t="shared" si="5"/>
        <v>60.571163767292816</v>
      </c>
      <c r="P41" s="19">
        <f t="shared" si="6"/>
        <v>24.572599181971455</v>
      </c>
      <c r="Q41" s="19">
        <f t="shared" si="7"/>
        <v>12.924226998528898</v>
      </c>
      <c r="R41" s="19">
        <f t="shared" si="8"/>
        <v>1.932010052206842</v>
      </c>
      <c r="S41" s="19">
        <f t="shared" si="9"/>
        <v>100.00000000000001</v>
      </c>
      <c r="T41" s="20" t="s">
        <v>16</v>
      </c>
      <c r="U41" s="9">
        <f t="shared" si="10"/>
        <v>0.34467522494610342</v>
      </c>
    </row>
    <row r="42" spans="1:21" x14ac:dyDescent="0.25">
      <c r="A42" s="4" t="s">
        <v>15</v>
      </c>
      <c r="B42" s="4" t="s">
        <v>17</v>
      </c>
      <c r="C42" s="4">
        <v>26</v>
      </c>
      <c r="D42" s="4">
        <v>3</v>
      </c>
      <c r="E42" s="4">
        <v>106</v>
      </c>
      <c r="F42" s="31">
        <v>990.90499999999997</v>
      </c>
      <c r="G42" s="19">
        <v>15.6</v>
      </c>
      <c r="H42" s="19">
        <v>89.5</v>
      </c>
      <c r="I42" s="19">
        <v>15.9</v>
      </c>
      <c r="J42" s="12">
        <v>8.99</v>
      </c>
      <c r="K42" s="9">
        <f t="shared" si="1"/>
        <v>77.824359999999999</v>
      </c>
      <c r="L42" s="9">
        <f t="shared" si="2"/>
        <v>21.269050000000004</v>
      </c>
      <c r="M42" s="9">
        <f t="shared" si="3"/>
        <v>12.869631999999999</v>
      </c>
      <c r="N42" s="12">
        <f t="shared" si="4"/>
        <v>1.5496577199999999</v>
      </c>
      <c r="O42" s="19">
        <f t="shared" si="5"/>
        <v>68.560046754211754</v>
      </c>
      <c r="P42" s="19">
        <f t="shared" si="6"/>
        <v>18.73715456725462</v>
      </c>
      <c r="Q42" s="19">
        <f t="shared" si="7"/>
        <v>11.337614233249072</v>
      </c>
      <c r="R42" s="19">
        <f t="shared" si="8"/>
        <v>1.365184445284551</v>
      </c>
      <c r="S42" s="19">
        <f t="shared" si="9"/>
        <v>100</v>
      </c>
      <c r="T42" s="20" t="s">
        <v>16</v>
      </c>
      <c r="U42" s="9">
        <f t="shared" si="10"/>
        <v>0.37698092738319539</v>
      </c>
    </row>
    <row r="43" spans="1:21" x14ac:dyDescent="0.25">
      <c r="A43" s="4" t="s">
        <v>15</v>
      </c>
      <c r="B43" s="4" t="s">
        <v>17</v>
      </c>
      <c r="C43" s="4">
        <v>26</v>
      </c>
      <c r="D43" s="4">
        <v>5</v>
      </c>
      <c r="E43" s="4">
        <v>57</v>
      </c>
      <c r="F43" s="31">
        <v>992.83500000000004</v>
      </c>
      <c r="G43" s="19">
        <v>15</v>
      </c>
      <c r="H43" s="19">
        <v>101</v>
      </c>
      <c r="I43" s="19">
        <v>17</v>
      </c>
      <c r="J43" s="12">
        <v>8.5399999999999991</v>
      </c>
      <c r="K43" s="9">
        <f t="shared" si="1"/>
        <v>76.106499999999997</v>
      </c>
      <c r="L43" s="9">
        <f t="shared" si="2"/>
        <v>23.965800000000002</v>
      </c>
      <c r="M43" s="9">
        <f t="shared" si="3"/>
        <v>14.079499999999999</v>
      </c>
      <c r="N43" s="12">
        <f t="shared" si="4"/>
        <v>1.3872455199999996</v>
      </c>
      <c r="O43" s="19">
        <f t="shared" si="5"/>
        <v>65.870805542379046</v>
      </c>
      <c r="P43" s="19">
        <f t="shared" si="6"/>
        <v>20.742598220487711</v>
      </c>
      <c r="Q43" s="19">
        <f t="shared" si="7"/>
        <v>12.185923759914406</v>
      </c>
      <c r="R43" s="19">
        <f t="shared" si="8"/>
        <v>1.2006724772188508</v>
      </c>
      <c r="S43" s="19">
        <f t="shared" si="9"/>
        <v>100</v>
      </c>
      <c r="T43" s="20" t="s">
        <v>16</v>
      </c>
      <c r="U43" s="9">
        <f t="shared" si="10"/>
        <v>0.37007199312398636</v>
      </c>
    </row>
    <row r="44" spans="1:21" x14ac:dyDescent="0.25">
      <c r="A44" s="4" t="s">
        <v>15</v>
      </c>
      <c r="B44" s="4" t="s">
        <v>17</v>
      </c>
      <c r="C44" s="4">
        <v>27</v>
      </c>
      <c r="D44" s="4">
        <v>2</v>
      </c>
      <c r="E44" s="4">
        <v>79</v>
      </c>
      <c r="F44" s="31">
        <v>998.58500000000004</v>
      </c>
      <c r="G44" s="19">
        <v>14.3</v>
      </c>
      <c r="H44" s="19">
        <v>98.4</v>
      </c>
      <c r="I44" s="19">
        <v>16.399999999999999</v>
      </c>
      <c r="J44" s="12">
        <v>8.18</v>
      </c>
      <c r="K44" s="9">
        <f t="shared" si="1"/>
        <v>73.768815000000018</v>
      </c>
      <c r="L44" s="9">
        <f t="shared" si="2"/>
        <v>23.360728000000005</v>
      </c>
      <c r="M44" s="9">
        <f t="shared" si="3"/>
        <v>13.416811999999998</v>
      </c>
      <c r="N44" s="12">
        <f t="shared" si="4"/>
        <v>1.2594152799999998</v>
      </c>
      <c r="O44" s="19">
        <f t="shared" si="5"/>
        <v>65.979434527625529</v>
      </c>
      <c r="P44" s="19">
        <f t="shared" si="6"/>
        <v>20.894027152173564</v>
      </c>
      <c r="Q44" s="19">
        <f t="shared" si="7"/>
        <v>12.000106941171012</v>
      </c>
      <c r="R44" s="19">
        <f t="shared" si="8"/>
        <v>1.1264313790298943</v>
      </c>
      <c r="S44" s="19">
        <f t="shared" si="9"/>
        <v>100</v>
      </c>
      <c r="T44" s="20" t="s">
        <v>16</v>
      </c>
      <c r="U44" s="9">
        <f t="shared" si="10"/>
        <v>0.36480993562919101</v>
      </c>
    </row>
    <row r="45" spans="1:21" x14ac:dyDescent="0.25">
      <c r="A45" s="4" t="s">
        <v>15</v>
      </c>
      <c r="B45" s="4" t="s">
        <v>17</v>
      </c>
      <c r="C45" s="4">
        <v>28</v>
      </c>
      <c r="D45" s="4">
        <v>1</v>
      </c>
      <c r="E45" s="4">
        <v>104</v>
      </c>
      <c r="F45" s="31">
        <v>1007.645</v>
      </c>
      <c r="G45" s="19">
        <v>13.4</v>
      </c>
      <c r="H45" s="19">
        <v>103</v>
      </c>
      <c r="I45" s="19">
        <v>17</v>
      </c>
      <c r="J45" s="12">
        <v>8.4600000000000009</v>
      </c>
      <c r="K45" s="9">
        <f t="shared" si="1"/>
        <v>70.235459999999989</v>
      </c>
      <c r="L45" s="9">
        <f t="shared" si="2"/>
        <v>24.429400000000001</v>
      </c>
      <c r="M45" s="9">
        <f t="shared" si="3"/>
        <v>14.079499999999999</v>
      </c>
      <c r="N45" s="12">
        <f t="shared" si="4"/>
        <v>1.3586775200000001</v>
      </c>
      <c r="O45" s="19">
        <f t="shared" si="5"/>
        <v>63.790665164202998</v>
      </c>
      <c r="P45" s="19">
        <f t="shared" si="6"/>
        <v>22.187762072924148</v>
      </c>
      <c r="Q45" s="19">
        <f t="shared" si="7"/>
        <v>12.787567279824128</v>
      </c>
      <c r="R45" s="19">
        <f t="shared" si="8"/>
        <v>1.2340054830487299</v>
      </c>
      <c r="S45" s="19">
        <f t="shared" si="9"/>
        <v>100.00000000000001</v>
      </c>
      <c r="T45" s="20" t="s">
        <v>16</v>
      </c>
      <c r="U45" s="9">
        <f t="shared" si="10"/>
        <v>0.36561677949772647</v>
      </c>
    </row>
    <row r="46" spans="1:21" s="26" customFormat="1" x14ac:dyDescent="0.25">
      <c r="A46" s="25" t="s">
        <v>15</v>
      </c>
      <c r="B46" s="25" t="s">
        <v>17</v>
      </c>
      <c r="C46" s="25">
        <v>30</v>
      </c>
      <c r="D46" s="25">
        <v>1</v>
      </c>
      <c r="E46" s="25">
        <v>90</v>
      </c>
      <c r="F46" s="34">
        <v>1026.9050000000002</v>
      </c>
      <c r="G46" s="19">
        <v>14.3</v>
      </c>
      <c r="H46" s="19">
        <v>80.400000000000006</v>
      </c>
      <c r="I46" s="19">
        <v>16</v>
      </c>
      <c r="J46" s="12">
        <v>9.84</v>
      </c>
      <c r="K46" s="9">
        <f>-52.601+(G46*14.078)+(-0.3665*G46*G46)</f>
        <v>73.768815000000018</v>
      </c>
      <c r="L46" s="9">
        <f>-1.5266+(H46*0.2726)+(-0.0002*H46*H46)</f>
        <v>19.097608000000005</v>
      </c>
      <c r="M46" s="9">
        <f>-2.1317+(I46*0.7972)+(I46*I46*0.0092)</f>
        <v>12.9787</v>
      </c>
      <c r="N46" s="12">
        <f>-1.1422+(J46*0.2347)+(J46*J46*0.0072)</f>
        <v>1.8643923199999994</v>
      </c>
      <c r="O46" s="19">
        <f>(K46/($K46+$L46+$M46+$N46))*100</f>
        <v>68.488670458534941</v>
      </c>
      <c r="P46" s="19">
        <f>(L46/($K46+$L46+$M46+$N46))*100</f>
        <v>17.730660047315123</v>
      </c>
      <c r="Q46" s="19">
        <f>(M46/($K46+$L46+$M46+$N46))*100</f>
        <v>12.049724633372342</v>
      </c>
      <c r="R46" s="19">
        <f>(N46/($K46+$L46+$M46+$N46))*100</f>
        <v>1.7309448607775972</v>
      </c>
      <c r="S46" s="19">
        <f t="shared" ref="S46" si="11">SUM(O46:R46)</f>
        <v>100.00000000000001</v>
      </c>
      <c r="T46" s="19" t="s">
        <v>16</v>
      </c>
      <c r="U46" s="9">
        <f t="shared" ref="U46" si="12">Q46/(Q46+P46)</f>
        <v>0.40461950920286704</v>
      </c>
    </row>
    <row r="47" spans="1:21" x14ac:dyDescent="0.25">
      <c r="A47" s="4" t="s">
        <v>15</v>
      </c>
      <c r="B47" s="4" t="s">
        <v>17</v>
      </c>
      <c r="C47" s="4">
        <v>30</v>
      </c>
      <c r="D47" s="4">
        <v>2</v>
      </c>
      <c r="E47" s="4">
        <v>75</v>
      </c>
      <c r="F47" s="31">
        <v>1027.915</v>
      </c>
      <c r="G47" s="19">
        <v>14.3</v>
      </c>
      <c r="H47" s="19">
        <v>105</v>
      </c>
      <c r="I47" s="19">
        <v>17.399999999999999</v>
      </c>
      <c r="J47" s="12">
        <v>0</v>
      </c>
      <c r="K47" s="9">
        <f t="shared" si="1"/>
        <v>73.768815000000018</v>
      </c>
      <c r="L47" s="9">
        <f t="shared" si="2"/>
        <v>24.891400000000004</v>
      </c>
      <c r="M47" s="9">
        <f t="shared" si="3"/>
        <v>14.524971999999998</v>
      </c>
      <c r="N47" s="21">
        <v>0</v>
      </c>
      <c r="O47" s="19">
        <f t="shared" si="5"/>
        <v>65.175326343720229</v>
      </c>
      <c r="P47" s="19">
        <f t="shared" si="6"/>
        <v>21.991747029582591</v>
      </c>
      <c r="Q47" s="19">
        <f t="shared" si="7"/>
        <v>12.83292662669718</v>
      </c>
      <c r="R47" s="19">
        <f t="shared" si="8"/>
        <v>0</v>
      </c>
      <c r="S47" s="19">
        <f t="shared" si="9"/>
        <v>100</v>
      </c>
      <c r="T47" s="20" t="s">
        <v>16</v>
      </c>
      <c r="U47" s="9">
        <f t="shared" si="10"/>
        <v>0.36850098735621828</v>
      </c>
    </row>
    <row r="48" spans="1:21" x14ac:dyDescent="0.25">
      <c r="A48" s="4" t="s">
        <v>15</v>
      </c>
      <c r="B48" s="4" t="s">
        <v>17</v>
      </c>
      <c r="C48" s="4">
        <v>31</v>
      </c>
      <c r="D48" s="4">
        <v>2</v>
      </c>
      <c r="E48" s="4">
        <v>53</v>
      </c>
      <c r="F48" s="31">
        <v>1037.5050000000001</v>
      </c>
      <c r="G48" s="19">
        <v>13.5</v>
      </c>
      <c r="H48" s="19">
        <v>131</v>
      </c>
      <c r="I48" s="19">
        <v>17.5</v>
      </c>
      <c r="J48" s="12">
        <v>7.9</v>
      </c>
      <c r="K48" s="9">
        <f t="shared" si="1"/>
        <v>70.657375000000002</v>
      </c>
      <c r="L48" s="9">
        <f t="shared" si="2"/>
        <v>30.751799999999996</v>
      </c>
      <c r="M48" s="9">
        <f t="shared" si="3"/>
        <v>14.636800000000001</v>
      </c>
      <c r="N48" s="12">
        <f t="shared" si="4"/>
        <v>1.1612819999999999</v>
      </c>
      <c r="O48" s="19">
        <f t="shared" si="5"/>
        <v>60.284129847011094</v>
      </c>
      <c r="P48" s="19">
        <f t="shared" si="6"/>
        <v>26.237112604725489</v>
      </c>
      <c r="Q48" s="19">
        <f t="shared" si="7"/>
        <v>12.487963949194716</v>
      </c>
      <c r="R48" s="19">
        <f t="shared" si="8"/>
        <v>0.99079359906869924</v>
      </c>
      <c r="S48" s="19">
        <f t="shared" si="9"/>
        <v>100</v>
      </c>
      <c r="T48" s="20" t="s">
        <v>16</v>
      </c>
      <c r="U48" s="9">
        <f t="shared" si="10"/>
        <v>0.32247745028487335</v>
      </c>
    </row>
    <row r="49" spans="1:21" s="24" customFormat="1" x14ac:dyDescent="0.25">
      <c r="A49" s="23" t="s">
        <v>15</v>
      </c>
      <c r="B49" s="23" t="s">
        <v>17</v>
      </c>
      <c r="C49" s="23">
        <v>31</v>
      </c>
      <c r="D49" s="23">
        <v>3</v>
      </c>
      <c r="E49" s="23">
        <v>67</v>
      </c>
      <c r="F49" s="33">
        <v>1038.4450000000002</v>
      </c>
      <c r="G49" s="19">
        <v>12.5</v>
      </c>
      <c r="H49" s="19">
        <v>142</v>
      </c>
      <c r="I49" s="19">
        <v>19.399999999999999</v>
      </c>
      <c r="J49" s="12">
        <v>7.56</v>
      </c>
      <c r="K49" s="9">
        <f t="shared" si="1"/>
        <v>66.108374999999995</v>
      </c>
      <c r="L49" s="9">
        <f t="shared" si="2"/>
        <v>33.149799999999999</v>
      </c>
      <c r="M49" s="9">
        <f t="shared" si="3"/>
        <v>16.796491999999997</v>
      </c>
      <c r="N49" s="9">
        <f t="shared" si="4"/>
        <v>1.0436379199999997</v>
      </c>
      <c r="O49" s="19">
        <f t="shared" si="5"/>
        <v>56.455450012845496</v>
      </c>
      <c r="P49" s="19">
        <f t="shared" si="6"/>
        <v>28.309376487257865</v>
      </c>
      <c r="Q49" s="19">
        <f t="shared" si="7"/>
        <v>14.34392411698456</v>
      </c>
      <c r="R49" s="19">
        <f t="shared" si="8"/>
        <v>0.89124938291207478</v>
      </c>
      <c r="S49" s="19">
        <f t="shared" si="9"/>
        <v>100.00000000000001</v>
      </c>
      <c r="T49" s="20" t="s">
        <v>16</v>
      </c>
      <c r="U49" s="9">
        <f t="shared" si="10"/>
        <v>0.33629107041619821</v>
      </c>
    </row>
    <row r="50" spans="1:21" s="14" customFormat="1" x14ac:dyDescent="0.25">
      <c r="A50" s="13" t="s">
        <v>15</v>
      </c>
      <c r="B50" s="13" t="s">
        <v>17</v>
      </c>
      <c r="C50" s="13">
        <v>32</v>
      </c>
      <c r="D50" s="13">
        <v>5</v>
      </c>
      <c r="E50" s="13">
        <v>91</v>
      </c>
      <c r="F50" s="32">
        <v>1051.5149999999999</v>
      </c>
      <c r="G50" s="22">
        <v>12.1</v>
      </c>
      <c r="H50" s="22">
        <v>97.2</v>
      </c>
      <c r="I50" s="22">
        <v>16.2</v>
      </c>
      <c r="J50" s="18">
        <v>18.2</v>
      </c>
      <c r="K50" s="16">
        <f t="shared" si="1"/>
        <v>64.083534999999998</v>
      </c>
      <c r="L50" s="16">
        <f t="shared" si="2"/>
        <v>23.080552000000004</v>
      </c>
      <c r="M50" s="16">
        <f t="shared" si="3"/>
        <v>13.197388</v>
      </c>
      <c r="N50" s="18">
        <f t="shared" si="4"/>
        <v>5.5142679999999995</v>
      </c>
      <c r="O50" s="22">
        <f t="shared" si="5"/>
        <v>60.527117150903962</v>
      </c>
      <c r="P50" s="22">
        <f t="shared" si="6"/>
        <v>21.799660003330512</v>
      </c>
      <c r="Q50" s="22">
        <f t="shared" si="7"/>
        <v>12.464977931725118</v>
      </c>
      <c r="R50" s="22">
        <f t="shared" si="8"/>
        <v>5.2082449140404137</v>
      </c>
      <c r="S50" s="22">
        <f t="shared" si="9"/>
        <v>100</v>
      </c>
      <c r="T50" s="15" t="s">
        <v>16</v>
      </c>
      <c r="U50" s="16">
        <f t="shared" si="10"/>
        <v>0.36378548506337455</v>
      </c>
    </row>
    <row r="51" spans="1:21" x14ac:dyDescent="0.25">
      <c r="A51" s="4" t="s">
        <v>15</v>
      </c>
      <c r="B51" s="4" t="s">
        <v>17</v>
      </c>
      <c r="C51" s="4">
        <v>33</v>
      </c>
      <c r="D51" s="4">
        <v>1</v>
      </c>
      <c r="E51" s="4">
        <v>84</v>
      </c>
      <c r="F51" s="31">
        <v>1056.04</v>
      </c>
      <c r="G51" s="19">
        <v>11.6</v>
      </c>
      <c r="H51" s="19">
        <v>103</v>
      </c>
      <c r="I51" s="19">
        <v>16.7</v>
      </c>
      <c r="J51" s="12">
        <v>19.600000000000001</v>
      </c>
      <c r="K51" s="9">
        <f t="shared" si="1"/>
        <v>61.387560000000008</v>
      </c>
      <c r="L51" s="9">
        <f t="shared" si="2"/>
        <v>24.429400000000001</v>
      </c>
      <c r="M51" s="9">
        <f t="shared" si="3"/>
        <v>13.747328</v>
      </c>
      <c r="N51" s="12">
        <f t="shared" si="4"/>
        <v>6.223872000000001</v>
      </c>
      <c r="O51" s="19">
        <f t="shared" si="5"/>
        <v>58.028762387019498</v>
      </c>
      <c r="P51" s="19">
        <f t="shared" si="6"/>
        <v>23.092754425447989</v>
      </c>
      <c r="Q51" s="19">
        <f t="shared" si="7"/>
        <v>12.995148039251273</v>
      </c>
      <c r="R51" s="19">
        <f t="shared" si="8"/>
        <v>5.8833351482812448</v>
      </c>
      <c r="S51" s="19">
        <f t="shared" si="9"/>
        <v>100.00000000000001</v>
      </c>
      <c r="T51" s="20" t="s">
        <v>16</v>
      </c>
      <c r="U51" s="9">
        <f t="shared" si="10"/>
        <v>0.36009707275070824</v>
      </c>
    </row>
    <row r="52" spans="1:21" x14ac:dyDescent="0.25">
      <c r="A52" s="4" t="s">
        <v>15</v>
      </c>
      <c r="B52" s="4" t="s">
        <v>17</v>
      </c>
      <c r="C52" s="4">
        <v>34</v>
      </c>
      <c r="D52" s="4">
        <v>1</v>
      </c>
      <c r="E52" s="4">
        <v>78</v>
      </c>
      <c r="F52" s="31">
        <v>1065.68</v>
      </c>
      <c r="G52" s="19">
        <v>14.6</v>
      </c>
      <c r="H52" s="19">
        <v>73.8</v>
      </c>
      <c r="I52" s="19">
        <v>14.5</v>
      </c>
      <c r="J52" s="12">
        <v>16.5</v>
      </c>
      <c r="K52" s="9">
        <f t="shared" si="1"/>
        <v>74.814659999999989</v>
      </c>
      <c r="L52" s="9">
        <f t="shared" si="2"/>
        <v>17.501992000000001</v>
      </c>
      <c r="M52" s="9">
        <f t="shared" si="3"/>
        <v>11.362</v>
      </c>
      <c r="N52" s="12">
        <f t="shared" si="4"/>
        <v>4.69055</v>
      </c>
      <c r="O52" s="19">
        <f t="shared" si="5"/>
        <v>69.036828378601513</v>
      </c>
      <c r="P52" s="19">
        <f t="shared" si="6"/>
        <v>16.150337620830687</v>
      </c>
      <c r="Q52" s="19">
        <f t="shared" si="7"/>
        <v>10.484528620963731</v>
      </c>
      <c r="R52" s="19">
        <f t="shared" si="8"/>
        <v>4.3283053796040694</v>
      </c>
      <c r="S52" s="19">
        <f t="shared" si="9"/>
        <v>100</v>
      </c>
      <c r="T52" s="20" t="s">
        <v>16</v>
      </c>
      <c r="U52" s="9">
        <f t="shared" si="10"/>
        <v>0.393639244356775</v>
      </c>
    </row>
    <row r="53" spans="1:21" x14ac:dyDescent="0.25">
      <c r="A53" s="4" t="s">
        <v>15</v>
      </c>
      <c r="B53" s="4" t="s">
        <v>17</v>
      </c>
      <c r="C53" s="4">
        <v>35</v>
      </c>
      <c r="D53" s="4">
        <v>1</v>
      </c>
      <c r="E53" s="4">
        <v>45</v>
      </c>
      <c r="F53" s="31">
        <v>1075.05</v>
      </c>
      <c r="G53" s="19">
        <v>13</v>
      </c>
      <c r="H53" s="19">
        <v>93.5</v>
      </c>
      <c r="I53" s="19">
        <v>16.2</v>
      </c>
      <c r="J53" s="12">
        <v>18.100000000000001</v>
      </c>
      <c r="K53" s="9">
        <f t="shared" si="1"/>
        <v>68.474499999999978</v>
      </c>
      <c r="L53" s="9">
        <f t="shared" si="2"/>
        <v>22.213050000000003</v>
      </c>
      <c r="M53" s="9">
        <f t="shared" si="3"/>
        <v>13.197388</v>
      </c>
      <c r="N53" s="12">
        <f t="shared" si="4"/>
        <v>5.4646620000000006</v>
      </c>
      <c r="O53" s="19">
        <f t="shared" si="5"/>
        <v>62.619799249379952</v>
      </c>
      <c r="P53" s="19">
        <f t="shared" si="6"/>
        <v>20.313791728547706</v>
      </c>
      <c r="Q53" s="19">
        <f t="shared" si="7"/>
        <v>12.068986077681126</v>
      </c>
      <c r="R53" s="19">
        <f t="shared" si="8"/>
        <v>4.997422944391201</v>
      </c>
      <c r="S53" s="19">
        <f t="shared" si="9"/>
        <v>99.999999999999986</v>
      </c>
      <c r="T53" s="20" t="s">
        <v>16</v>
      </c>
      <c r="U53" s="9">
        <f t="shared" si="10"/>
        <v>0.37269767744753679</v>
      </c>
    </row>
    <row r="54" spans="1:21" s="26" customFormat="1" x14ac:dyDescent="0.25">
      <c r="A54" s="25" t="s">
        <v>15</v>
      </c>
      <c r="B54" s="25" t="s">
        <v>17</v>
      </c>
      <c r="C54" s="25">
        <v>36</v>
      </c>
      <c r="D54" s="25">
        <v>1</v>
      </c>
      <c r="E54" s="25">
        <v>81</v>
      </c>
      <c r="F54" s="34">
        <v>1085.21</v>
      </c>
      <c r="G54" s="19">
        <v>9.69</v>
      </c>
      <c r="H54" s="19">
        <v>191</v>
      </c>
      <c r="I54" s="19">
        <v>15.2</v>
      </c>
      <c r="J54" s="12">
        <v>18.7</v>
      </c>
      <c r="K54" s="9">
        <f t="shared" si="1"/>
        <v>49.401899350000001</v>
      </c>
      <c r="L54" s="9">
        <f t="shared" si="2"/>
        <v>43.2438</v>
      </c>
      <c r="M54" s="9">
        <f t="shared" si="3"/>
        <v>12.111307999999999</v>
      </c>
      <c r="N54" s="12">
        <f t="shared" si="4"/>
        <v>5.7644579999999994</v>
      </c>
      <c r="O54" s="19">
        <f t="shared" si="5"/>
        <v>44.69891816359273</v>
      </c>
      <c r="P54" s="19">
        <f t="shared" si="6"/>
        <v>39.127059945373773</v>
      </c>
      <c r="Q54" s="19">
        <f t="shared" si="7"/>
        <v>10.958331000811327</v>
      </c>
      <c r="R54" s="19">
        <f t="shared" si="8"/>
        <v>5.2156908902221675</v>
      </c>
      <c r="S54" s="19">
        <f t="shared" si="9"/>
        <v>99.999999999999986</v>
      </c>
      <c r="T54" s="19" t="s">
        <v>20</v>
      </c>
      <c r="U54" s="9">
        <f t="shared" si="10"/>
        <v>0.21879296125661968</v>
      </c>
    </row>
    <row r="55" spans="1:21" s="26" customFormat="1" x14ac:dyDescent="0.25">
      <c r="A55" s="25" t="s">
        <v>15</v>
      </c>
      <c r="B55" s="25" t="s">
        <v>17</v>
      </c>
      <c r="C55" s="25">
        <v>37</v>
      </c>
      <c r="D55" s="25">
        <v>2</v>
      </c>
      <c r="E55" s="25">
        <v>78</v>
      </c>
      <c r="F55" s="34">
        <v>1095.74</v>
      </c>
      <c r="G55" s="19">
        <v>15.3</v>
      </c>
      <c r="H55" s="19">
        <v>87.2</v>
      </c>
      <c r="I55" s="19">
        <v>16.2</v>
      </c>
      <c r="J55" s="12">
        <v>10.4</v>
      </c>
      <c r="K55" s="9">
        <f t="shared" si="1"/>
        <v>76.998415000000008</v>
      </c>
      <c r="L55" s="9">
        <f t="shared" si="2"/>
        <v>20.723352000000002</v>
      </c>
      <c r="M55" s="9">
        <f t="shared" si="3"/>
        <v>13.197388</v>
      </c>
      <c r="N55" s="12">
        <f t="shared" si="4"/>
        <v>2.0774319999999999</v>
      </c>
      <c r="O55" s="19">
        <f t="shared" si="5"/>
        <v>68.142248402599975</v>
      </c>
      <c r="P55" s="19">
        <f t="shared" si="6"/>
        <v>18.339803484507016</v>
      </c>
      <c r="Q55" s="19">
        <f t="shared" si="7"/>
        <v>11.67945718572898</v>
      </c>
      <c r="R55" s="19">
        <f t="shared" si="8"/>
        <v>1.8384909271640208</v>
      </c>
      <c r="S55" s="19">
        <f t="shared" si="9"/>
        <v>99.999999999999986</v>
      </c>
      <c r="T55" s="19" t="s">
        <v>16</v>
      </c>
      <c r="U55" s="9">
        <f t="shared" si="10"/>
        <v>0.38906545081268862</v>
      </c>
    </row>
    <row r="56" spans="1:21" s="26" customFormat="1" x14ac:dyDescent="0.25">
      <c r="A56" s="25" t="s">
        <v>15</v>
      </c>
      <c r="B56" s="25" t="s">
        <v>17</v>
      </c>
      <c r="C56" s="25">
        <v>38</v>
      </c>
      <c r="D56" s="25">
        <v>1</v>
      </c>
      <c r="E56" s="25">
        <v>57</v>
      </c>
      <c r="F56" s="34">
        <v>1104.3699999999999</v>
      </c>
      <c r="G56" s="19">
        <v>11.8</v>
      </c>
      <c r="H56" s="19">
        <v>144</v>
      </c>
      <c r="I56" s="19">
        <v>22.7</v>
      </c>
      <c r="J56" s="12">
        <v>9.1199999999999992</v>
      </c>
      <c r="K56" s="9">
        <f t="shared" si="1"/>
        <v>62.487939999999988</v>
      </c>
      <c r="L56" s="9">
        <f t="shared" si="2"/>
        <v>33.580600000000004</v>
      </c>
      <c r="M56" s="9">
        <f t="shared" si="3"/>
        <v>20.705407999999998</v>
      </c>
      <c r="N56" s="12">
        <f t="shared" si="4"/>
        <v>1.5971196799999996</v>
      </c>
      <c r="O56" s="19">
        <f t="shared" si="5"/>
        <v>52.789876128284654</v>
      </c>
      <c r="P56" s="19">
        <f t="shared" si="6"/>
        <v>28.368925496879498</v>
      </c>
      <c r="Q56" s="19">
        <f t="shared" si="7"/>
        <v>17.491950022765902</v>
      </c>
      <c r="R56" s="19">
        <f t="shared" si="8"/>
        <v>1.3492483520699454</v>
      </c>
      <c r="S56" s="19">
        <f t="shared" si="9"/>
        <v>100.00000000000001</v>
      </c>
      <c r="T56" s="19" t="s">
        <v>20</v>
      </c>
      <c r="U56" s="9">
        <f t="shared" si="10"/>
        <v>0.38141334687936523</v>
      </c>
    </row>
    <row r="57" spans="1:21" s="26" customFormat="1" x14ac:dyDescent="0.25">
      <c r="A57" s="25" t="s">
        <v>15</v>
      </c>
      <c r="B57" s="25" t="s">
        <v>17</v>
      </c>
      <c r="C57" s="25">
        <v>38</v>
      </c>
      <c r="D57" s="25">
        <v>1</v>
      </c>
      <c r="E57" s="25">
        <v>98</v>
      </c>
      <c r="F57" s="34">
        <v>1104.78</v>
      </c>
      <c r="G57" s="19">
        <v>15.3</v>
      </c>
      <c r="H57" s="19">
        <v>89.1</v>
      </c>
      <c r="I57" s="19">
        <v>16.100000000000001</v>
      </c>
      <c r="J57" s="12">
        <v>5.12</v>
      </c>
      <c r="K57" s="9">
        <f t="shared" si="1"/>
        <v>76.998415000000008</v>
      </c>
      <c r="L57" s="9">
        <f t="shared" si="2"/>
        <v>21.174298</v>
      </c>
      <c r="M57" s="9">
        <f t="shared" si="3"/>
        <v>13.087952000000001</v>
      </c>
      <c r="N57" s="12">
        <f t="shared" si="4"/>
        <v>0.24820767999999996</v>
      </c>
      <c r="O57" s="19">
        <f t="shared" si="5"/>
        <v>69.051379634125098</v>
      </c>
      <c r="P57" s="19">
        <f t="shared" si="6"/>
        <v>18.988890741245719</v>
      </c>
      <c r="Q57" s="19">
        <f t="shared" si="7"/>
        <v>11.737139552615554</v>
      </c>
      <c r="R57" s="19">
        <f t="shared" si="8"/>
        <v>0.22259007201363085</v>
      </c>
      <c r="S57" s="19">
        <f t="shared" si="9"/>
        <v>100.00000000000001</v>
      </c>
      <c r="T57" s="19" t="s">
        <v>16</v>
      </c>
      <c r="U57" s="9">
        <f t="shared" si="10"/>
        <v>0.38199336003911016</v>
      </c>
    </row>
    <row r="58" spans="1:21" s="26" customFormat="1" x14ac:dyDescent="0.25">
      <c r="A58" s="25" t="s">
        <v>15</v>
      </c>
      <c r="B58" s="25" t="s">
        <v>17</v>
      </c>
      <c r="C58" s="25">
        <v>38</v>
      </c>
      <c r="D58" s="25">
        <v>4</v>
      </c>
      <c r="E58" s="25">
        <v>2</v>
      </c>
      <c r="F58" s="34">
        <v>1106.8599999999999</v>
      </c>
      <c r="G58" s="19">
        <v>13.5</v>
      </c>
      <c r="H58" s="19">
        <v>119</v>
      </c>
      <c r="I58" s="19">
        <v>18.7</v>
      </c>
      <c r="J58" s="12">
        <v>8.93</v>
      </c>
      <c r="K58" s="9">
        <f t="shared" si="1"/>
        <v>70.657375000000002</v>
      </c>
      <c r="L58" s="9">
        <f t="shared" si="2"/>
        <v>28.0806</v>
      </c>
      <c r="M58" s="9">
        <f t="shared" si="3"/>
        <v>15.993088</v>
      </c>
      <c r="N58" s="12">
        <f t="shared" si="4"/>
        <v>1.5278342799999995</v>
      </c>
      <c r="O58" s="19">
        <f t="shared" si="5"/>
        <v>60.775886106873635</v>
      </c>
      <c r="P58" s="19">
        <f t="shared" si="6"/>
        <v>24.153506232189851</v>
      </c>
      <c r="Q58" s="19">
        <f t="shared" si="7"/>
        <v>13.756442194253712</v>
      </c>
      <c r="R58" s="19">
        <f t="shared" si="8"/>
        <v>1.3141654666828091</v>
      </c>
      <c r="S58" s="19">
        <f t="shared" si="9"/>
        <v>100</v>
      </c>
      <c r="T58" s="19" t="s">
        <v>16</v>
      </c>
      <c r="U58" s="9">
        <f t="shared" si="10"/>
        <v>0.3628715618261853</v>
      </c>
    </row>
    <row r="59" spans="1:21" s="26" customFormat="1" x14ac:dyDescent="0.25">
      <c r="A59" s="25" t="s">
        <v>15</v>
      </c>
      <c r="B59" s="25" t="s">
        <v>17</v>
      </c>
      <c r="C59" s="25">
        <v>39</v>
      </c>
      <c r="D59" s="25">
        <v>1</v>
      </c>
      <c r="E59" s="25">
        <v>87</v>
      </c>
      <c r="F59" s="34">
        <v>1114.3699999999999</v>
      </c>
      <c r="G59" s="19">
        <v>14.3</v>
      </c>
      <c r="H59" s="19">
        <v>87.3</v>
      </c>
      <c r="I59" s="19">
        <v>15.5</v>
      </c>
      <c r="J59" s="12">
        <v>15.2</v>
      </c>
      <c r="K59" s="9">
        <f t="shared" si="1"/>
        <v>73.768815000000018</v>
      </c>
      <c r="L59" s="9">
        <f t="shared" si="2"/>
        <v>20.747122000000001</v>
      </c>
      <c r="M59" s="9">
        <f t="shared" si="3"/>
        <v>12.4352</v>
      </c>
      <c r="N59" s="12">
        <f t="shared" si="4"/>
        <v>4.0887279999999997</v>
      </c>
      <c r="O59" s="19">
        <f t="shared" si="5"/>
        <v>66.434532318640706</v>
      </c>
      <c r="P59" s="19">
        <f t="shared" si="6"/>
        <v>18.684390511461803</v>
      </c>
      <c r="Q59" s="19">
        <f t="shared" si="7"/>
        <v>11.198860877577614</v>
      </c>
      <c r="R59" s="19">
        <f t="shared" si="8"/>
        <v>3.6822162923198789</v>
      </c>
      <c r="S59" s="19">
        <f t="shared" si="9"/>
        <v>100</v>
      </c>
      <c r="T59" s="19" t="s">
        <v>16</v>
      </c>
      <c r="U59" s="9">
        <f t="shared" si="10"/>
        <v>0.37475376195794863</v>
      </c>
    </row>
    <row r="60" spans="1:21" s="26" customFormat="1" x14ac:dyDescent="0.25">
      <c r="A60" s="25" t="s">
        <v>15</v>
      </c>
      <c r="B60" s="25" t="s">
        <v>17</v>
      </c>
      <c r="C60" s="25">
        <v>39</v>
      </c>
      <c r="D60" s="25">
        <v>2</v>
      </c>
      <c r="E60" s="25">
        <v>53</v>
      </c>
      <c r="F60" s="34">
        <v>1115.0999999999999</v>
      </c>
      <c r="G60" s="19">
        <v>10</v>
      </c>
      <c r="H60" s="19">
        <v>169</v>
      </c>
      <c r="I60" s="19">
        <v>19.600000000000001</v>
      </c>
      <c r="J60" s="12">
        <v>18.8</v>
      </c>
      <c r="K60" s="9">
        <f t="shared" si="1"/>
        <v>51.529000000000003</v>
      </c>
      <c r="L60" s="9">
        <f t="shared" si="2"/>
        <v>38.830599999999997</v>
      </c>
      <c r="M60" s="9">
        <f t="shared" si="3"/>
        <v>17.027692000000002</v>
      </c>
      <c r="N60" s="12">
        <f t="shared" si="4"/>
        <v>5.8149280000000001</v>
      </c>
      <c r="O60" s="19">
        <f t="shared" si="5"/>
        <v>45.519425325757751</v>
      </c>
      <c r="P60" s="19">
        <f t="shared" si="6"/>
        <v>34.301977470053146</v>
      </c>
      <c r="Q60" s="19">
        <f t="shared" si="7"/>
        <v>15.041835751984372</v>
      </c>
      <c r="R60" s="19">
        <f t="shared" si="8"/>
        <v>5.1367614522047367</v>
      </c>
      <c r="S60" s="19">
        <f t="shared" si="9"/>
        <v>100.00000000000001</v>
      </c>
      <c r="T60" s="19" t="s">
        <v>20</v>
      </c>
      <c r="U60" s="9">
        <f t="shared" si="10"/>
        <v>0.30483731940819109</v>
      </c>
    </row>
    <row r="61" spans="1:21" s="26" customFormat="1" x14ac:dyDescent="0.25">
      <c r="A61" s="25" t="s">
        <v>15</v>
      </c>
      <c r="B61" s="25" t="s">
        <v>17</v>
      </c>
      <c r="C61" s="25">
        <v>40</v>
      </c>
      <c r="D61" s="25">
        <v>1</v>
      </c>
      <c r="E61" s="25">
        <v>47</v>
      </c>
      <c r="F61" s="34">
        <v>1123.77</v>
      </c>
      <c r="G61" s="19">
        <v>13.6</v>
      </c>
      <c r="H61" s="19">
        <v>93.4</v>
      </c>
      <c r="I61" s="19">
        <v>15.8</v>
      </c>
      <c r="J61" s="12">
        <v>15.9</v>
      </c>
      <c r="K61" s="9">
        <f t="shared" si="1"/>
        <v>71.071959999999976</v>
      </c>
      <c r="L61" s="9">
        <f t="shared" si="2"/>
        <v>22.189528000000003</v>
      </c>
      <c r="M61" s="9">
        <f t="shared" si="3"/>
        <v>12.760748</v>
      </c>
      <c r="N61" s="12">
        <f t="shared" si="4"/>
        <v>4.4097619999999997</v>
      </c>
      <c r="O61" s="19">
        <f t="shared" si="5"/>
        <v>64.358122000110853</v>
      </c>
      <c r="P61" s="19">
        <f t="shared" si="6"/>
        <v>20.093386338984836</v>
      </c>
      <c r="Q61" s="19">
        <f t="shared" si="7"/>
        <v>11.555299397915448</v>
      </c>
      <c r="R61" s="19">
        <f t="shared" si="8"/>
        <v>3.9931922629888481</v>
      </c>
      <c r="S61" s="19">
        <f t="shared" si="9"/>
        <v>99.999999999999972</v>
      </c>
      <c r="T61" s="19" t="s">
        <v>16</v>
      </c>
      <c r="U61" s="9">
        <f t="shared" si="10"/>
        <v>0.36511150870453773</v>
      </c>
    </row>
    <row r="62" spans="1:21" s="26" customFormat="1" x14ac:dyDescent="0.25">
      <c r="A62" s="25" t="s">
        <v>15</v>
      </c>
      <c r="B62" s="25" t="s">
        <v>17</v>
      </c>
      <c r="C62" s="25">
        <v>41</v>
      </c>
      <c r="D62" s="25">
        <v>1</v>
      </c>
      <c r="E62" s="25">
        <v>23</v>
      </c>
      <c r="F62" s="34">
        <v>1133.23</v>
      </c>
      <c r="G62" s="19">
        <v>14.2</v>
      </c>
      <c r="H62" s="19">
        <v>69.8</v>
      </c>
      <c r="I62" s="19">
        <v>15</v>
      </c>
      <c r="J62" s="12">
        <v>14.2</v>
      </c>
      <c r="K62" s="9">
        <f t="shared" si="1"/>
        <v>73.405539999999974</v>
      </c>
      <c r="L62" s="9">
        <f t="shared" si="2"/>
        <v>16.526472000000002</v>
      </c>
      <c r="M62" s="9">
        <f t="shared" si="3"/>
        <v>11.8963</v>
      </c>
      <c r="N62" s="12">
        <f t="shared" si="4"/>
        <v>3.6423479999999993</v>
      </c>
      <c r="O62" s="19">
        <f t="shared" si="5"/>
        <v>69.598066419609012</v>
      </c>
      <c r="P62" s="19">
        <f t="shared" si="6"/>
        <v>15.669260057726014</v>
      </c>
      <c r="Q62" s="19">
        <f t="shared" si="7"/>
        <v>11.279250551764825</v>
      </c>
      <c r="R62" s="19">
        <f t="shared" si="8"/>
        <v>3.4534229709001538</v>
      </c>
      <c r="S62" s="19">
        <f t="shared" si="9"/>
        <v>99.999999999999986</v>
      </c>
      <c r="T62" s="19" t="s">
        <v>16</v>
      </c>
      <c r="U62" s="9">
        <f t="shared" si="10"/>
        <v>0.41854819790272385</v>
      </c>
    </row>
    <row r="63" spans="1:21" s="26" customFormat="1" x14ac:dyDescent="0.25">
      <c r="A63" s="25" t="s">
        <v>15</v>
      </c>
      <c r="B63" s="25" t="s">
        <v>17</v>
      </c>
      <c r="C63" s="25">
        <v>41</v>
      </c>
      <c r="D63" s="25">
        <v>1</v>
      </c>
      <c r="E63" s="25">
        <v>39</v>
      </c>
      <c r="F63" s="34">
        <v>1133.3900000000001</v>
      </c>
      <c r="G63" s="19">
        <v>13.3</v>
      </c>
      <c r="H63" s="19">
        <v>95.5</v>
      </c>
      <c r="I63" s="19">
        <v>16.100000000000001</v>
      </c>
      <c r="J63" s="12">
        <v>0</v>
      </c>
      <c r="K63" s="9">
        <f t="shared" si="1"/>
        <v>69.806214999999995</v>
      </c>
      <c r="L63" s="9">
        <f t="shared" si="2"/>
        <v>22.682650000000002</v>
      </c>
      <c r="M63" s="9">
        <f t="shared" si="3"/>
        <v>13.087952000000001</v>
      </c>
      <c r="N63" s="21">
        <v>0</v>
      </c>
      <c r="O63" s="19">
        <f t="shared" si="5"/>
        <v>66.118885739849489</v>
      </c>
      <c r="P63" s="19">
        <f t="shared" si="6"/>
        <v>21.484498817576593</v>
      </c>
      <c r="Q63" s="19">
        <f t="shared" si="7"/>
        <v>12.396615442573914</v>
      </c>
      <c r="R63" s="19">
        <f t="shared" si="8"/>
        <v>0</v>
      </c>
      <c r="S63" s="19">
        <f t="shared" si="9"/>
        <v>100</v>
      </c>
      <c r="T63" s="19" t="s">
        <v>16</v>
      </c>
      <c r="U63" s="9">
        <f t="shared" si="10"/>
        <v>0.36588570692771671</v>
      </c>
    </row>
    <row r="64" spans="1:21" s="26" customFormat="1" x14ac:dyDescent="0.25">
      <c r="A64" s="25" t="s">
        <v>15</v>
      </c>
      <c r="B64" s="25" t="s">
        <v>17</v>
      </c>
      <c r="C64" s="25">
        <v>42</v>
      </c>
      <c r="D64" s="25">
        <v>1</v>
      </c>
      <c r="E64" s="25">
        <v>11</v>
      </c>
      <c r="F64" s="34">
        <v>1142.81</v>
      </c>
      <c r="G64" s="19">
        <v>12.8</v>
      </c>
      <c r="H64" s="19">
        <v>54.7</v>
      </c>
      <c r="I64" s="19">
        <v>13</v>
      </c>
      <c r="J64" s="12">
        <v>13.1</v>
      </c>
      <c r="K64" s="9">
        <f t="shared" si="1"/>
        <v>67.550039999999996</v>
      </c>
      <c r="L64" s="9">
        <f t="shared" si="2"/>
        <v>12.786202000000001</v>
      </c>
      <c r="M64" s="9">
        <f t="shared" si="3"/>
        <v>9.7866999999999997</v>
      </c>
      <c r="N64" s="12">
        <f t="shared" si="4"/>
        <v>3.1679619999999997</v>
      </c>
      <c r="O64" s="19">
        <f t="shared" si="5"/>
        <v>72.407959515538622</v>
      </c>
      <c r="P64" s="19">
        <f t="shared" si="6"/>
        <v>13.705732768973919</v>
      </c>
      <c r="Q64" s="19">
        <f t="shared" si="7"/>
        <v>10.490518989932824</v>
      </c>
      <c r="R64" s="19">
        <f t="shared" si="8"/>
        <v>3.3957887255546368</v>
      </c>
      <c r="S64" s="19">
        <f t="shared" si="9"/>
        <v>100</v>
      </c>
      <c r="T64" s="19" t="s">
        <v>16</v>
      </c>
      <c r="U64" s="9">
        <f t="shared" si="10"/>
        <v>0.43355967256669081</v>
      </c>
    </row>
    <row r="65" spans="1:21" s="26" customFormat="1" x14ac:dyDescent="0.25">
      <c r="A65" s="25" t="s">
        <v>15</v>
      </c>
      <c r="B65" s="25" t="s">
        <v>17</v>
      </c>
      <c r="C65" s="25">
        <v>42</v>
      </c>
      <c r="D65" s="25">
        <v>1</v>
      </c>
      <c r="E65" s="25">
        <v>82</v>
      </c>
      <c r="F65" s="34">
        <v>1143.52</v>
      </c>
      <c r="G65" s="19">
        <v>13</v>
      </c>
      <c r="H65" s="19">
        <v>111</v>
      </c>
      <c r="I65" s="19">
        <v>17.399999999999999</v>
      </c>
      <c r="J65" s="12">
        <v>14.9</v>
      </c>
      <c r="K65" s="9">
        <f t="shared" si="1"/>
        <v>68.474499999999978</v>
      </c>
      <c r="L65" s="9">
        <f t="shared" si="2"/>
        <v>26.267800000000001</v>
      </c>
      <c r="M65" s="9">
        <f t="shared" si="3"/>
        <v>14.524971999999998</v>
      </c>
      <c r="N65" s="12">
        <f t="shared" si="4"/>
        <v>3.9533019999999999</v>
      </c>
      <c r="O65" s="19">
        <f t="shared" si="5"/>
        <v>60.478849012017911</v>
      </c>
      <c r="P65" s="19">
        <f t="shared" si="6"/>
        <v>23.200553637892714</v>
      </c>
      <c r="Q65" s="19">
        <f t="shared" si="7"/>
        <v>12.828915705726773</v>
      </c>
      <c r="R65" s="19">
        <f t="shared" si="8"/>
        <v>3.4916816443626235</v>
      </c>
      <c r="S65" s="19">
        <f t="shared" si="9"/>
        <v>100.00000000000003</v>
      </c>
      <c r="T65" s="19" t="s">
        <v>16</v>
      </c>
      <c r="U65" s="9">
        <f t="shared" si="10"/>
        <v>0.3560672954512627</v>
      </c>
    </row>
    <row r="66" spans="1:21" s="26" customFormat="1" x14ac:dyDescent="0.25">
      <c r="A66" s="25" t="s">
        <v>15</v>
      </c>
      <c r="B66" s="25" t="s">
        <v>17</v>
      </c>
      <c r="C66" s="25">
        <v>42</v>
      </c>
      <c r="D66" s="25">
        <v>2</v>
      </c>
      <c r="E66" s="25">
        <v>93</v>
      </c>
      <c r="F66" s="34">
        <v>1144.6500000000001</v>
      </c>
      <c r="G66" s="19">
        <v>11.5</v>
      </c>
      <c r="H66" s="19">
        <v>168</v>
      </c>
      <c r="I66" s="19">
        <v>23.5</v>
      </c>
      <c r="J66" s="12">
        <v>23.9</v>
      </c>
      <c r="K66" s="9">
        <f t="shared" si="1"/>
        <v>60.826374999999999</v>
      </c>
      <c r="L66" s="9">
        <f t="shared" si="2"/>
        <v>38.625399999999999</v>
      </c>
      <c r="M66" s="9">
        <f t="shared" si="3"/>
        <v>21.683200000000003</v>
      </c>
      <c r="N66" s="12">
        <f t="shared" si="4"/>
        <v>8.5798419999999993</v>
      </c>
      <c r="O66" s="19">
        <f t="shared" si="5"/>
        <v>46.892387783270749</v>
      </c>
      <c r="P66" s="19">
        <f t="shared" si="6"/>
        <v>29.777168787124765</v>
      </c>
      <c r="Q66" s="19">
        <f t="shared" si="7"/>
        <v>16.716054882149667</v>
      </c>
      <c r="R66" s="19">
        <f t="shared" si="8"/>
        <v>6.614388547454837</v>
      </c>
      <c r="S66" s="19">
        <f t="shared" si="9"/>
        <v>100.00000000000001</v>
      </c>
      <c r="T66" s="19" t="s">
        <v>20</v>
      </c>
      <c r="U66" s="9">
        <f t="shared" si="10"/>
        <v>0.35953744573742391</v>
      </c>
    </row>
    <row r="67" spans="1:21" x14ac:dyDescent="0.25">
      <c r="A67" s="4" t="s">
        <v>15</v>
      </c>
      <c r="B67" s="4" t="s">
        <v>17</v>
      </c>
      <c r="C67" s="4">
        <v>43</v>
      </c>
      <c r="D67" s="4">
        <v>1</v>
      </c>
      <c r="E67" s="4">
        <v>62</v>
      </c>
      <c r="F67" s="31">
        <v>1153.1199999999999</v>
      </c>
      <c r="G67" s="19">
        <v>10.9</v>
      </c>
      <c r="H67" s="19">
        <v>136</v>
      </c>
      <c r="I67" s="19">
        <v>18.399999999999999</v>
      </c>
      <c r="J67" s="12">
        <v>12.8</v>
      </c>
      <c r="K67" s="9">
        <f t="shared" si="1"/>
        <v>57.305334999999992</v>
      </c>
      <c r="L67" s="9">
        <f t="shared" si="2"/>
        <v>31.847799999999996</v>
      </c>
      <c r="M67" s="9">
        <f t="shared" si="3"/>
        <v>15.651531999999998</v>
      </c>
      <c r="N67" s="12">
        <f t="shared" si="4"/>
        <v>3.0416080000000001</v>
      </c>
      <c r="O67" s="19">
        <f t="shared" si="5"/>
        <v>53.136128252922965</v>
      </c>
      <c r="P67" s="19">
        <f t="shared" si="6"/>
        <v>29.530737153415821</v>
      </c>
      <c r="Q67" s="19">
        <f t="shared" si="7"/>
        <v>14.512816506643366</v>
      </c>
      <c r="R67" s="19">
        <f t="shared" si="8"/>
        <v>2.8203180870178413</v>
      </c>
      <c r="S67" s="19">
        <f t="shared" si="9"/>
        <v>99.999999999999986</v>
      </c>
      <c r="T67" s="20" t="s">
        <v>16</v>
      </c>
      <c r="U67" s="9">
        <f t="shared" si="10"/>
        <v>0.32951057080129043</v>
      </c>
    </row>
    <row r="68" spans="1:21" x14ac:dyDescent="0.25">
      <c r="A68" s="4" t="s">
        <v>15</v>
      </c>
      <c r="B68" s="4" t="s">
        <v>17</v>
      </c>
      <c r="C68" s="4">
        <v>44</v>
      </c>
      <c r="D68" s="4">
        <v>1</v>
      </c>
      <c r="E68" s="4">
        <v>107</v>
      </c>
      <c r="F68" s="31">
        <v>1163.27</v>
      </c>
      <c r="G68" s="19">
        <v>12.7</v>
      </c>
      <c r="H68" s="19">
        <v>96</v>
      </c>
      <c r="I68" s="19">
        <v>15.8</v>
      </c>
      <c r="J68" s="12">
        <v>18.2</v>
      </c>
      <c r="K68" s="9">
        <f t="shared" si="1"/>
        <v>67.076814999999996</v>
      </c>
      <c r="L68" s="9">
        <f t="shared" si="2"/>
        <v>22.799800000000005</v>
      </c>
      <c r="M68" s="9">
        <f t="shared" si="3"/>
        <v>12.760748</v>
      </c>
      <c r="N68" s="12">
        <f t="shared" si="4"/>
        <v>5.5142679999999995</v>
      </c>
      <c r="O68" s="19">
        <f t="shared" si="5"/>
        <v>62.021085007955165</v>
      </c>
      <c r="P68" s="19">
        <f t="shared" si="6"/>
        <v>21.081327936700283</v>
      </c>
      <c r="Q68" s="19">
        <f t="shared" si="7"/>
        <v>11.798941802366345</v>
      </c>
      <c r="R68" s="19">
        <f t="shared" si="8"/>
        <v>5.0986452529782005</v>
      </c>
      <c r="S68" s="19">
        <f t="shared" si="9"/>
        <v>99.999999999999986</v>
      </c>
      <c r="T68" s="20" t="s">
        <v>16</v>
      </c>
      <c r="U68" s="9">
        <f t="shared" si="10"/>
        <v>0.35884565108501698</v>
      </c>
    </row>
    <row r="69" spans="1:21" x14ac:dyDescent="0.25">
      <c r="A69" s="4" t="s">
        <v>15</v>
      </c>
      <c r="B69" s="4" t="s">
        <v>17</v>
      </c>
      <c r="C69" s="4">
        <v>44</v>
      </c>
      <c r="D69" s="4">
        <v>3</v>
      </c>
      <c r="E69" s="4">
        <v>70</v>
      </c>
      <c r="F69" s="31">
        <v>1165.06</v>
      </c>
      <c r="G69" s="19">
        <v>12.2</v>
      </c>
      <c r="H69" s="19">
        <v>103</v>
      </c>
      <c r="I69" s="19">
        <v>16.899999999999999</v>
      </c>
      <c r="J69" s="12">
        <v>18</v>
      </c>
      <c r="K69" s="9">
        <f t="shared" si="1"/>
        <v>64.600740000000002</v>
      </c>
      <c r="L69" s="9">
        <f t="shared" si="2"/>
        <v>24.429400000000001</v>
      </c>
      <c r="M69" s="9">
        <f t="shared" si="3"/>
        <v>13.968591999999997</v>
      </c>
      <c r="N69" s="12">
        <f t="shared" si="4"/>
        <v>5.4151999999999996</v>
      </c>
      <c r="O69" s="19">
        <f t="shared" si="5"/>
        <v>59.587120223625867</v>
      </c>
      <c r="P69" s="19">
        <f t="shared" si="6"/>
        <v>22.533450774573883</v>
      </c>
      <c r="Q69" s="19">
        <f t="shared" si="7"/>
        <v>12.884499014388664</v>
      </c>
      <c r="R69" s="19">
        <f t="shared" si="8"/>
        <v>4.99492998741158</v>
      </c>
      <c r="S69" s="19">
        <f t="shared" si="9"/>
        <v>100</v>
      </c>
      <c r="T69" s="20" t="s">
        <v>16</v>
      </c>
      <c r="U69" s="9">
        <f t="shared" si="10"/>
        <v>0.36378443956131867</v>
      </c>
    </row>
    <row r="70" spans="1:21" x14ac:dyDescent="0.25">
      <c r="A70" s="4" t="s">
        <v>15</v>
      </c>
      <c r="B70" s="4" t="s">
        <v>17</v>
      </c>
      <c r="C70" s="4">
        <v>45</v>
      </c>
      <c r="D70" s="4">
        <v>1</v>
      </c>
      <c r="E70" s="4">
        <v>98</v>
      </c>
      <c r="F70" s="31">
        <v>1172.8800000000001</v>
      </c>
      <c r="G70" s="19">
        <v>13.8</v>
      </c>
      <c r="H70" s="19">
        <v>72.900000000000006</v>
      </c>
      <c r="I70" s="19">
        <v>15.2</v>
      </c>
      <c r="J70" s="12">
        <v>17.899999999999999</v>
      </c>
      <c r="K70" s="9">
        <f t="shared" si="1"/>
        <v>71.879139999999978</v>
      </c>
      <c r="L70" s="9">
        <f t="shared" si="2"/>
        <v>17.283058</v>
      </c>
      <c r="M70" s="9">
        <f t="shared" si="3"/>
        <v>12.111307999999999</v>
      </c>
      <c r="N70" s="12">
        <f t="shared" si="4"/>
        <v>5.3658819999999992</v>
      </c>
      <c r="O70" s="19">
        <f t="shared" si="5"/>
        <v>67.4039314629225</v>
      </c>
      <c r="P70" s="19">
        <f t="shared" si="6"/>
        <v>16.207011615633057</v>
      </c>
      <c r="Q70" s="19">
        <f t="shared" si="7"/>
        <v>11.357255726186279</v>
      </c>
      <c r="R70" s="19">
        <f t="shared" si="8"/>
        <v>5.0318011952581729</v>
      </c>
      <c r="S70" s="19">
        <f t="shared" si="9"/>
        <v>100</v>
      </c>
      <c r="T70" s="20" t="s">
        <v>16</v>
      </c>
      <c r="U70" s="9">
        <f t="shared" si="10"/>
        <v>0.4120282097596526</v>
      </c>
    </row>
    <row r="71" spans="1:21" x14ac:dyDescent="0.25">
      <c r="A71" s="4" t="s">
        <v>15</v>
      </c>
      <c r="B71" s="4" t="s">
        <v>17</v>
      </c>
      <c r="C71" s="4">
        <v>45</v>
      </c>
      <c r="D71" s="4">
        <v>4</v>
      </c>
      <c r="E71" s="4">
        <v>53</v>
      </c>
      <c r="F71" s="31">
        <v>1176.5999999999999</v>
      </c>
      <c r="G71" s="19">
        <v>13</v>
      </c>
      <c r="H71" s="19">
        <v>117</v>
      </c>
      <c r="I71" s="19">
        <v>17.399999999999999</v>
      </c>
      <c r="J71" s="12">
        <v>10.8</v>
      </c>
      <c r="K71" s="9">
        <f t="shared" si="1"/>
        <v>68.474499999999978</v>
      </c>
      <c r="L71" s="9">
        <f t="shared" si="2"/>
        <v>27.629800000000003</v>
      </c>
      <c r="M71" s="9">
        <f t="shared" si="3"/>
        <v>14.524971999999998</v>
      </c>
      <c r="N71" s="12">
        <f t="shared" si="4"/>
        <v>2.2323680000000001</v>
      </c>
      <c r="O71" s="19">
        <f t="shared" si="5"/>
        <v>60.671189963215134</v>
      </c>
      <c r="P71" s="19">
        <f t="shared" si="6"/>
        <v>24.481125739445226</v>
      </c>
      <c r="Q71" s="19">
        <f t="shared" si="7"/>
        <v>12.869715520703048</v>
      </c>
      <c r="R71" s="19">
        <f t="shared" si="8"/>
        <v>1.9779687766365972</v>
      </c>
      <c r="S71" s="19">
        <f t="shared" si="9"/>
        <v>100.00000000000001</v>
      </c>
      <c r="T71" s="20" t="s">
        <v>16</v>
      </c>
      <c r="U71" s="9">
        <f t="shared" si="10"/>
        <v>0.34456293584033609</v>
      </c>
    </row>
    <row r="72" spans="1:21" x14ac:dyDescent="0.25">
      <c r="A72" s="4" t="s">
        <v>15</v>
      </c>
      <c r="B72" s="4" t="s">
        <v>17</v>
      </c>
      <c r="C72" s="4">
        <v>46</v>
      </c>
      <c r="D72" s="4">
        <v>1</v>
      </c>
      <c r="E72" s="4">
        <v>128</v>
      </c>
      <c r="F72" s="31">
        <v>1182.8800000000001</v>
      </c>
      <c r="G72" s="19">
        <v>13.4</v>
      </c>
      <c r="H72" s="19">
        <v>99.7</v>
      </c>
      <c r="I72" s="19">
        <v>17.399999999999999</v>
      </c>
      <c r="J72" s="12">
        <v>13.2</v>
      </c>
      <c r="K72" s="9">
        <f t="shared" si="1"/>
        <v>70.235459999999989</v>
      </c>
      <c r="L72" s="9">
        <f t="shared" si="2"/>
        <v>23.663602000000004</v>
      </c>
      <c r="M72" s="9">
        <f t="shared" si="3"/>
        <v>14.524971999999998</v>
      </c>
      <c r="N72" s="12">
        <f t="shared" si="4"/>
        <v>3.2103679999999994</v>
      </c>
      <c r="O72" s="19">
        <f t="shared" si="5"/>
        <v>62.915605531706973</v>
      </c>
      <c r="P72" s="19">
        <f t="shared" si="6"/>
        <v>21.197410095859169</v>
      </c>
      <c r="Q72" s="19">
        <f t="shared" si="7"/>
        <v>13.011197032255344</v>
      </c>
      <c r="R72" s="19">
        <f t="shared" si="8"/>
        <v>2.875787340178523</v>
      </c>
      <c r="S72" s="19">
        <f t="shared" si="9"/>
        <v>100</v>
      </c>
      <c r="T72" s="20" t="s">
        <v>16</v>
      </c>
      <c r="U72" s="9">
        <f t="shared" si="10"/>
        <v>0.38034863517029976</v>
      </c>
    </row>
    <row r="73" spans="1:21" s="14" customFormat="1" x14ac:dyDescent="0.25">
      <c r="A73" s="13" t="s">
        <v>15</v>
      </c>
      <c r="B73" s="13" t="s">
        <v>17</v>
      </c>
      <c r="C73" s="13">
        <v>46</v>
      </c>
      <c r="D73" s="13">
        <v>3</v>
      </c>
      <c r="E73" s="13">
        <v>1</v>
      </c>
      <c r="F73" s="32">
        <v>1184.3900000000001</v>
      </c>
      <c r="G73" s="22">
        <v>13.6</v>
      </c>
      <c r="H73" s="22">
        <v>94.4</v>
      </c>
      <c r="I73" s="22">
        <v>16.600000000000001</v>
      </c>
      <c r="J73" s="18">
        <v>19.399999999999999</v>
      </c>
      <c r="K73" s="16">
        <f t="shared" si="1"/>
        <v>71.071959999999976</v>
      </c>
      <c r="L73" s="16">
        <f t="shared" si="2"/>
        <v>22.424568000000004</v>
      </c>
      <c r="M73" s="16">
        <f t="shared" si="3"/>
        <v>13.636972000000002</v>
      </c>
      <c r="N73" s="18">
        <f t="shared" si="4"/>
        <v>6.1207719999999988</v>
      </c>
      <c r="O73" s="22">
        <f t="shared" si="5"/>
        <v>62.754330362037017</v>
      </c>
      <c r="P73" s="22">
        <f t="shared" si="6"/>
        <v>19.80019614624339</v>
      </c>
      <c r="Q73" s="22">
        <f t="shared" si="7"/>
        <v>12.041022170006976</v>
      </c>
      <c r="R73" s="22">
        <f t="shared" si="8"/>
        <v>5.4044513217126147</v>
      </c>
      <c r="S73" s="22">
        <f t="shared" si="9"/>
        <v>99.999999999999986</v>
      </c>
      <c r="T73" s="15" t="s">
        <v>16</v>
      </c>
      <c r="U73" s="16">
        <f t="shared" si="10"/>
        <v>0.37815833710928592</v>
      </c>
    </row>
    <row r="74" spans="1:21" x14ac:dyDescent="0.25">
      <c r="A74" s="4" t="s">
        <v>15</v>
      </c>
      <c r="B74" s="4" t="s">
        <v>17</v>
      </c>
      <c r="C74" s="4">
        <v>47</v>
      </c>
      <c r="D74" s="4">
        <v>2</v>
      </c>
      <c r="E74" s="4">
        <v>60</v>
      </c>
      <c r="F74" s="31">
        <v>1193.415</v>
      </c>
      <c r="G74" s="19">
        <v>12.4</v>
      </c>
      <c r="H74" s="19">
        <v>130</v>
      </c>
      <c r="I74" s="19">
        <v>17.600000000000001</v>
      </c>
      <c r="J74" s="12">
        <v>14.5</v>
      </c>
      <c r="K74" s="9">
        <f t="shared" si="1"/>
        <v>65.613159999999993</v>
      </c>
      <c r="L74" s="9">
        <f t="shared" si="2"/>
        <v>30.531400000000001</v>
      </c>
      <c r="M74" s="9">
        <f t="shared" si="3"/>
        <v>14.748812000000003</v>
      </c>
      <c r="N74" s="12">
        <f t="shared" si="4"/>
        <v>3.7747499999999992</v>
      </c>
      <c r="O74" s="19">
        <f t="shared" si="5"/>
        <v>57.220052840840971</v>
      </c>
      <c r="P74" s="19">
        <f t="shared" si="6"/>
        <v>26.625882998240787</v>
      </c>
      <c r="Q74" s="19">
        <f t="shared" si="7"/>
        <v>12.862172801609153</v>
      </c>
      <c r="R74" s="19">
        <f t="shared" si="8"/>
        <v>3.2918913593090839</v>
      </c>
      <c r="S74" s="19">
        <f t="shared" si="9"/>
        <v>100</v>
      </c>
      <c r="T74" s="19" t="s">
        <v>16</v>
      </c>
      <c r="U74" s="9">
        <f t="shared" si="10"/>
        <v>0.32572312161435996</v>
      </c>
    </row>
    <row r="75" spans="1:21" x14ac:dyDescent="0.25">
      <c r="A75" s="4" t="s">
        <v>15</v>
      </c>
      <c r="B75" s="4" t="s">
        <v>17</v>
      </c>
      <c r="C75" s="4">
        <v>47</v>
      </c>
      <c r="D75" s="4" t="s">
        <v>18</v>
      </c>
      <c r="E75" s="4">
        <v>29</v>
      </c>
      <c r="F75" s="31">
        <v>1194.4349999999999</v>
      </c>
      <c r="G75" s="19">
        <v>6.35</v>
      </c>
      <c r="H75" s="19">
        <v>178</v>
      </c>
      <c r="I75" s="19">
        <v>23.4</v>
      </c>
      <c r="J75" s="12">
        <v>59.7</v>
      </c>
      <c r="K75" s="9">
        <f t="shared" si="1"/>
        <v>22.016103749999996</v>
      </c>
      <c r="L75" s="9">
        <f t="shared" si="2"/>
        <v>40.659400000000005</v>
      </c>
      <c r="M75" s="9">
        <f t="shared" si="3"/>
        <v>21.560332000000002</v>
      </c>
      <c r="N75" s="12">
        <f t="shared" si="4"/>
        <v>38.530838000000003</v>
      </c>
      <c r="O75" s="19">
        <f t="shared" si="5"/>
        <v>17.933290100237805</v>
      </c>
      <c r="P75" s="19">
        <f t="shared" si="6"/>
        <v>33.119248700016193</v>
      </c>
      <c r="Q75" s="19">
        <f t="shared" si="7"/>
        <v>17.562039714381363</v>
      </c>
      <c r="R75" s="19">
        <f t="shared" si="8"/>
        <v>31.385421485364628</v>
      </c>
      <c r="S75" s="19">
        <f t="shared" si="9"/>
        <v>99.999999999999986</v>
      </c>
      <c r="T75" s="19" t="s">
        <v>21</v>
      </c>
      <c r="U75" s="9">
        <f t="shared" si="10"/>
        <v>0.34651920390785357</v>
      </c>
    </row>
    <row r="76" spans="1:21" x14ac:dyDescent="0.25">
      <c r="A76" s="4" t="s">
        <v>15</v>
      </c>
      <c r="B76" s="4" t="s">
        <v>17</v>
      </c>
      <c r="C76" s="4">
        <v>48</v>
      </c>
      <c r="D76" s="4">
        <v>1</v>
      </c>
      <c r="E76" s="4">
        <v>122</v>
      </c>
      <c r="F76" s="31">
        <v>1202.2249999999999</v>
      </c>
      <c r="G76" s="19">
        <v>14</v>
      </c>
      <c r="H76" s="19">
        <v>99.1</v>
      </c>
      <c r="I76" s="19">
        <v>15.8</v>
      </c>
      <c r="J76" s="12">
        <v>10.7</v>
      </c>
      <c r="K76" s="9">
        <f t="shared" si="1"/>
        <v>72.656999999999982</v>
      </c>
      <c r="L76" s="9">
        <f t="shared" si="2"/>
        <v>23.523898000000003</v>
      </c>
      <c r="M76" s="9">
        <f t="shared" si="3"/>
        <v>12.760748</v>
      </c>
      <c r="N76" s="12">
        <f t="shared" si="4"/>
        <v>2.1934179999999994</v>
      </c>
      <c r="O76" s="19">
        <f t="shared" si="5"/>
        <v>65.377206243386865</v>
      </c>
      <c r="P76" s="19">
        <f t="shared" si="6"/>
        <v>21.166945114639972</v>
      </c>
      <c r="Q76" s="19">
        <f t="shared" si="7"/>
        <v>11.482197913702556</v>
      </c>
      <c r="R76" s="19">
        <f t="shared" si="8"/>
        <v>1.9736507282706022</v>
      </c>
      <c r="S76" s="19">
        <f t="shared" si="9"/>
        <v>100</v>
      </c>
      <c r="T76" s="19" t="s">
        <v>16</v>
      </c>
      <c r="U76" s="9">
        <f t="shared" si="10"/>
        <v>0.35168451140463097</v>
      </c>
    </row>
    <row r="77" spans="1:21" x14ac:dyDescent="0.25">
      <c r="A77" s="4" t="s">
        <v>15</v>
      </c>
      <c r="B77" s="4" t="s">
        <v>17</v>
      </c>
      <c r="C77" s="4">
        <v>49</v>
      </c>
      <c r="D77" s="4">
        <v>4</v>
      </c>
      <c r="E77" s="4">
        <v>1</v>
      </c>
      <c r="F77" s="31">
        <v>1214.1849999999999</v>
      </c>
      <c r="G77" s="19">
        <v>11.2</v>
      </c>
      <c r="H77" s="19">
        <v>132</v>
      </c>
      <c r="I77" s="19">
        <v>22.3</v>
      </c>
      <c r="J77" s="12">
        <v>23.9</v>
      </c>
      <c r="K77" s="9">
        <f t="shared" si="1"/>
        <v>59.098839999999996</v>
      </c>
      <c r="L77" s="9">
        <f t="shared" si="2"/>
        <v>30.971800000000002</v>
      </c>
      <c r="M77" s="9">
        <f t="shared" si="3"/>
        <v>20.220928000000001</v>
      </c>
      <c r="N77" s="12">
        <f t="shared" si="4"/>
        <v>8.5798419999999993</v>
      </c>
      <c r="O77" s="19">
        <f t="shared" si="5"/>
        <v>49.716613944429525</v>
      </c>
      <c r="P77" s="19">
        <f t="shared" si="6"/>
        <v>26.054877282939611</v>
      </c>
      <c r="Q77" s="19">
        <f t="shared" si="7"/>
        <v>17.010758095659838</v>
      </c>
      <c r="R77" s="19">
        <f t="shared" si="8"/>
        <v>7.2177506769710229</v>
      </c>
      <c r="S77" s="19">
        <f t="shared" si="9"/>
        <v>100</v>
      </c>
      <c r="T77" s="19" t="s">
        <v>16</v>
      </c>
      <c r="U77" s="9">
        <f t="shared" si="10"/>
        <v>0.39499610179008227</v>
      </c>
    </row>
    <row r="78" spans="1:21" x14ac:dyDescent="0.25">
      <c r="A78" s="4" t="s">
        <v>15</v>
      </c>
      <c r="B78" s="4" t="s">
        <v>17</v>
      </c>
      <c r="C78" s="4">
        <v>49</v>
      </c>
      <c r="D78" s="4">
        <v>5</v>
      </c>
      <c r="E78" s="4">
        <v>49</v>
      </c>
      <c r="F78" s="31">
        <v>1216.0749999999998</v>
      </c>
      <c r="G78" s="19">
        <v>11.3</v>
      </c>
      <c r="H78" s="19">
        <v>129</v>
      </c>
      <c r="I78" s="19">
        <v>18.8</v>
      </c>
      <c r="J78" s="12">
        <v>17.3</v>
      </c>
      <c r="K78" s="9">
        <f t="shared" si="1"/>
        <v>59.682015</v>
      </c>
      <c r="L78" s="9">
        <f t="shared" si="2"/>
        <v>30.310599999999997</v>
      </c>
      <c r="M78" s="9">
        <f t="shared" si="3"/>
        <v>16.107308</v>
      </c>
      <c r="N78" s="12">
        <f t="shared" si="4"/>
        <v>5.0729980000000001</v>
      </c>
      <c r="O78" s="19">
        <f t="shared" si="5"/>
        <v>53.683949709300158</v>
      </c>
      <c r="P78" s="19">
        <f t="shared" si="6"/>
        <v>27.264373129136366</v>
      </c>
      <c r="Q78" s="19">
        <f t="shared" si="7"/>
        <v>14.488517397145658</v>
      </c>
      <c r="R78" s="19">
        <f t="shared" si="8"/>
        <v>4.5631597644178115</v>
      </c>
      <c r="S78" s="19">
        <f t="shared" si="9"/>
        <v>100</v>
      </c>
      <c r="T78" s="19" t="s">
        <v>16</v>
      </c>
      <c r="U78" s="9">
        <f t="shared" si="10"/>
        <v>0.34700633212509274</v>
      </c>
    </row>
    <row r="79" spans="1:21" x14ac:dyDescent="0.25">
      <c r="A79" s="4" t="s">
        <v>15</v>
      </c>
      <c r="B79" s="4" t="s">
        <v>17</v>
      </c>
      <c r="C79" s="4">
        <v>50</v>
      </c>
      <c r="D79" s="4">
        <v>1</v>
      </c>
      <c r="E79" s="4">
        <v>123</v>
      </c>
      <c r="F79" s="31">
        <v>1221.7350000000001</v>
      </c>
      <c r="G79" s="19">
        <v>10.6</v>
      </c>
      <c r="H79" s="19">
        <v>162</v>
      </c>
      <c r="I79" s="19">
        <v>21</v>
      </c>
      <c r="J79" s="12">
        <v>17.399999999999999</v>
      </c>
      <c r="K79" s="9">
        <f t="shared" si="1"/>
        <v>55.445860000000003</v>
      </c>
      <c r="L79" s="9">
        <f t="shared" si="2"/>
        <v>37.385799999999996</v>
      </c>
      <c r="M79" s="9">
        <f t="shared" si="3"/>
        <v>18.666699999999999</v>
      </c>
      <c r="N79" s="12">
        <f t="shared" si="4"/>
        <v>5.1214519999999997</v>
      </c>
      <c r="O79" s="19">
        <f t="shared" si="5"/>
        <v>47.544117117938768</v>
      </c>
      <c r="P79" s="19">
        <f t="shared" si="6"/>
        <v>32.05784622599117</v>
      </c>
      <c r="Q79" s="19">
        <f t="shared" si="7"/>
        <v>16.006456947469612</v>
      </c>
      <c r="R79" s="19">
        <f t="shared" si="8"/>
        <v>4.3915797086004567</v>
      </c>
      <c r="S79" s="19">
        <f t="shared" si="9"/>
        <v>100.00000000000001</v>
      </c>
      <c r="T79" s="19" t="s">
        <v>20</v>
      </c>
      <c r="U79" s="9">
        <f t="shared" si="10"/>
        <v>0.33302172070826458</v>
      </c>
    </row>
    <row r="80" spans="1:21" x14ac:dyDescent="0.25">
      <c r="A80" s="4" t="s">
        <v>15</v>
      </c>
      <c r="B80" s="4" t="s">
        <v>17</v>
      </c>
      <c r="C80" s="4">
        <v>50</v>
      </c>
      <c r="D80" s="4">
        <v>3</v>
      </c>
      <c r="E80" s="4">
        <v>62</v>
      </c>
      <c r="F80" s="31">
        <v>1224.125</v>
      </c>
      <c r="G80" s="19">
        <v>12.8</v>
      </c>
      <c r="H80" s="19">
        <v>97.4</v>
      </c>
      <c r="I80" s="19">
        <v>16.600000000000001</v>
      </c>
      <c r="J80" s="12">
        <v>16.899999999999999</v>
      </c>
      <c r="K80" s="9">
        <f t="shared" si="1"/>
        <v>67.550039999999996</v>
      </c>
      <c r="L80" s="9">
        <f t="shared" si="2"/>
        <v>23.127288000000004</v>
      </c>
      <c r="M80" s="9">
        <f t="shared" si="3"/>
        <v>13.636972000000002</v>
      </c>
      <c r="N80" s="12">
        <f t="shared" si="4"/>
        <v>4.8806219999999989</v>
      </c>
      <c r="O80" s="19">
        <f t="shared" si="5"/>
        <v>61.861887680088266</v>
      </c>
      <c r="P80" s="19">
        <f t="shared" si="6"/>
        <v>21.179820065259079</v>
      </c>
      <c r="Q80" s="19">
        <f t="shared" si="7"/>
        <v>12.488650342183496</v>
      </c>
      <c r="R80" s="19">
        <f t="shared" si="8"/>
        <v>4.469641912469152</v>
      </c>
      <c r="S80" s="19">
        <f t="shared" si="9"/>
        <v>99.999999999999986</v>
      </c>
      <c r="T80" s="19" t="s">
        <v>16</v>
      </c>
      <c r="U80" s="9">
        <f t="shared" si="10"/>
        <v>0.37093013704070205</v>
      </c>
    </row>
    <row r="81" spans="1:21" x14ac:dyDescent="0.25">
      <c r="A81" s="4" t="s">
        <v>15</v>
      </c>
      <c r="B81" s="4" t="s">
        <v>17</v>
      </c>
      <c r="C81" s="4">
        <v>50</v>
      </c>
      <c r="D81" s="4">
        <v>3</v>
      </c>
      <c r="E81" s="4">
        <v>63</v>
      </c>
      <c r="F81" s="31">
        <v>1224.1300000000001</v>
      </c>
      <c r="G81" s="19">
        <v>12.9</v>
      </c>
      <c r="H81" s="19">
        <v>90.8</v>
      </c>
      <c r="I81" s="19">
        <v>15.6</v>
      </c>
      <c r="J81" s="12">
        <v>15.4</v>
      </c>
      <c r="K81" s="9">
        <f t="shared" si="1"/>
        <v>68.015934999999999</v>
      </c>
      <c r="L81" s="9">
        <f t="shared" si="2"/>
        <v>21.576552</v>
      </c>
      <c r="M81" s="9">
        <f t="shared" si="3"/>
        <v>12.543531999999999</v>
      </c>
      <c r="N81" s="12">
        <f t="shared" si="4"/>
        <v>4.1797319999999996</v>
      </c>
      <c r="O81" s="19">
        <f t="shared" si="5"/>
        <v>63.975407557437094</v>
      </c>
      <c r="P81" s="19">
        <f t="shared" si="6"/>
        <v>20.294783977963903</v>
      </c>
      <c r="Q81" s="19">
        <f t="shared" si="7"/>
        <v>11.798375952778622</v>
      </c>
      <c r="R81" s="19">
        <f t="shared" si="8"/>
        <v>3.9314325118203786</v>
      </c>
      <c r="S81" s="19">
        <f t="shared" si="9"/>
        <v>100</v>
      </c>
      <c r="T81" s="19" t="s">
        <v>16</v>
      </c>
      <c r="U81" s="9">
        <f t="shared" si="10"/>
        <v>0.36762898942452782</v>
      </c>
    </row>
    <row r="82" spans="1:21" x14ac:dyDescent="0.25">
      <c r="A82" s="4" t="s">
        <v>15</v>
      </c>
      <c r="B82" s="4" t="s">
        <v>17</v>
      </c>
      <c r="C82" s="4">
        <v>51</v>
      </c>
      <c r="D82" s="4" t="s">
        <v>18</v>
      </c>
      <c r="E82" s="4">
        <v>5</v>
      </c>
      <c r="F82" s="31">
        <v>1233.1550000000002</v>
      </c>
      <c r="G82" s="19">
        <v>13.1</v>
      </c>
      <c r="H82" s="19">
        <v>105</v>
      </c>
      <c r="I82" s="19">
        <v>16.3</v>
      </c>
      <c r="J82" s="12">
        <v>15.7</v>
      </c>
      <c r="K82" s="9">
        <f t="shared" si="1"/>
        <v>68.925735000000003</v>
      </c>
      <c r="L82" s="9">
        <f t="shared" si="2"/>
        <v>24.891400000000004</v>
      </c>
      <c r="M82" s="9">
        <f t="shared" si="3"/>
        <v>13.307008</v>
      </c>
      <c r="N82" s="12">
        <f t="shared" si="4"/>
        <v>4.3173179999999993</v>
      </c>
      <c r="O82" s="19">
        <f t="shared" si="5"/>
        <v>61.849274391691623</v>
      </c>
      <c r="P82" s="19">
        <f t="shared" si="6"/>
        <v>22.33585218341673</v>
      </c>
      <c r="Q82" s="19">
        <f t="shared" si="7"/>
        <v>11.940805406346925</v>
      </c>
      <c r="R82" s="19">
        <f t="shared" si="8"/>
        <v>3.8740680185447309</v>
      </c>
      <c r="S82" s="19">
        <f t="shared" si="9"/>
        <v>100.00000000000001</v>
      </c>
      <c r="T82" s="19" t="s">
        <v>16</v>
      </c>
      <c r="U82" s="9">
        <f t="shared" si="10"/>
        <v>0.34836551303394625</v>
      </c>
    </row>
    <row r="83" spans="1:21" x14ac:dyDescent="0.25">
      <c r="A83" s="4" t="s">
        <v>15</v>
      </c>
      <c r="B83" s="4" t="s">
        <v>17</v>
      </c>
      <c r="C83" s="4">
        <v>52</v>
      </c>
      <c r="D83" s="4">
        <v>3</v>
      </c>
      <c r="E83" s="4">
        <v>80</v>
      </c>
      <c r="F83" s="31">
        <v>1241.605</v>
      </c>
      <c r="G83" s="19">
        <v>10.7</v>
      </c>
      <c r="H83" s="19">
        <v>146</v>
      </c>
      <c r="I83" s="19">
        <v>20.5</v>
      </c>
      <c r="J83" s="12">
        <v>17.100000000000001</v>
      </c>
      <c r="K83" s="9">
        <f t="shared" si="1"/>
        <v>56.073014999999984</v>
      </c>
      <c r="L83" s="9">
        <f t="shared" si="2"/>
        <v>34.009799999999998</v>
      </c>
      <c r="M83" s="9">
        <f t="shared" si="3"/>
        <v>18.077200000000001</v>
      </c>
      <c r="N83" s="12">
        <f t="shared" si="4"/>
        <v>4.976522000000001</v>
      </c>
      <c r="O83" s="19">
        <f t="shared" si="5"/>
        <v>49.562251494404492</v>
      </c>
      <c r="P83" s="19">
        <f t="shared" si="6"/>
        <v>30.060845860961788</v>
      </c>
      <c r="Q83" s="19">
        <f t="shared" si="7"/>
        <v>15.978215773035377</v>
      </c>
      <c r="R83" s="19">
        <f t="shared" si="8"/>
        <v>4.3986868715983425</v>
      </c>
      <c r="S83" s="19">
        <f t="shared" si="9"/>
        <v>100</v>
      </c>
      <c r="T83" s="19" t="s">
        <v>16</v>
      </c>
      <c r="U83" s="9">
        <f t="shared" si="10"/>
        <v>0.34705780713037809</v>
      </c>
    </row>
    <row r="84" spans="1:21" x14ac:dyDescent="0.25">
      <c r="A84" s="4" t="s">
        <v>15</v>
      </c>
      <c r="B84" s="4" t="s">
        <v>17</v>
      </c>
      <c r="C84" s="4">
        <v>52</v>
      </c>
      <c r="D84" s="4">
        <v>4</v>
      </c>
      <c r="E84" s="4">
        <v>103</v>
      </c>
      <c r="F84" s="31">
        <v>1242.8649999999998</v>
      </c>
      <c r="G84" s="19">
        <v>12.8</v>
      </c>
      <c r="H84" s="19">
        <v>103</v>
      </c>
      <c r="I84" s="19">
        <v>17.3</v>
      </c>
      <c r="J84" s="12">
        <v>16</v>
      </c>
      <c r="K84" s="9">
        <f t="shared" si="1"/>
        <v>67.550039999999996</v>
      </c>
      <c r="L84" s="9">
        <f t="shared" si="2"/>
        <v>24.429400000000001</v>
      </c>
      <c r="M84" s="9">
        <f t="shared" si="3"/>
        <v>14.413328</v>
      </c>
      <c r="N84" s="12">
        <f t="shared" si="4"/>
        <v>4.4561999999999991</v>
      </c>
      <c r="O84" s="19">
        <f t="shared" si="5"/>
        <v>60.938808198918018</v>
      </c>
      <c r="P84" s="19">
        <f t="shared" si="6"/>
        <v>22.038455062567657</v>
      </c>
      <c r="Q84" s="19">
        <f t="shared" si="7"/>
        <v>13.002672248604066</v>
      </c>
      <c r="R84" s="19">
        <f t="shared" si="8"/>
        <v>4.0200644899102711</v>
      </c>
      <c r="S84" s="19">
        <f t="shared" si="9"/>
        <v>100.00000000000001</v>
      </c>
      <c r="T84" s="19" t="s">
        <v>16</v>
      </c>
      <c r="U84" s="9">
        <f t="shared" si="10"/>
        <v>0.37106889093886508</v>
      </c>
    </row>
    <row r="85" spans="1:21" x14ac:dyDescent="0.25">
      <c r="A85" s="4" t="s">
        <v>15</v>
      </c>
      <c r="B85" s="4" t="s">
        <v>17</v>
      </c>
      <c r="C85" s="4">
        <v>53</v>
      </c>
      <c r="D85" s="4">
        <v>2</v>
      </c>
      <c r="E85" s="4">
        <v>12</v>
      </c>
      <c r="F85" s="31">
        <v>1246.2049999999999</v>
      </c>
      <c r="G85" s="19">
        <v>8.51</v>
      </c>
      <c r="H85" s="19">
        <v>155</v>
      </c>
      <c r="I85" s="19">
        <v>19.3</v>
      </c>
      <c r="J85" s="12">
        <v>51.9</v>
      </c>
      <c r="K85" s="9">
        <f t="shared" si="1"/>
        <v>40.660813349999991</v>
      </c>
      <c r="L85" s="9">
        <f t="shared" si="2"/>
        <v>35.921399999999998</v>
      </c>
      <c r="M85" s="9">
        <f t="shared" si="3"/>
        <v>16.681168</v>
      </c>
      <c r="N85" s="12">
        <f t="shared" si="4"/>
        <v>30.432721999999998</v>
      </c>
      <c r="O85" s="19">
        <f t="shared" si="5"/>
        <v>32.871539400840788</v>
      </c>
      <c r="P85" s="19">
        <f t="shared" si="6"/>
        <v>29.040041704757552</v>
      </c>
      <c r="Q85" s="19">
        <f t="shared" si="7"/>
        <v>13.485605082320488</v>
      </c>
      <c r="R85" s="19">
        <f t="shared" si="8"/>
        <v>24.602813812081173</v>
      </c>
      <c r="S85" s="19">
        <f t="shared" si="9"/>
        <v>100</v>
      </c>
      <c r="T85" s="19" t="s">
        <v>21</v>
      </c>
      <c r="U85" s="9">
        <f t="shared" si="10"/>
        <v>0.31711698942150507</v>
      </c>
    </row>
    <row r="86" spans="1:21" x14ac:dyDescent="0.25">
      <c r="A86" s="4" t="s">
        <v>15</v>
      </c>
      <c r="B86" s="4" t="s">
        <v>17</v>
      </c>
      <c r="C86" s="4">
        <v>53</v>
      </c>
      <c r="D86" s="4">
        <v>2</v>
      </c>
      <c r="E86" s="4">
        <v>42</v>
      </c>
      <c r="F86" s="31">
        <v>1246.5050000000001</v>
      </c>
      <c r="G86" s="19">
        <v>8.11</v>
      </c>
      <c r="H86" s="19">
        <v>230</v>
      </c>
      <c r="I86" s="19">
        <v>44.9</v>
      </c>
      <c r="J86" s="12">
        <v>19.399999999999999</v>
      </c>
      <c r="K86" s="9">
        <f t="shared" si="1"/>
        <v>37.466105349999992</v>
      </c>
      <c r="L86" s="9">
        <f t="shared" si="2"/>
        <v>50.5914</v>
      </c>
      <c r="M86" s="9">
        <f t="shared" si="3"/>
        <v>52.209871999999997</v>
      </c>
      <c r="N86" s="12">
        <f t="shared" si="4"/>
        <v>6.1207719999999988</v>
      </c>
      <c r="O86" s="19">
        <f t="shared" si="5"/>
        <v>25.593673747744528</v>
      </c>
      <c r="P86" s="19">
        <f t="shared" si="6"/>
        <v>34.55976472456171</v>
      </c>
      <c r="Q86" s="19">
        <f t="shared" si="7"/>
        <v>35.665367881092088</v>
      </c>
      <c r="R86" s="19">
        <f t="shared" si="8"/>
        <v>4.1811936466016952</v>
      </c>
      <c r="S86" s="19">
        <f t="shared" si="9"/>
        <v>100.00000000000001</v>
      </c>
      <c r="T86" s="19" t="s">
        <v>20</v>
      </c>
      <c r="U86" s="9">
        <f t="shared" si="10"/>
        <v>0.50787184812265751</v>
      </c>
    </row>
    <row r="87" spans="1:21" x14ac:dyDescent="0.25">
      <c r="A87" s="4" t="s">
        <v>15</v>
      </c>
      <c r="B87" s="4" t="s">
        <v>17</v>
      </c>
      <c r="C87" s="4">
        <v>53</v>
      </c>
      <c r="D87" s="4">
        <v>2</v>
      </c>
      <c r="E87" s="4">
        <v>123</v>
      </c>
      <c r="F87" s="31">
        <v>1247.3150000000001</v>
      </c>
      <c r="G87" s="19">
        <v>13</v>
      </c>
      <c r="H87" s="19">
        <v>92.7</v>
      </c>
      <c r="I87" s="19">
        <v>15.2</v>
      </c>
      <c r="J87" s="12">
        <v>14.7</v>
      </c>
      <c r="K87" s="9">
        <f t="shared" si="1"/>
        <v>68.474499999999978</v>
      </c>
      <c r="L87" s="9">
        <f t="shared" si="2"/>
        <v>22.024762000000003</v>
      </c>
      <c r="M87" s="9">
        <f t="shared" si="3"/>
        <v>12.111307999999999</v>
      </c>
      <c r="N87" s="12">
        <f t="shared" si="4"/>
        <v>3.8637379999999992</v>
      </c>
      <c r="O87" s="19">
        <f t="shared" si="5"/>
        <v>64.310819470176781</v>
      </c>
      <c r="P87" s="19">
        <f t="shared" si="6"/>
        <v>20.685517862205788</v>
      </c>
      <c r="Q87" s="19">
        <f t="shared" si="7"/>
        <v>11.374864253637602</v>
      </c>
      <c r="R87" s="19">
        <f t="shared" si="8"/>
        <v>3.6287984139798306</v>
      </c>
      <c r="S87" s="19">
        <f t="shared" si="9"/>
        <v>100</v>
      </c>
      <c r="T87" s="19" t="s">
        <v>16</v>
      </c>
      <c r="U87" s="9">
        <f t="shared" si="10"/>
        <v>0.35479503059373851</v>
      </c>
    </row>
    <row r="88" spans="1:21" x14ac:dyDescent="0.25">
      <c r="A88" s="4" t="s">
        <v>15</v>
      </c>
      <c r="B88" s="4" t="s">
        <v>17</v>
      </c>
      <c r="C88" s="4">
        <v>54</v>
      </c>
      <c r="D88" s="4">
        <v>1</v>
      </c>
      <c r="E88" s="4">
        <v>43</v>
      </c>
      <c r="F88" s="31">
        <v>1250.1350000000002</v>
      </c>
      <c r="G88" s="19">
        <v>13.4</v>
      </c>
      <c r="H88" s="19">
        <v>105</v>
      </c>
      <c r="I88" s="19">
        <v>17.5</v>
      </c>
      <c r="J88" s="12">
        <v>8.3000000000000007</v>
      </c>
      <c r="K88" s="9">
        <f t="shared" si="1"/>
        <v>70.235459999999989</v>
      </c>
      <c r="L88" s="9">
        <f t="shared" si="2"/>
        <v>24.891400000000004</v>
      </c>
      <c r="M88" s="9">
        <f t="shared" si="3"/>
        <v>14.636800000000001</v>
      </c>
      <c r="N88" s="12">
        <f t="shared" si="4"/>
        <v>1.3018179999999999</v>
      </c>
      <c r="O88" s="19">
        <f t="shared" si="5"/>
        <v>63.237885673170204</v>
      </c>
      <c r="P88" s="19">
        <f t="shared" si="6"/>
        <v>22.411464343582988</v>
      </c>
      <c r="Q88" s="19">
        <f t="shared" si="7"/>
        <v>13.178532396898342</v>
      </c>
      <c r="R88" s="19">
        <f t="shared" si="8"/>
        <v>1.1721175863484783</v>
      </c>
      <c r="S88" s="19">
        <f t="shared" si="9"/>
        <v>100.00000000000001</v>
      </c>
      <c r="T88" s="19" t="s">
        <v>16</v>
      </c>
      <c r="U88" s="9">
        <f t="shared" si="10"/>
        <v>0.37028754155261301</v>
      </c>
    </row>
    <row r="89" spans="1:21" x14ac:dyDescent="0.25">
      <c r="A89" s="4" t="s">
        <v>15</v>
      </c>
      <c r="B89" s="4" t="s">
        <v>17</v>
      </c>
      <c r="C89" s="4">
        <v>54</v>
      </c>
      <c r="D89" s="4">
        <v>4</v>
      </c>
      <c r="E89" s="4">
        <v>126</v>
      </c>
      <c r="F89" s="31">
        <v>1255.3150000000001</v>
      </c>
      <c r="G89" s="19">
        <v>14.1</v>
      </c>
      <c r="H89" s="19">
        <v>109</v>
      </c>
      <c r="I89" s="19">
        <v>16.7</v>
      </c>
      <c r="J89" s="12">
        <v>9.06</v>
      </c>
      <c r="K89" s="9">
        <f t="shared" si="1"/>
        <v>73.03493499999999</v>
      </c>
      <c r="L89" s="9">
        <f t="shared" si="2"/>
        <v>25.810600000000001</v>
      </c>
      <c r="M89" s="9">
        <f t="shared" si="3"/>
        <v>13.747328</v>
      </c>
      <c r="N89" s="12">
        <f t="shared" si="4"/>
        <v>1.5751839199999997</v>
      </c>
      <c r="O89" s="19">
        <f t="shared" si="5"/>
        <v>63.971432436938457</v>
      </c>
      <c r="P89" s="19">
        <f t="shared" si="6"/>
        <v>22.607551496511142</v>
      </c>
      <c r="Q89" s="19">
        <f t="shared" si="7"/>
        <v>12.041309605333836</v>
      </c>
      <c r="R89" s="19">
        <f t="shared" si="8"/>
        <v>1.3797064612165655</v>
      </c>
      <c r="S89" s="19">
        <f t="shared" si="9"/>
        <v>100</v>
      </c>
      <c r="T89" s="19" t="s">
        <v>16</v>
      </c>
      <c r="U89" s="9">
        <f t="shared" si="10"/>
        <v>0.34752396536036972</v>
      </c>
    </row>
    <row r="90" spans="1:21" x14ac:dyDescent="0.25">
      <c r="A90" s="4" t="s">
        <v>15</v>
      </c>
      <c r="B90" s="4" t="s">
        <v>17</v>
      </c>
      <c r="C90" s="4">
        <v>54</v>
      </c>
      <c r="D90" s="4">
        <v>5</v>
      </c>
      <c r="E90" s="4">
        <v>90</v>
      </c>
      <c r="F90" s="31">
        <v>1256.4650000000001</v>
      </c>
      <c r="G90" s="19">
        <v>15.3</v>
      </c>
      <c r="H90" s="19">
        <v>71.900000000000006</v>
      </c>
      <c r="I90" s="19">
        <v>14.8</v>
      </c>
      <c r="J90" s="12">
        <v>9.49</v>
      </c>
      <c r="K90" s="9">
        <f t="shared" si="1"/>
        <v>76.998415000000008</v>
      </c>
      <c r="L90" s="9">
        <f t="shared" si="2"/>
        <v>17.039418000000005</v>
      </c>
      <c r="M90" s="9">
        <f t="shared" si="3"/>
        <v>11.682027999999999</v>
      </c>
      <c r="N90" s="12">
        <f t="shared" si="4"/>
        <v>1.7335357199999999</v>
      </c>
      <c r="O90" s="19">
        <f t="shared" si="5"/>
        <v>71.657497436438405</v>
      </c>
      <c r="P90" s="19">
        <f t="shared" si="6"/>
        <v>15.857495919278374</v>
      </c>
      <c r="Q90" s="19">
        <f t="shared" si="7"/>
        <v>10.871715884832195</v>
      </c>
      <c r="R90" s="19">
        <f t="shared" si="8"/>
        <v>1.6132907594510149</v>
      </c>
      <c r="S90" s="19">
        <f t="shared" si="9"/>
        <v>100</v>
      </c>
      <c r="T90" s="19" t="s">
        <v>16</v>
      </c>
      <c r="U90" s="9">
        <f t="shared" si="10"/>
        <v>0.40673537119266201</v>
      </c>
    </row>
    <row r="91" spans="1:21" x14ac:dyDescent="0.25">
      <c r="A91" s="4" t="s">
        <v>15</v>
      </c>
      <c r="B91" s="4" t="s">
        <v>17</v>
      </c>
      <c r="C91" s="4">
        <v>54</v>
      </c>
      <c r="D91" s="4">
        <v>5</v>
      </c>
      <c r="E91" s="4">
        <v>106</v>
      </c>
      <c r="F91" s="31">
        <v>1256.625</v>
      </c>
      <c r="G91" s="19">
        <v>16.100000000000001</v>
      </c>
      <c r="H91" s="19">
        <v>77.7</v>
      </c>
      <c r="I91" s="19">
        <v>15.3</v>
      </c>
      <c r="J91" s="12">
        <v>10</v>
      </c>
      <c r="K91" s="9">
        <f t="shared" si="1"/>
        <v>79.05433499999998</v>
      </c>
      <c r="L91" s="9">
        <f t="shared" si="2"/>
        <v>18.446962000000003</v>
      </c>
      <c r="M91" s="9">
        <f t="shared" si="3"/>
        <v>12.219087999999999</v>
      </c>
      <c r="N91" s="12">
        <f t="shared" si="4"/>
        <v>1.9247999999999998</v>
      </c>
      <c r="O91" s="19">
        <f t="shared" si="5"/>
        <v>70.808548528089219</v>
      </c>
      <c r="P91" s="19">
        <f t="shared" si="6"/>
        <v>16.522846014362379</v>
      </c>
      <c r="Q91" s="19">
        <f t="shared" si="7"/>
        <v>10.94457230735029</v>
      </c>
      <c r="R91" s="19">
        <f t="shared" si="8"/>
        <v>1.724033150198103</v>
      </c>
      <c r="S91" s="19">
        <f t="shared" si="9"/>
        <v>99.999999999999972</v>
      </c>
      <c r="T91" s="19" t="s">
        <v>16</v>
      </c>
      <c r="U91" s="9">
        <f t="shared" si="10"/>
        <v>0.3984565341803068</v>
      </c>
    </row>
    <row r="92" spans="1:21" x14ac:dyDescent="0.25">
      <c r="A92" s="4" t="s">
        <v>15</v>
      </c>
      <c r="B92" s="4" t="s">
        <v>17</v>
      </c>
      <c r="C92" s="4">
        <v>55</v>
      </c>
      <c r="D92" s="4">
        <v>1</v>
      </c>
      <c r="E92" s="4">
        <v>127</v>
      </c>
      <c r="F92" s="31">
        <v>1260.6750000000002</v>
      </c>
      <c r="G92" s="19">
        <v>15.1</v>
      </c>
      <c r="H92" s="19">
        <v>77.099999999999994</v>
      </c>
      <c r="I92" s="19">
        <v>15.5</v>
      </c>
      <c r="J92" s="12">
        <v>9.73</v>
      </c>
      <c r="K92" s="9">
        <f t="shared" si="1"/>
        <v>76.411135000000002</v>
      </c>
      <c r="L92" s="9">
        <f t="shared" si="2"/>
        <v>18.301978000000002</v>
      </c>
      <c r="M92" s="9">
        <f t="shared" si="3"/>
        <v>12.4352</v>
      </c>
      <c r="N92" s="12">
        <f t="shared" si="4"/>
        <v>1.8230758800000002</v>
      </c>
      <c r="O92" s="19">
        <f t="shared" si="5"/>
        <v>70.12036442349509</v>
      </c>
      <c r="P92" s="19">
        <f t="shared" si="6"/>
        <v>16.795214035634856</v>
      </c>
      <c r="Q92" s="19">
        <f t="shared" si="7"/>
        <v>11.411435724375067</v>
      </c>
      <c r="R92" s="19">
        <f t="shared" si="8"/>
        <v>1.6729858164949911</v>
      </c>
      <c r="S92" s="19">
        <f t="shared" si="9"/>
        <v>100</v>
      </c>
      <c r="T92" s="19" t="s">
        <v>16</v>
      </c>
      <c r="U92" s="9">
        <f t="shared" si="10"/>
        <v>0.40456544188929766</v>
      </c>
    </row>
    <row r="93" spans="1:21" x14ac:dyDescent="0.25">
      <c r="A93" s="4" t="s">
        <v>15</v>
      </c>
      <c r="B93" s="4" t="s">
        <v>17</v>
      </c>
      <c r="C93" s="4">
        <v>55</v>
      </c>
      <c r="D93" s="4">
        <v>3</v>
      </c>
      <c r="E93" s="4">
        <v>47</v>
      </c>
      <c r="F93" s="31">
        <v>1262.375</v>
      </c>
      <c r="G93" s="19">
        <v>13.7</v>
      </c>
      <c r="H93" s="19">
        <v>108</v>
      </c>
      <c r="I93" s="19">
        <v>17</v>
      </c>
      <c r="J93" s="12">
        <v>8.4499999999999993</v>
      </c>
      <c r="K93" s="9">
        <f t="shared" si="1"/>
        <v>71.479214999999996</v>
      </c>
      <c r="L93" s="9">
        <f t="shared" si="2"/>
        <v>25.581400000000002</v>
      </c>
      <c r="M93" s="9">
        <f t="shared" si="3"/>
        <v>14.079499999999999</v>
      </c>
      <c r="N93" s="12">
        <f t="shared" si="4"/>
        <v>1.3551129999999996</v>
      </c>
      <c r="O93" s="19">
        <f t="shared" si="5"/>
        <v>63.539775216065166</v>
      </c>
      <c r="P93" s="19">
        <f t="shared" si="6"/>
        <v>22.739986801929057</v>
      </c>
      <c r="Q93" s="19">
        <f t="shared" si="7"/>
        <v>12.515641996832077</v>
      </c>
      <c r="R93" s="19">
        <f t="shared" si="8"/>
        <v>1.2045959851736998</v>
      </c>
      <c r="S93" s="19">
        <f t="shared" si="9"/>
        <v>99.999999999999986</v>
      </c>
      <c r="T93" s="19" t="s">
        <v>16</v>
      </c>
      <c r="U93" s="9">
        <f t="shared" si="10"/>
        <v>0.35499698695692727</v>
      </c>
    </row>
    <row r="94" spans="1:21" x14ac:dyDescent="0.25">
      <c r="A94" s="4" t="s">
        <v>15</v>
      </c>
      <c r="B94" s="4" t="s">
        <v>17</v>
      </c>
      <c r="C94" s="4">
        <v>55</v>
      </c>
      <c r="D94" s="4">
        <v>6</v>
      </c>
      <c r="E94" s="4">
        <v>149</v>
      </c>
      <c r="F94" s="31">
        <v>1267.145</v>
      </c>
      <c r="G94" s="19">
        <v>16.3</v>
      </c>
      <c r="H94" s="19">
        <v>91.2</v>
      </c>
      <c r="I94" s="19">
        <v>16.899999999999999</v>
      </c>
      <c r="J94" s="12">
        <v>9.42</v>
      </c>
      <c r="K94" s="9">
        <f t="shared" si="1"/>
        <v>79.495014999999981</v>
      </c>
      <c r="L94" s="9">
        <f t="shared" si="2"/>
        <v>21.671032000000004</v>
      </c>
      <c r="M94" s="9">
        <f t="shared" si="3"/>
        <v>13.968591999999997</v>
      </c>
      <c r="N94" s="12">
        <f t="shared" si="4"/>
        <v>1.7075760799999999</v>
      </c>
      <c r="O94" s="19">
        <f t="shared" si="5"/>
        <v>68.036210153642685</v>
      </c>
      <c r="P94" s="19">
        <f t="shared" si="6"/>
        <v>18.547262207552464</v>
      </c>
      <c r="Q94" s="19">
        <f t="shared" si="7"/>
        <v>11.955090024984486</v>
      </c>
      <c r="R94" s="19">
        <f t="shared" si="8"/>
        <v>1.461437613820356</v>
      </c>
      <c r="S94" s="19">
        <f t="shared" si="9"/>
        <v>99.999999999999986</v>
      </c>
      <c r="T94" s="19" t="s">
        <v>16</v>
      </c>
      <c r="U94" s="9">
        <f t="shared" si="10"/>
        <v>0.39193993741348104</v>
      </c>
    </row>
    <row r="95" spans="1:21" x14ac:dyDescent="0.25">
      <c r="A95" s="4" t="s">
        <v>15</v>
      </c>
      <c r="B95" s="4" t="s">
        <v>17</v>
      </c>
      <c r="C95" s="4">
        <v>55</v>
      </c>
      <c r="D95" s="4">
        <v>8</v>
      </c>
      <c r="E95" s="4">
        <v>64</v>
      </c>
      <c r="F95" s="31">
        <v>1268.835</v>
      </c>
      <c r="G95" s="19">
        <v>10.3</v>
      </c>
      <c r="H95" s="19">
        <v>171</v>
      </c>
      <c r="I95" s="19">
        <v>19.100000000000001</v>
      </c>
      <c r="J95" s="12">
        <v>6.37</v>
      </c>
      <c r="K95" s="9">
        <f t="shared" si="1"/>
        <v>53.520415</v>
      </c>
      <c r="L95" s="9">
        <f t="shared" si="2"/>
        <v>39.239800000000002</v>
      </c>
      <c r="M95" s="9">
        <f t="shared" si="3"/>
        <v>16.451072</v>
      </c>
      <c r="N95" s="12">
        <f t="shared" si="4"/>
        <v>0.64499267999999987</v>
      </c>
      <c r="O95" s="19">
        <f t="shared" si="5"/>
        <v>48.718575902897356</v>
      </c>
      <c r="P95" s="19">
        <f t="shared" si="6"/>
        <v>35.719214335585988</v>
      </c>
      <c r="Q95" s="19">
        <f t="shared" si="7"/>
        <v>14.975085673682266</v>
      </c>
      <c r="R95" s="19">
        <f t="shared" si="8"/>
        <v>0.58712408783439318</v>
      </c>
      <c r="S95" s="19">
        <f t="shared" si="9"/>
        <v>100.00000000000001</v>
      </c>
      <c r="T95" s="19" t="s">
        <v>16</v>
      </c>
      <c r="U95" s="9">
        <f t="shared" si="10"/>
        <v>0.29539979190844778</v>
      </c>
    </row>
    <row r="96" spans="1:21" x14ac:dyDescent="0.25">
      <c r="A96" s="4" t="s">
        <v>15</v>
      </c>
      <c r="B96" s="4" t="s">
        <v>17</v>
      </c>
      <c r="C96" s="4">
        <v>56</v>
      </c>
      <c r="D96" s="4">
        <v>2</v>
      </c>
      <c r="E96" s="4">
        <v>111</v>
      </c>
      <c r="F96" s="31">
        <v>1271.625</v>
      </c>
      <c r="G96" s="19">
        <v>15.3</v>
      </c>
      <c r="H96" s="19">
        <v>91.1</v>
      </c>
      <c r="I96" s="19">
        <v>17.100000000000001</v>
      </c>
      <c r="J96" s="12">
        <v>8.9499999999999993</v>
      </c>
      <c r="K96" s="9">
        <f t="shared" si="1"/>
        <v>76.998415000000008</v>
      </c>
      <c r="L96" s="9">
        <f t="shared" si="2"/>
        <v>21.647417999999998</v>
      </c>
      <c r="M96" s="9">
        <f t="shared" si="3"/>
        <v>14.190592000000002</v>
      </c>
      <c r="N96" s="12">
        <f t="shared" si="4"/>
        <v>1.5351029999999994</v>
      </c>
      <c r="O96" s="19">
        <f t="shared" si="5"/>
        <v>67.32306225724291</v>
      </c>
      <c r="P96" s="19">
        <f t="shared" si="6"/>
        <v>18.927278824149308</v>
      </c>
      <c r="Q96" s="19">
        <f t="shared" si="7"/>
        <v>12.40745161680449</v>
      </c>
      <c r="R96" s="19">
        <f t="shared" si="8"/>
        <v>1.3422073018032943</v>
      </c>
      <c r="S96" s="19">
        <f t="shared" si="9"/>
        <v>100.00000000000001</v>
      </c>
      <c r="T96" s="19" t="s">
        <v>16</v>
      </c>
      <c r="U96" s="9">
        <f t="shared" si="10"/>
        <v>0.39596484291398998</v>
      </c>
    </row>
    <row r="97" spans="1:21" x14ac:dyDescent="0.25">
      <c r="A97" s="4" t="s">
        <v>15</v>
      </c>
      <c r="B97" s="4" t="s">
        <v>17</v>
      </c>
      <c r="C97" s="4">
        <v>56</v>
      </c>
      <c r="D97" s="4">
        <v>4</v>
      </c>
      <c r="E97" s="4">
        <v>143</v>
      </c>
      <c r="F97" s="31">
        <v>1274.7849999999999</v>
      </c>
      <c r="G97" s="19">
        <v>16</v>
      </c>
      <c r="H97" s="19">
        <v>50.2</v>
      </c>
      <c r="I97" s="19">
        <v>14.9</v>
      </c>
      <c r="J97" s="12">
        <v>10.199999999999999</v>
      </c>
      <c r="K97" s="9">
        <f t="shared" si="1"/>
        <v>78.822999999999993</v>
      </c>
      <c r="L97" s="9">
        <f t="shared" si="2"/>
        <v>11.653912</v>
      </c>
      <c r="M97" s="9">
        <f t="shared" si="3"/>
        <v>11.789072000000001</v>
      </c>
      <c r="N97" s="12">
        <f t="shared" si="4"/>
        <v>2.0008279999999994</v>
      </c>
      <c r="O97" s="19">
        <f t="shared" si="5"/>
        <v>75.597401021525428</v>
      </c>
      <c r="P97" s="19">
        <f t="shared" si="6"/>
        <v>11.177009996239264</v>
      </c>
      <c r="Q97" s="19">
        <f t="shared" si="7"/>
        <v>11.306638971564606</v>
      </c>
      <c r="R97" s="19">
        <f t="shared" si="8"/>
        <v>1.9189500106707007</v>
      </c>
      <c r="S97" s="19">
        <f t="shared" si="9"/>
        <v>100</v>
      </c>
      <c r="T97" s="19" t="s">
        <v>16</v>
      </c>
      <c r="U97" s="9">
        <f t="shared" si="10"/>
        <v>0.50288273881857359</v>
      </c>
    </row>
    <row r="98" spans="1:21" x14ac:dyDescent="0.25">
      <c r="A98" s="4" t="s">
        <v>15</v>
      </c>
      <c r="B98" s="4" t="s">
        <v>17</v>
      </c>
      <c r="C98" s="4">
        <v>57</v>
      </c>
      <c r="D98" s="4">
        <v>2</v>
      </c>
      <c r="E98" s="4">
        <v>55</v>
      </c>
      <c r="F98" s="31">
        <v>1280.605</v>
      </c>
      <c r="G98" s="19">
        <v>15.8</v>
      </c>
      <c r="H98" s="19">
        <v>96.3</v>
      </c>
      <c r="I98" s="19">
        <v>17.899999999999999</v>
      </c>
      <c r="J98" s="12">
        <v>0</v>
      </c>
      <c r="K98" s="9">
        <f t="shared" si="1"/>
        <v>78.338339999999988</v>
      </c>
      <c r="L98" s="9">
        <f t="shared" si="2"/>
        <v>22.870042000000002</v>
      </c>
      <c r="M98" s="9">
        <f t="shared" si="3"/>
        <v>15.085951999999999</v>
      </c>
      <c r="N98" s="21">
        <v>0</v>
      </c>
      <c r="O98" s="19">
        <f t="shared" si="5"/>
        <v>67.362129611576776</v>
      </c>
      <c r="P98" s="19">
        <f t="shared" si="6"/>
        <v>19.665654562328037</v>
      </c>
      <c r="Q98" s="19">
        <f t="shared" si="7"/>
        <v>12.972215826095191</v>
      </c>
      <c r="R98" s="19">
        <f t="shared" si="8"/>
        <v>0</v>
      </c>
      <c r="S98" s="19">
        <f t="shared" si="9"/>
        <v>100.00000000000001</v>
      </c>
      <c r="T98" s="19" t="s">
        <v>16</v>
      </c>
      <c r="U98" s="9">
        <f t="shared" si="10"/>
        <v>0.39745901530071903</v>
      </c>
    </row>
    <row r="99" spans="1:21" x14ac:dyDescent="0.25">
      <c r="A99" s="4" t="s">
        <v>15</v>
      </c>
      <c r="B99" s="4" t="s">
        <v>17</v>
      </c>
      <c r="C99" s="4">
        <v>57</v>
      </c>
      <c r="D99" s="4">
        <v>3</v>
      </c>
      <c r="E99" s="4">
        <v>86</v>
      </c>
      <c r="F99" s="31">
        <v>1282.2849999999999</v>
      </c>
      <c r="G99" s="19">
        <v>17.3</v>
      </c>
      <c r="H99" s="19">
        <v>46.5</v>
      </c>
      <c r="I99" s="19">
        <v>14.8</v>
      </c>
      <c r="J99" s="12">
        <v>9.5299999999999994</v>
      </c>
      <c r="K99" s="9">
        <f t="shared" si="1"/>
        <v>81.258614999999992</v>
      </c>
      <c r="L99" s="9">
        <f t="shared" si="2"/>
        <v>10.716850000000001</v>
      </c>
      <c r="M99" s="9">
        <f t="shared" si="3"/>
        <v>11.682027999999999</v>
      </c>
      <c r="N99" s="12">
        <f t="shared" si="4"/>
        <v>1.7484014799999998</v>
      </c>
      <c r="O99" s="19">
        <f t="shared" si="5"/>
        <v>77.091148840274997</v>
      </c>
      <c r="P99" s="19">
        <f t="shared" si="6"/>
        <v>10.167220773439237</v>
      </c>
      <c r="Q99" s="19">
        <f t="shared" si="7"/>
        <v>11.082898217059938</v>
      </c>
      <c r="R99" s="19">
        <f t="shared" si="8"/>
        <v>1.6587321692258363</v>
      </c>
      <c r="S99" s="19">
        <f t="shared" si="9"/>
        <v>100.00000000000001</v>
      </c>
      <c r="T99" s="19" t="s">
        <v>16</v>
      </c>
      <c r="U99" s="9">
        <f t="shared" si="10"/>
        <v>0.52154523097094407</v>
      </c>
    </row>
    <row r="100" spans="1:21" x14ac:dyDescent="0.25">
      <c r="A100" s="4" t="s">
        <v>15</v>
      </c>
      <c r="B100" s="4" t="s">
        <v>17</v>
      </c>
      <c r="C100" s="4">
        <v>57</v>
      </c>
      <c r="D100" s="4">
        <v>4</v>
      </c>
      <c r="E100" s="4">
        <v>79</v>
      </c>
      <c r="F100" s="31">
        <v>1283.3649999999998</v>
      </c>
      <c r="G100" s="19">
        <v>26.5</v>
      </c>
      <c r="H100" s="19">
        <v>28.2</v>
      </c>
      <c r="I100" s="19">
        <v>13</v>
      </c>
      <c r="J100" s="12">
        <v>8.5399999999999991</v>
      </c>
      <c r="K100" s="9">
        <f t="shared" si="1"/>
        <v>63.091375000000028</v>
      </c>
      <c r="L100" s="9">
        <f t="shared" si="2"/>
        <v>6.0016719999999992</v>
      </c>
      <c r="M100" s="9">
        <f t="shared" si="3"/>
        <v>9.7866999999999997</v>
      </c>
      <c r="N100" s="12">
        <f t="shared" si="4"/>
        <v>1.3872455199999996</v>
      </c>
      <c r="O100" s="19">
        <f t="shared" si="5"/>
        <v>78.601892283779833</v>
      </c>
      <c r="P100" s="19">
        <f t="shared" si="6"/>
        <v>7.4771357585181368</v>
      </c>
      <c r="Q100" s="19">
        <f t="shared" si="7"/>
        <v>12.192683060302105</v>
      </c>
      <c r="R100" s="19">
        <f t="shared" si="8"/>
        <v>1.7282888973999389</v>
      </c>
      <c r="S100" s="19">
        <f t="shared" si="9"/>
        <v>100</v>
      </c>
      <c r="T100" s="19" t="s">
        <v>16</v>
      </c>
      <c r="U100" s="9">
        <f t="shared" si="10"/>
        <v>0.61986758356086369</v>
      </c>
    </row>
    <row r="101" spans="1:21" x14ac:dyDescent="0.25">
      <c r="A101" s="4" t="s">
        <v>15</v>
      </c>
      <c r="B101" s="4" t="s">
        <v>17</v>
      </c>
      <c r="C101" s="4">
        <v>57</v>
      </c>
      <c r="D101" s="4">
        <v>6</v>
      </c>
      <c r="E101" s="4">
        <v>47</v>
      </c>
      <c r="F101" s="31">
        <v>1286.0149999999999</v>
      </c>
      <c r="G101" s="19">
        <v>15.4</v>
      </c>
      <c r="H101" s="19">
        <v>87.9</v>
      </c>
      <c r="I101" s="19">
        <v>16.5</v>
      </c>
      <c r="J101" s="12">
        <v>9.32</v>
      </c>
      <c r="K101" s="9">
        <f t="shared" si="1"/>
        <v>77.281059999999997</v>
      </c>
      <c r="L101" s="9">
        <f t="shared" si="2"/>
        <v>20.889658000000004</v>
      </c>
      <c r="M101" s="9">
        <f t="shared" si="3"/>
        <v>13.5268</v>
      </c>
      <c r="N101" s="12">
        <f t="shared" si="4"/>
        <v>1.67061328</v>
      </c>
      <c r="O101" s="19">
        <f t="shared" si="5"/>
        <v>68.168240163656691</v>
      </c>
      <c r="P101" s="19">
        <f t="shared" si="6"/>
        <v>18.426393523596243</v>
      </c>
      <c r="Q101" s="19">
        <f t="shared" si="7"/>
        <v>11.931748232306226</v>
      </c>
      <c r="R101" s="19">
        <f t="shared" si="8"/>
        <v>1.4736180804408512</v>
      </c>
      <c r="S101" s="19">
        <f t="shared" si="9"/>
        <v>100.00000000000001</v>
      </c>
      <c r="T101" s="19" t="s">
        <v>16</v>
      </c>
      <c r="U101" s="9">
        <f t="shared" si="10"/>
        <v>0.39303289141491549</v>
      </c>
    </row>
    <row r="102" spans="1:21" x14ac:dyDescent="0.25">
      <c r="A102" s="4" t="s">
        <v>15</v>
      </c>
      <c r="B102" s="4" t="s">
        <v>17</v>
      </c>
      <c r="C102" s="4">
        <v>58</v>
      </c>
      <c r="D102" s="4">
        <v>2</v>
      </c>
      <c r="E102" s="4">
        <v>108</v>
      </c>
      <c r="F102" s="31">
        <v>1291.165</v>
      </c>
      <c r="G102" s="19">
        <v>15.5</v>
      </c>
      <c r="H102" s="19">
        <v>90.1</v>
      </c>
      <c r="I102" s="19">
        <v>16.3</v>
      </c>
      <c r="J102" s="12">
        <v>9.48</v>
      </c>
      <c r="K102" s="9">
        <f t="shared" si="1"/>
        <v>77.556375000000003</v>
      </c>
      <c r="L102" s="9">
        <f t="shared" si="2"/>
        <v>21.411058000000004</v>
      </c>
      <c r="M102" s="9">
        <f t="shared" si="3"/>
        <v>13.307008</v>
      </c>
      <c r="N102" s="12">
        <f t="shared" si="4"/>
        <v>1.72982288</v>
      </c>
      <c r="O102" s="19">
        <f t="shared" si="5"/>
        <v>68.029363429454932</v>
      </c>
      <c r="P102" s="19">
        <f t="shared" si="6"/>
        <v>18.780927371749112</v>
      </c>
      <c r="Q102" s="19">
        <f t="shared" si="7"/>
        <v>11.672377459501737</v>
      </c>
      <c r="R102" s="19">
        <f t="shared" si="8"/>
        <v>1.5173317392942409</v>
      </c>
      <c r="S102" s="19">
        <f t="shared" si="9"/>
        <v>100.00000000000001</v>
      </c>
      <c r="T102" s="19" t="s">
        <v>16</v>
      </c>
      <c r="U102" s="9">
        <f t="shared" si="10"/>
        <v>0.38328770963221276</v>
      </c>
    </row>
    <row r="103" spans="1:21" x14ac:dyDescent="0.25">
      <c r="A103" s="4" t="s">
        <v>15</v>
      </c>
      <c r="B103" s="4" t="s">
        <v>17</v>
      </c>
      <c r="C103" s="4">
        <v>58</v>
      </c>
      <c r="D103" s="4">
        <v>3</v>
      </c>
      <c r="E103" s="4">
        <v>81</v>
      </c>
      <c r="F103" s="31">
        <v>1292.165</v>
      </c>
      <c r="G103" s="19">
        <v>17.399999999999999</v>
      </c>
      <c r="H103" s="19">
        <v>50.2</v>
      </c>
      <c r="I103" s="19">
        <v>13.6</v>
      </c>
      <c r="J103" s="12">
        <v>10.5</v>
      </c>
      <c r="K103" s="9">
        <f t="shared" si="1"/>
        <v>81.394659999999988</v>
      </c>
      <c r="L103" s="9">
        <f t="shared" si="2"/>
        <v>11.653912</v>
      </c>
      <c r="M103" s="9">
        <f t="shared" si="3"/>
        <v>10.411852</v>
      </c>
      <c r="N103" s="12">
        <f t="shared" si="4"/>
        <v>2.1159499999999998</v>
      </c>
      <c r="O103" s="19">
        <f t="shared" si="5"/>
        <v>77.095525178767744</v>
      </c>
      <c r="P103" s="19">
        <f t="shared" si="6"/>
        <v>11.038371141634398</v>
      </c>
      <c r="Q103" s="19">
        <f t="shared" si="7"/>
        <v>9.8619147499799542</v>
      </c>
      <c r="R103" s="19">
        <f t="shared" si="8"/>
        <v>2.004188929617909</v>
      </c>
      <c r="S103" s="19">
        <f t="shared" si="9"/>
        <v>100.00000000000001</v>
      </c>
      <c r="T103" s="19" t="s">
        <v>16</v>
      </c>
      <c r="U103" s="9">
        <f t="shared" si="10"/>
        <v>0.47185549523687464</v>
      </c>
    </row>
    <row r="104" spans="1:21" x14ac:dyDescent="0.25">
      <c r="A104" s="4" t="s">
        <v>15</v>
      </c>
      <c r="B104" s="4" t="s">
        <v>17</v>
      </c>
      <c r="C104" s="4">
        <v>59</v>
      </c>
      <c r="D104" s="4">
        <v>1</v>
      </c>
      <c r="E104" s="4">
        <v>101</v>
      </c>
      <c r="F104" s="31">
        <v>1299.3150000000001</v>
      </c>
      <c r="G104" s="19">
        <v>20.100000000000001</v>
      </c>
      <c r="H104" s="19">
        <v>26.2</v>
      </c>
      <c r="I104" s="19">
        <v>15.5</v>
      </c>
      <c r="J104" s="12">
        <v>0</v>
      </c>
      <c r="K104" s="9">
        <f t="shared" si="1"/>
        <v>82.297134999999997</v>
      </c>
      <c r="L104" s="9">
        <f t="shared" si="2"/>
        <v>5.4782320000000002</v>
      </c>
      <c r="M104" s="9">
        <f t="shared" si="3"/>
        <v>12.4352</v>
      </c>
      <c r="N104" s="21">
        <v>0</v>
      </c>
      <c r="O104" s="19">
        <f t="shared" si="5"/>
        <v>82.124208517850221</v>
      </c>
      <c r="P104" s="19">
        <f t="shared" si="6"/>
        <v>5.4667208898239252</v>
      </c>
      <c r="Q104" s="19">
        <f t="shared" si="7"/>
        <v>12.409070592325858</v>
      </c>
      <c r="R104" s="19">
        <f t="shared" si="8"/>
        <v>0</v>
      </c>
      <c r="S104" s="19">
        <f t="shared" si="9"/>
        <v>100</v>
      </c>
      <c r="T104" s="19" t="s">
        <v>16</v>
      </c>
      <c r="U104" s="9">
        <f t="shared" si="10"/>
        <v>0.69418300189489091</v>
      </c>
    </row>
    <row r="105" spans="1:21" x14ac:dyDescent="0.25">
      <c r="A105" s="4" t="s">
        <v>15</v>
      </c>
      <c r="B105" s="4" t="s">
        <v>17</v>
      </c>
      <c r="C105" s="4">
        <v>59</v>
      </c>
      <c r="D105" s="4">
        <v>2</v>
      </c>
      <c r="E105" s="4">
        <v>72</v>
      </c>
      <c r="F105" s="31">
        <v>1300.4749999999999</v>
      </c>
      <c r="G105" s="19">
        <v>16</v>
      </c>
      <c r="H105" s="19">
        <v>43.7</v>
      </c>
      <c r="I105" s="19">
        <v>14.6</v>
      </c>
      <c r="J105" s="12">
        <v>10.1</v>
      </c>
      <c r="K105" s="9">
        <f t="shared" si="1"/>
        <v>78.822999999999993</v>
      </c>
      <c r="L105" s="9">
        <f t="shared" si="2"/>
        <v>10.004082</v>
      </c>
      <c r="M105" s="9">
        <f t="shared" si="3"/>
        <v>11.468491999999999</v>
      </c>
      <c r="N105" s="12">
        <f t="shared" si="4"/>
        <v>1.9627419999999995</v>
      </c>
      <c r="O105" s="19">
        <f t="shared" si="5"/>
        <v>77.082239453268514</v>
      </c>
      <c r="P105" s="19">
        <f t="shared" si="6"/>
        <v>9.7831476121707315</v>
      </c>
      <c r="Q105" s="19">
        <f t="shared" si="7"/>
        <v>11.215216960936459</v>
      </c>
      <c r="R105" s="19">
        <f t="shared" si="8"/>
        <v>1.9193959736242865</v>
      </c>
      <c r="S105" s="19">
        <f t="shared" si="9"/>
        <v>100</v>
      </c>
      <c r="T105" s="19" t="s">
        <v>16</v>
      </c>
      <c r="U105" s="9">
        <f t="shared" si="10"/>
        <v>0.53409954484264444</v>
      </c>
    </row>
    <row r="106" spans="1:21" x14ac:dyDescent="0.25">
      <c r="A106" s="4" t="s">
        <v>15</v>
      </c>
      <c r="B106" s="4" t="s">
        <v>17</v>
      </c>
      <c r="C106" s="4">
        <v>60</v>
      </c>
      <c r="D106" s="4">
        <v>1</v>
      </c>
      <c r="E106" s="4">
        <v>7</v>
      </c>
      <c r="F106" s="31">
        <v>1308.0749999999998</v>
      </c>
      <c r="G106" s="19">
        <v>14.5</v>
      </c>
      <c r="H106" s="19">
        <v>104</v>
      </c>
      <c r="I106" s="19">
        <v>17.5</v>
      </c>
      <c r="J106" s="12">
        <v>8.59</v>
      </c>
      <c r="K106" s="9">
        <f t="shared" si="1"/>
        <v>74.473375000000004</v>
      </c>
      <c r="L106" s="9">
        <f t="shared" si="2"/>
        <v>24.660600000000002</v>
      </c>
      <c r="M106" s="9">
        <f t="shared" si="3"/>
        <v>14.636800000000001</v>
      </c>
      <c r="N106" s="12">
        <f t="shared" si="4"/>
        <v>1.4051473199999998</v>
      </c>
      <c r="O106" s="19">
        <f t="shared" si="5"/>
        <v>64.660541456821392</v>
      </c>
      <c r="P106" s="19">
        <f t="shared" si="6"/>
        <v>21.411245947294447</v>
      </c>
      <c r="Q106" s="19">
        <f t="shared" si="7"/>
        <v>12.708211668870966</v>
      </c>
      <c r="R106" s="19">
        <f t="shared" si="8"/>
        <v>1.2200009270131971</v>
      </c>
      <c r="S106" s="19">
        <f t="shared" si="9"/>
        <v>100.00000000000001</v>
      </c>
      <c r="T106" s="19" t="s">
        <v>16</v>
      </c>
      <c r="U106" s="9">
        <f t="shared" si="10"/>
        <v>0.37246230030485478</v>
      </c>
    </row>
    <row r="107" spans="1:21" x14ac:dyDescent="0.25">
      <c r="A107" s="4" t="s">
        <v>15</v>
      </c>
      <c r="B107" s="4" t="s">
        <v>17</v>
      </c>
      <c r="C107" s="4">
        <v>60</v>
      </c>
      <c r="D107" s="4">
        <v>1</v>
      </c>
      <c r="E107" s="4">
        <v>74</v>
      </c>
      <c r="F107" s="31">
        <v>1308.7449999999999</v>
      </c>
      <c r="G107" s="19">
        <v>15.1</v>
      </c>
      <c r="H107" s="19">
        <v>77.3</v>
      </c>
      <c r="I107" s="19">
        <v>16</v>
      </c>
      <c r="J107" s="12">
        <v>0</v>
      </c>
      <c r="K107" s="9">
        <f t="shared" si="1"/>
        <v>76.411135000000002</v>
      </c>
      <c r="L107" s="9">
        <f t="shared" si="2"/>
        <v>18.350322000000002</v>
      </c>
      <c r="M107" s="9">
        <f t="shared" si="3"/>
        <v>12.9787</v>
      </c>
      <c r="N107" s="12">
        <v>0</v>
      </c>
      <c r="O107" s="19">
        <f t="shared" si="5"/>
        <v>70.921685217147029</v>
      </c>
      <c r="P107" s="19">
        <f t="shared" si="6"/>
        <v>17.032017133593001</v>
      </c>
      <c r="Q107" s="19">
        <f t="shared" si="7"/>
        <v>12.046297649259968</v>
      </c>
      <c r="R107" s="19">
        <f t="shared" si="8"/>
        <v>0</v>
      </c>
      <c r="S107" s="19">
        <f t="shared" si="9"/>
        <v>100</v>
      </c>
      <c r="T107" s="19" t="s">
        <v>16</v>
      </c>
      <c r="U107" s="9">
        <f t="shared" si="10"/>
        <v>0.41427083169082007</v>
      </c>
    </row>
    <row r="108" spans="1:21" x14ac:dyDescent="0.25">
      <c r="A108" s="4" t="s">
        <v>15</v>
      </c>
      <c r="B108" s="4" t="s">
        <v>17</v>
      </c>
      <c r="C108" s="4">
        <v>60</v>
      </c>
      <c r="D108" s="4">
        <v>2</v>
      </c>
      <c r="E108" s="4">
        <v>34</v>
      </c>
      <c r="F108" s="31">
        <v>1309.7649999999999</v>
      </c>
      <c r="G108" s="19">
        <v>15.2</v>
      </c>
      <c r="H108" s="19">
        <v>61.5</v>
      </c>
      <c r="I108" s="19">
        <v>16.2</v>
      </c>
      <c r="J108" s="12">
        <v>10.1</v>
      </c>
      <c r="K108" s="9">
        <f t="shared" si="1"/>
        <v>76.708439999999996</v>
      </c>
      <c r="L108" s="9">
        <f t="shared" si="2"/>
        <v>14.481850000000001</v>
      </c>
      <c r="M108" s="9">
        <f t="shared" si="3"/>
        <v>13.197388</v>
      </c>
      <c r="N108" s="12">
        <f t="shared" si="4"/>
        <v>1.9627419999999995</v>
      </c>
      <c r="O108" s="19">
        <f t="shared" si="5"/>
        <v>72.128008521263936</v>
      </c>
      <c r="P108" s="19">
        <f t="shared" si="6"/>
        <v>13.617106542691603</v>
      </c>
      <c r="Q108" s="19">
        <f t="shared" si="7"/>
        <v>12.409342624128799</v>
      </c>
      <c r="R108" s="19">
        <f t="shared" si="8"/>
        <v>1.8455423119156458</v>
      </c>
      <c r="S108" s="19">
        <f t="shared" si="9"/>
        <v>99.999999999999986</v>
      </c>
      <c r="T108" s="19" t="s">
        <v>16</v>
      </c>
      <c r="U108" s="9">
        <f t="shared" si="10"/>
        <v>0.47679737426297647</v>
      </c>
    </row>
    <row r="109" spans="1:21" x14ac:dyDescent="0.25">
      <c r="A109" s="4" t="s">
        <v>15</v>
      </c>
      <c r="B109" s="4" t="s">
        <v>17</v>
      </c>
      <c r="C109" s="4">
        <v>60</v>
      </c>
      <c r="D109" s="4">
        <v>2</v>
      </c>
      <c r="E109" s="4">
        <v>95</v>
      </c>
      <c r="F109" s="31">
        <v>1310.375</v>
      </c>
      <c r="G109" s="19">
        <v>15.5</v>
      </c>
      <c r="H109" s="19">
        <v>29.2</v>
      </c>
      <c r="I109" s="19">
        <v>13.6</v>
      </c>
      <c r="J109" s="12">
        <v>10.5</v>
      </c>
      <c r="K109" s="9">
        <f t="shared" si="1"/>
        <v>77.556375000000003</v>
      </c>
      <c r="L109" s="9">
        <f t="shared" si="2"/>
        <v>6.2627920000000001</v>
      </c>
      <c r="M109" s="9">
        <f t="shared" si="3"/>
        <v>10.411852</v>
      </c>
      <c r="N109" s="12">
        <f t="shared" si="4"/>
        <v>2.1159499999999998</v>
      </c>
      <c r="O109" s="19">
        <f t="shared" si="5"/>
        <v>80.496953671682192</v>
      </c>
      <c r="P109" s="19">
        <f t="shared" si="6"/>
        <v>6.5002480773422144</v>
      </c>
      <c r="Q109" s="19">
        <f t="shared" si="7"/>
        <v>10.806621223341233</v>
      </c>
      <c r="R109" s="19">
        <f t="shared" si="8"/>
        <v>2.1961770276343615</v>
      </c>
      <c r="S109" s="19">
        <f t="shared" si="9"/>
        <v>100.00000000000001</v>
      </c>
      <c r="T109" s="19" t="s">
        <v>16</v>
      </c>
      <c r="U109" s="9">
        <f t="shared" si="10"/>
        <v>0.6244122513200282</v>
      </c>
    </row>
    <row r="110" spans="1:21" x14ac:dyDescent="0.25">
      <c r="A110" s="4" t="s">
        <v>15</v>
      </c>
      <c r="B110" s="4" t="s">
        <v>17</v>
      </c>
      <c r="C110" s="4">
        <v>60</v>
      </c>
      <c r="D110" s="4">
        <v>3</v>
      </c>
      <c r="E110" s="4">
        <v>85</v>
      </c>
      <c r="F110" s="31">
        <v>1311.7049999999999</v>
      </c>
      <c r="G110" s="19">
        <v>16.899999999999999</v>
      </c>
      <c r="H110" s="19">
        <v>17.899999999999999</v>
      </c>
      <c r="I110" s="19">
        <v>13</v>
      </c>
      <c r="J110" s="12">
        <v>10.4</v>
      </c>
      <c r="K110" s="9">
        <f t="shared" si="1"/>
        <v>80.641134999999977</v>
      </c>
      <c r="L110" s="9">
        <f t="shared" si="2"/>
        <v>3.2888579999999994</v>
      </c>
      <c r="M110" s="9">
        <f t="shared" si="3"/>
        <v>9.7866999999999997</v>
      </c>
      <c r="N110" s="12">
        <f t="shared" si="4"/>
        <v>2.0774319999999999</v>
      </c>
      <c r="O110" s="19">
        <f t="shared" si="5"/>
        <v>84.181712605026661</v>
      </c>
      <c r="P110" s="19">
        <f t="shared" si="6"/>
        <v>3.4332564758016213</v>
      </c>
      <c r="Q110" s="19">
        <f t="shared" si="7"/>
        <v>10.216388531133827</v>
      </c>
      <c r="R110" s="19">
        <f t="shared" si="8"/>
        <v>2.1686423880378891</v>
      </c>
      <c r="S110" s="19">
        <f t="shared" si="9"/>
        <v>100.00000000000001</v>
      </c>
      <c r="T110" s="19" t="s">
        <v>16</v>
      </c>
      <c r="U110" s="9">
        <f t="shared" si="10"/>
        <v>0.74847283764104</v>
      </c>
    </row>
    <row r="111" spans="1:21" x14ac:dyDescent="0.25">
      <c r="A111" s="4" t="s">
        <v>15</v>
      </c>
      <c r="B111" s="4" t="s">
        <v>17</v>
      </c>
      <c r="C111" s="4">
        <v>60</v>
      </c>
      <c r="D111" s="4">
        <v>4</v>
      </c>
      <c r="E111" s="4">
        <v>74</v>
      </c>
      <c r="F111" s="31">
        <v>1312.9450000000002</v>
      </c>
      <c r="G111" s="19">
        <v>17.100000000000001</v>
      </c>
      <c r="H111" s="19">
        <v>18.899999999999999</v>
      </c>
      <c r="I111" s="19">
        <v>12.4</v>
      </c>
      <c r="J111" s="12">
        <v>96</v>
      </c>
      <c r="K111" s="9">
        <f t="shared" si="1"/>
        <v>80.964534999999998</v>
      </c>
      <c r="L111" s="9">
        <f t="shared" si="2"/>
        <v>3.5540980000000002</v>
      </c>
      <c r="M111" s="9">
        <f t="shared" si="3"/>
        <v>9.1681720000000002</v>
      </c>
      <c r="N111" s="12">
        <f t="shared" si="4"/>
        <v>87.744199999999992</v>
      </c>
      <c r="O111" s="19">
        <f t="shared" si="5"/>
        <v>44.625523074184599</v>
      </c>
      <c r="P111" s="19">
        <f t="shared" si="6"/>
        <v>1.9589253777214104</v>
      </c>
      <c r="Q111" s="19">
        <f t="shared" si="7"/>
        <v>5.0532553683423629</v>
      </c>
      <c r="R111" s="19">
        <f t="shared" si="8"/>
        <v>48.362296179751638</v>
      </c>
      <c r="S111" s="19">
        <f t="shared" si="9"/>
        <v>100.00000000000001</v>
      </c>
      <c r="T111" s="19" t="s">
        <v>16</v>
      </c>
      <c r="U111" s="9">
        <f t="shared" si="10"/>
        <v>0.72063963427910271</v>
      </c>
    </row>
    <row r="112" spans="1:21" s="42" customFormat="1" x14ac:dyDescent="0.25">
      <c r="A112" s="37" t="s">
        <v>15</v>
      </c>
      <c r="B112" s="37" t="s">
        <v>17</v>
      </c>
      <c r="C112" s="37">
        <v>60</v>
      </c>
      <c r="D112" s="37">
        <v>6</v>
      </c>
      <c r="E112" s="37">
        <v>97</v>
      </c>
      <c r="F112" s="38">
        <v>1315.0450000000001</v>
      </c>
      <c r="G112" s="39">
        <v>2.7</v>
      </c>
      <c r="H112" s="39">
        <v>2.3199999999999998</v>
      </c>
      <c r="I112" s="39">
        <v>2.0699999999999998</v>
      </c>
      <c r="J112" s="41">
        <v>110</v>
      </c>
      <c r="K112" s="40">
        <v>0</v>
      </c>
      <c r="L112" s="40">
        <v>0</v>
      </c>
      <c r="M112" s="40">
        <v>0</v>
      </c>
      <c r="N112" s="41">
        <f t="shared" si="4"/>
        <v>111.79480000000001</v>
      </c>
      <c r="O112" s="39">
        <f t="shared" ref="O112:O113" si="13">(K112/($K112+$L112+$M112+$N112))*100</f>
        <v>0</v>
      </c>
      <c r="P112" s="39">
        <f t="shared" ref="P112:P113" si="14">(L112/($K112+$L112+$M112+$N112))*100</f>
        <v>0</v>
      </c>
      <c r="Q112" s="39">
        <f t="shared" ref="Q112:Q113" si="15">(M112/($K112+$L112+$M112+$N112))*100</f>
        <v>0</v>
      </c>
      <c r="R112" s="39">
        <f t="shared" si="8"/>
        <v>100</v>
      </c>
      <c r="S112" s="39">
        <f t="shared" si="9"/>
        <v>100</v>
      </c>
      <c r="T112" s="39" t="s">
        <v>19</v>
      </c>
      <c r="U112" s="40"/>
    </row>
    <row r="113" spans="1:21" x14ac:dyDescent="0.25">
      <c r="A113" s="35" t="s">
        <v>15</v>
      </c>
      <c r="B113" s="35" t="s">
        <v>17</v>
      </c>
      <c r="C113" s="4">
        <v>61</v>
      </c>
      <c r="D113" s="4">
        <v>1</v>
      </c>
      <c r="E113" s="4">
        <v>147</v>
      </c>
      <c r="F113" s="36">
        <v>1319.1750000000002</v>
      </c>
      <c r="G113" s="9">
        <v>14.9</v>
      </c>
      <c r="H113" s="9">
        <v>17.899999999999999</v>
      </c>
      <c r="I113" s="9">
        <v>20.399999999999999</v>
      </c>
      <c r="J113" s="12">
        <v>9.75</v>
      </c>
      <c r="K113" s="9">
        <f t="shared" ref="K113" si="16">-52.601+(G113*14.078)+(-0.3665*G113*G113)</f>
        <v>75.79453500000001</v>
      </c>
      <c r="L113" s="9">
        <f t="shared" ref="L113" si="17">-1.5266+(H113*0.2726)+(-0.0002*H113*H113)</f>
        <v>3.2888579999999994</v>
      </c>
      <c r="M113" s="9">
        <f t="shared" ref="M113" si="18">-2.1317+(I113*0.7972)+(I113*I113*0.0092)</f>
        <v>17.959851999999998</v>
      </c>
      <c r="N113" s="12">
        <f t="shared" si="4"/>
        <v>1.8305749999999998</v>
      </c>
      <c r="O113" s="19">
        <f t="shared" si="13"/>
        <v>76.657840265502031</v>
      </c>
      <c r="P113" s="19">
        <f t="shared" si="14"/>
        <v>3.3263183317889395</v>
      </c>
      <c r="Q113" s="19">
        <f t="shared" si="15"/>
        <v>18.164416020337836</v>
      </c>
      <c r="R113" s="19">
        <f t="shared" ref="R113" si="19">(N113/($K113+$L113+$M113+$N113))*100</f>
        <v>1.8514253823711875</v>
      </c>
      <c r="S113" s="19">
        <f t="shared" si="9"/>
        <v>100</v>
      </c>
      <c r="T113" s="19" t="s">
        <v>16</v>
      </c>
      <c r="U113" s="9">
        <f t="shared" si="10"/>
        <v>0.84522081575775654</v>
      </c>
    </row>
    <row r="114" spans="1:21" x14ac:dyDescent="0.25">
      <c r="A114" s="35" t="s">
        <v>15</v>
      </c>
      <c r="B114" s="35" t="s">
        <v>17</v>
      </c>
      <c r="C114" s="4">
        <v>61</v>
      </c>
      <c r="D114" s="4">
        <v>2</v>
      </c>
      <c r="E114" s="4">
        <v>81</v>
      </c>
      <c r="F114" s="31">
        <v>1320.0050000000001</v>
      </c>
      <c r="G114" s="9">
        <v>2.35</v>
      </c>
      <c r="H114" s="9">
        <v>1.87</v>
      </c>
      <c r="I114" s="9">
        <v>1.81</v>
      </c>
      <c r="J114" s="12">
        <v>150</v>
      </c>
      <c r="K114" s="43">
        <v>0</v>
      </c>
      <c r="L114" s="43">
        <v>0</v>
      </c>
      <c r="M114" s="43">
        <v>0</v>
      </c>
      <c r="N114" s="12">
        <f t="shared" si="4"/>
        <v>196.06279999999998</v>
      </c>
      <c r="O114" s="19">
        <f t="shared" ref="O114:O125" si="20">(K114/($K114+$L114+$M114+$N114))*100</f>
        <v>0</v>
      </c>
      <c r="P114" s="19">
        <f t="shared" ref="P114:P125" si="21">(L114/($K114+$L114+$M114+$N114))*100</f>
        <v>0</v>
      </c>
      <c r="Q114" s="19">
        <f t="shared" ref="Q114:Q125" si="22">(M114/($K114+$L114+$M114+$N114))*100</f>
        <v>0</v>
      </c>
      <c r="R114" s="19">
        <f t="shared" ref="R114:R125" si="23">(N114/($K114+$L114+$M114+$N114))*100</f>
        <v>100</v>
      </c>
      <c r="S114" s="19">
        <f t="shared" si="9"/>
        <v>100</v>
      </c>
      <c r="T114" s="19" t="s">
        <v>19</v>
      </c>
      <c r="U114" s="9"/>
    </row>
    <row r="115" spans="1:21" x14ac:dyDescent="0.25">
      <c r="A115" s="35" t="s">
        <v>15</v>
      </c>
      <c r="B115" s="35" t="s">
        <v>17</v>
      </c>
      <c r="C115" s="4">
        <v>61</v>
      </c>
      <c r="D115" s="4">
        <v>3</v>
      </c>
      <c r="E115" s="4">
        <v>85</v>
      </c>
      <c r="F115" s="31">
        <v>1321.4050000000002</v>
      </c>
      <c r="G115" s="9">
        <v>4.63</v>
      </c>
      <c r="H115" s="9">
        <v>3.97</v>
      </c>
      <c r="I115" s="9">
        <v>3.14</v>
      </c>
      <c r="J115" s="12">
        <v>138</v>
      </c>
      <c r="K115" s="9">
        <f t="shared" ref="K115:K123" si="24">-52.601+(G115*14.078)+(-0.3665*G115*G115)</f>
        <v>4.7235161500000009</v>
      </c>
      <c r="L115" s="9">
        <v>0</v>
      </c>
      <c r="M115" s="9">
        <f t="shared" ref="M115:M133" si="25">-2.1317+(I115*0.7972)+(I115*I115*0.0092)</f>
        <v>0.4622163200000004</v>
      </c>
      <c r="N115" s="12">
        <f t="shared" si="4"/>
        <v>168.36319999999998</v>
      </c>
      <c r="O115" s="19">
        <f t="shared" si="20"/>
        <v>2.72172008365221</v>
      </c>
      <c r="P115" s="19">
        <f t="shared" si="21"/>
        <v>0</v>
      </c>
      <c r="Q115" s="19">
        <f t="shared" si="22"/>
        <v>0.26633198684751347</v>
      </c>
      <c r="R115" s="19">
        <f t="shared" si="23"/>
        <v>97.01194792950028</v>
      </c>
      <c r="S115" s="19">
        <f t="shared" ref="S115:S125" si="26">SUM(O115:R115)</f>
        <v>100</v>
      </c>
      <c r="T115" s="19" t="s">
        <v>19</v>
      </c>
      <c r="U115" s="9">
        <f t="shared" ref="U115:U133" si="27">Q115/(Q115+P115)</f>
        <v>1</v>
      </c>
    </row>
    <row r="116" spans="1:21" x14ac:dyDescent="0.25">
      <c r="A116" s="35" t="s">
        <v>15</v>
      </c>
      <c r="B116" s="35" t="s">
        <v>17</v>
      </c>
      <c r="C116" s="4">
        <v>61</v>
      </c>
      <c r="D116" s="4">
        <v>4</v>
      </c>
      <c r="E116" s="4">
        <v>7</v>
      </c>
      <c r="F116" s="31">
        <v>1322.0650000000001</v>
      </c>
      <c r="G116" s="9">
        <v>17.2</v>
      </c>
      <c r="H116" s="9">
        <v>17.8</v>
      </c>
      <c r="I116" s="9">
        <v>11.8</v>
      </c>
      <c r="J116" s="12">
        <v>9.8699999999999992</v>
      </c>
      <c r="K116" s="9">
        <f t="shared" si="24"/>
        <v>81.115239999999986</v>
      </c>
      <c r="L116" s="9">
        <f t="shared" ref="L116:L125" si="28">-1.5266+(H116*0.2726)+(-0.0002*H116*H116)</f>
        <v>3.2623120000000001</v>
      </c>
      <c r="M116" s="9">
        <f t="shared" si="25"/>
        <v>8.5562680000000011</v>
      </c>
      <c r="N116" s="12">
        <f t="shared" si="4"/>
        <v>1.8756906799999995</v>
      </c>
      <c r="O116" s="19">
        <f t="shared" si="20"/>
        <v>85.55601586615002</v>
      </c>
      <c r="P116" s="19">
        <f t="shared" si="21"/>
        <v>3.4409121791704202</v>
      </c>
      <c r="Q116" s="19">
        <f t="shared" si="22"/>
        <v>9.0246937660916977</v>
      </c>
      <c r="R116" s="19">
        <f t="shared" si="23"/>
        <v>1.978378188587862</v>
      </c>
      <c r="S116" s="19">
        <f t="shared" si="26"/>
        <v>100.00000000000001</v>
      </c>
      <c r="T116" s="19" t="s">
        <v>16</v>
      </c>
      <c r="U116" s="9">
        <f t="shared" si="27"/>
        <v>0.72396751555601435</v>
      </c>
    </row>
    <row r="117" spans="1:21" x14ac:dyDescent="0.25">
      <c r="A117" s="35" t="s">
        <v>15</v>
      </c>
      <c r="B117" s="35" t="s">
        <v>17</v>
      </c>
      <c r="C117" s="4">
        <v>61</v>
      </c>
      <c r="D117" s="4">
        <v>5</v>
      </c>
      <c r="E117" s="4">
        <v>10</v>
      </c>
      <c r="F117" s="31">
        <v>1323.4549999999999</v>
      </c>
      <c r="G117" s="9">
        <v>17.3</v>
      </c>
      <c r="H117" s="9">
        <v>16.899999999999999</v>
      </c>
      <c r="I117" s="9">
        <v>12.1</v>
      </c>
      <c r="J117" s="12">
        <v>10</v>
      </c>
      <c r="K117" s="9">
        <f t="shared" si="24"/>
        <v>81.258614999999992</v>
      </c>
      <c r="L117" s="9">
        <f t="shared" si="28"/>
        <v>3.0232179999999995</v>
      </c>
      <c r="M117" s="9">
        <f t="shared" si="25"/>
        <v>8.8613919999999986</v>
      </c>
      <c r="N117" s="12">
        <f t="shared" si="4"/>
        <v>1.9247999999999998</v>
      </c>
      <c r="O117" s="19">
        <f t="shared" si="20"/>
        <v>85.474180198862868</v>
      </c>
      <c r="P117" s="19">
        <f t="shared" si="21"/>
        <v>3.1800576481945426</v>
      </c>
      <c r="Q117" s="19">
        <f t="shared" si="22"/>
        <v>9.3211066496858432</v>
      </c>
      <c r="R117" s="19">
        <f t="shared" si="23"/>
        <v>2.024655503256747</v>
      </c>
      <c r="S117" s="19">
        <f t="shared" si="26"/>
        <v>100.00000000000001</v>
      </c>
      <c r="T117" s="19" t="s">
        <v>16</v>
      </c>
      <c r="U117" s="9">
        <f t="shared" si="27"/>
        <v>0.74561908215751294</v>
      </c>
    </row>
    <row r="118" spans="1:21" x14ac:dyDescent="0.25">
      <c r="A118" s="35" t="s">
        <v>15</v>
      </c>
      <c r="B118" s="35" t="s">
        <v>17</v>
      </c>
      <c r="C118" s="4">
        <v>61</v>
      </c>
      <c r="D118" s="4">
        <v>5</v>
      </c>
      <c r="E118" s="4">
        <v>146</v>
      </c>
      <c r="F118" s="31">
        <v>1324.8150000000001</v>
      </c>
      <c r="G118" s="9">
        <v>2.44</v>
      </c>
      <c r="H118" s="9">
        <v>1.9</v>
      </c>
      <c r="I118" s="9">
        <v>1.75</v>
      </c>
      <c r="J118" s="12">
        <v>147</v>
      </c>
      <c r="K118" s="43">
        <v>0</v>
      </c>
      <c r="L118" s="43">
        <v>0</v>
      </c>
      <c r="M118" s="43">
        <v>0</v>
      </c>
      <c r="N118" s="12">
        <f t="shared" si="4"/>
        <v>188.9435</v>
      </c>
      <c r="O118" s="19">
        <f t="shared" si="20"/>
        <v>0</v>
      </c>
      <c r="P118" s="19">
        <f t="shared" si="21"/>
        <v>0</v>
      </c>
      <c r="Q118" s="19">
        <f t="shared" si="22"/>
        <v>0</v>
      </c>
      <c r="R118" s="19">
        <f t="shared" si="23"/>
        <v>100</v>
      </c>
      <c r="S118" s="19">
        <f t="shared" si="26"/>
        <v>100</v>
      </c>
      <c r="T118" s="19" t="s">
        <v>19</v>
      </c>
      <c r="U118" s="9"/>
    </row>
    <row r="119" spans="1:21" x14ac:dyDescent="0.25">
      <c r="A119" s="35" t="s">
        <v>15</v>
      </c>
      <c r="B119" s="35" t="s">
        <v>17</v>
      </c>
      <c r="C119" s="4">
        <v>61</v>
      </c>
      <c r="D119" s="4">
        <v>6</v>
      </c>
      <c r="E119" s="4">
        <v>105</v>
      </c>
      <c r="F119" s="31">
        <v>1325.875</v>
      </c>
      <c r="G119" s="9">
        <v>15.9</v>
      </c>
      <c r="H119" s="9">
        <v>17</v>
      </c>
      <c r="I119" s="9">
        <v>13.5</v>
      </c>
      <c r="J119" s="12">
        <v>10.7</v>
      </c>
      <c r="K119" s="9">
        <f t="shared" si="24"/>
        <v>78.584334999999982</v>
      </c>
      <c r="L119" s="9">
        <f t="shared" si="28"/>
        <v>3.0497999999999998</v>
      </c>
      <c r="M119" s="9">
        <f t="shared" si="25"/>
        <v>10.3072</v>
      </c>
      <c r="N119" s="12">
        <f t="shared" si="4"/>
        <v>2.1934179999999994</v>
      </c>
      <c r="O119" s="19">
        <f t="shared" si="20"/>
        <v>83.480683271140038</v>
      </c>
      <c r="P119" s="19">
        <f t="shared" si="21"/>
        <v>3.2398236600249013</v>
      </c>
      <c r="Q119" s="19">
        <f t="shared" si="22"/>
        <v>10.949409937900407</v>
      </c>
      <c r="R119" s="19">
        <f t="shared" si="23"/>
        <v>2.3300831309346508</v>
      </c>
      <c r="S119" s="19">
        <f t="shared" si="26"/>
        <v>100</v>
      </c>
      <c r="T119" s="19" t="s">
        <v>16</v>
      </c>
      <c r="U119" s="9">
        <f t="shared" si="27"/>
        <v>0.77167028524369241</v>
      </c>
    </row>
    <row r="120" spans="1:21" x14ac:dyDescent="0.25">
      <c r="A120" s="35" t="s">
        <v>15</v>
      </c>
      <c r="B120" s="35" t="s">
        <v>17</v>
      </c>
      <c r="C120" s="4">
        <v>61</v>
      </c>
      <c r="D120" s="4">
        <v>7</v>
      </c>
      <c r="E120" s="4">
        <v>29</v>
      </c>
      <c r="F120" s="31">
        <v>1326.5650000000001</v>
      </c>
      <c r="G120" s="9">
        <v>16.5</v>
      </c>
      <c r="H120" s="9">
        <v>17</v>
      </c>
      <c r="I120" s="9">
        <v>17</v>
      </c>
      <c r="J120" s="12">
        <v>15.4</v>
      </c>
      <c r="K120" s="9">
        <f t="shared" si="24"/>
        <v>79.906374999999983</v>
      </c>
      <c r="L120" s="9">
        <f t="shared" si="28"/>
        <v>3.0497999999999998</v>
      </c>
      <c r="M120" s="9">
        <f t="shared" si="25"/>
        <v>14.079499999999999</v>
      </c>
      <c r="N120" s="12">
        <f t="shared" si="4"/>
        <v>4.1797319999999996</v>
      </c>
      <c r="O120" s="19">
        <f t="shared" si="20"/>
        <v>78.946849465319048</v>
      </c>
      <c r="P120" s="19">
        <f t="shared" si="21"/>
        <v>3.0131776281846103</v>
      </c>
      <c r="Q120" s="19">
        <f t="shared" si="22"/>
        <v>13.910431640115819</v>
      </c>
      <c r="R120" s="19">
        <f t="shared" si="23"/>
        <v>4.1295412663805227</v>
      </c>
      <c r="S120" s="19">
        <f t="shared" si="26"/>
        <v>100</v>
      </c>
      <c r="T120" s="19" t="s">
        <v>16</v>
      </c>
      <c r="U120" s="9">
        <f t="shared" si="27"/>
        <v>0.82195419544289616</v>
      </c>
    </row>
    <row r="121" spans="1:21" x14ac:dyDescent="0.25">
      <c r="A121" s="35" t="s">
        <v>15</v>
      </c>
      <c r="B121" s="35" t="s">
        <v>17</v>
      </c>
      <c r="C121" s="4">
        <v>62</v>
      </c>
      <c r="D121" s="4">
        <v>4</v>
      </c>
      <c r="E121" s="4">
        <v>119</v>
      </c>
      <c r="F121" s="31">
        <v>1332.3049999999998</v>
      </c>
      <c r="G121" s="9">
        <v>14.3</v>
      </c>
      <c r="H121" s="9">
        <v>10.3</v>
      </c>
      <c r="I121" s="9">
        <v>33.200000000000003</v>
      </c>
      <c r="J121" s="12">
        <v>9.5500000000000007</v>
      </c>
      <c r="K121" s="9">
        <f t="shared" si="24"/>
        <v>73.768815000000018</v>
      </c>
      <c r="L121" s="9">
        <f t="shared" si="28"/>
        <v>1.2599620000000002</v>
      </c>
      <c r="M121" s="9">
        <f t="shared" si="25"/>
        <v>34.47594800000001</v>
      </c>
      <c r="N121" s="12">
        <f t="shared" si="4"/>
        <v>1.755843</v>
      </c>
      <c r="O121" s="19">
        <f t="shared" si="20"/>
        <v>66.30274887685276</v>
      </c>
      <c r="P121" s="19">
        <f t="shared" si="21"/>
        <v>1.1324425379528891</v>
      </c>
      <c r="Q121" s="19">
        <f t="shared" si="22"/>
        <v>30.98667265477199</v>
      </c>
      <c r="R121" s="19">
        <f t="shared" si="23"/>
        <v>1.5781359304223572</v>
      </c>
      <c r="S121" s="19">
        <f t="shared" si="26"/>
        <v>100</v>
      </c>
      <c r="T121" s="19" t="s">
        <v>20</v>
      </c>
      <c r="U121" s="9">
        <f t="shared" si="27"/>
        <v>0.96474241176452491</v>
      </c>
    </row>
    <row r="122" spans="1:21" x14ac:dyDescent="0.25">
      <c r="A122" s="35" t="s">
        <v>15</v>
      </c>
      <c r="B122" s="35" t="s">
        <v>17</v>
      </c>
      <c r="C122" s="4">
        <v>62</v>
      </c>
      <c r="D122" s="4">
        <v>6</v>
      </c>
      <c r="E122" s="4">
        <v>99</v>
      </c>
      <c r="F122" s="31">
        <v>1334.625</v>
      </c>
      <c r="G122" s="9">
        <v>14.2</v>
      </c>
      <c r="H122" s="9">
        <v>0</v>
      </c>
      <c r="I122" s="9">
        <v>30.2</v>
      </c>
      <c r="J122" s="12">
        <v>9.6999999999999993</v>
      </c>
      <c r="K122" s="9">
        <f t="shared" si="24"/>
        <v>73.405539999999974</v>
      </c>
      <c r="L122" s="43">
        <v>0</v>
      </c>
      <c r="M122" s="9">
        <f t="shared" si="25"/>
        <v>30.334508</v>
      </c>
      <c r="N122" s="12">
        <f t="shared" si="4"/>
        <v>1.8118379999999994</v>
      </c>
      <c r="O122" s="19">
        <f t="shared" si="20"/>
        <v>69.544508186239312</v>
      </c>
      <c r="P122" s="19">
        <f t="shared" si="21"/>
        <v>0</v>
      </c>
      <c r="Q122" s="19">
        <f t="shared" si="22"/>
        <v>28.738954034416786</v>
      </c>
      <c r="R122" s="19">
        <f t="shared" si="23"/>
        <v>1.7165377793438952</v>
      </c>
      <c r="S122" s="19">
        <f t="shared" si="26"/>
        <v>100</v>
      </c>
      <c r="T122" s="19" t="s">
        <v>20</v>
      </c>
      <c r="U122" s="9">
        <f t="shared" si="27"/>
        <v>1</v>
      </c>
    </row>
    <row r="123" spans="1:21" x14ac:dyDescent="0.25">
      <c r="A123" s="35" t="s">
        <v>15</v>
      </c>
      <c r="B123" s="35" t="s">
        <v>17</v>
      </c>
      <c r="C123" s="4">
        <v>65</v>
      </c>
      <c r="D123" s="4">
        <v>1</v>
      </c>
      <c r="E123" s="4">
        <v>66</v>
      </c>
      <c r="F123" s="31">
        <v>1357.3649999999998</v>
      </c>
      <c r="G123" s="9">
        <v>4.5</v>
      </c>
      <c r="H123" s="9">
        <v>4.24</v>
      </c>
      <c r="I123" s="9">
        <v>0.47199999999999998</v>
      </c>
      <c r="J123" s="12">
        <v>135</v>
      </c>
      <c r="K123" s="9">
        <f t="shared" si="24"/>
        <v>3.3283750000000003</v>
      </c>
      <c r="L123" s="43">
        <v>0</v>
      </c>
      <c r="M123" s="43">
        <v>0</v>
      </c>
      <c r="N123" s="12">
        <f t="shared" si="4"/>
        <v>161.76230000000001</v>
      </c>
      <c r="O123" s="19">
        <f t="shared" si="20"/>
        <v>2.0160890371306559</v>
      </c>
      <c r="P123" s="19">
        <f t="shared" si="21"/>
        <v>0</v>
      </c>
      <c r="Q123" s="19">
        <f t="shared" si="22"/>
        <v>0</v>
      </c>
      <c r="R123" s="19">
        <f t="shared" si="23"/>
        <v>97.983910962869345</v>
      </c>
      <c r="S123" s="19">
        <f t="shared" si="26"/>
        <v>100</v>
      </c>
      <c r="T123" s="19" t="s">
        <v>19</v>
      </c>
      <c r="U123" s="9"/>
    </row>
    <row r="124" spans="1:21" x14ac:dyDescent="0.25">
      <c r="A124" s="35" t="s">
        <v>15</v>
      </c>
      <c r="B124" s="35" t="s">
        <v>17</v>
      </c>
      <c r="C124" s="4">
        <v>65</v>
      </c>
      <c r="D124" s="4">
        <v>2</v>
      </c>
      <c r="E124" s="4">
        <v>41</v>
      </c>
      <c r="F124" s="31">
        <v>1358.5749999999998</v>
      </c>
      <c r="G124" s="9">
        <v>3.21</v>
      </c>
      <c r="H124" s="9">
        <v>3.28</v>
      </c>
      <c r="I124" s="9">
        <v>2.97</v>
      </c>
      <c r="J124" s="12">
        <v>155</v>
      </c>
      <c r="K124" s="43">
        <v>0</v>
      </c>
      <c r="L124" s="43">
        <v>0</v>
      </c>
      <c r="M124" s="9">
        <f t="shared" si="25"/>
        <v>0.31713628000000021</v>
      </c>
      <c r="N124" s="12">
        <f t="shared" si="4"/>
        <v>208.21629999999999</v>
      </c>
      <c r="O124" s="19">
        <f t="shared" si="20"/>
        <v>0</v>
      </c>
      <c r="P124" s="19">
        <f t="shared" si="21"/>
        <v>0</v>
      </c>
      <c r="Q124" s="19">
        <f t="shared" si="22"/>
        <v>0.15207934308154691</v>
      </c>
      <c r="R124" s="19">
        <f t="shared" si="23"/>
        <v>99.847920656918461</v>
      </c>
      <c r="S124" s="19">
        <f t="shared" si="26"/>
        <v>100.00000000000001</v>
      </c>
      <c r="T124" s="19" t="s">
        <v>19</v>
      </c>
      <c r="U124" s="9">
        <f t="shared" si="27"/>
        <v>1</v>
      </c>
    </row>
    <row r="125" spans="1:21" s="14" customFormat="1" x14ac:dyDescent="0.25">
      <c r="A125" s="37" t="s">
        <v>15</v>
      </c>
      <c r="B125" s="37" t="s">
        <v>17</v>
      </c>
      <c r="C125" s="13">
        <v>65</v>
      </c>
      <c r="D125" s="13">
        <v>3</v>
      </c>
      <c r="E125" s="13">
        <v>137</v>
      </c>
      <c r="F125" s="32">
        <v>1361.0250000000001</v>
      </c>
      <c r="G125" s="16">
        <v>3.67</v>
      </c>
      <c r="H125" s="16">
        <v>6.26</v>
      </c>
      <c r="I125" s="16">
        <v>5.21</v>
      </c>
      <c r="J125" s="18">
        <v>136</v>
      </c>
      <c r="K125" s="16">
        <v>0</v>
      </c>
      <c r="L125" s="16">
        <f t="shared" si="28"/>
        <v>0.17203848000000016</v>
      </c>
      <c r="M125" s="16">
        <f t="shared" si="25"/>
        <v>2.2714377200000002</v>
      </c>
      <c r="N125" s="18">
        <f t="shared" si="4"/>
        <v>163.94819999999999</v>
      </c>
      <c r="O125" s="22">
        <f t="shared" si="20"/>
        <v>0</v>
      </c>
      <c r="P125" s="22">
        <f t="shared" si="21"/>
        <v>0.10339368166062154</v>
      </c>
      <c r="Q125" s="22">
        <f t="shared" si="22"/>
        <v>1.3651149936549534</v>
      </c>
      <c r="R125" s="22">
        <f t="shared" si="23"/>
        <v>98.531491324684424</v>
      </c>
      <c r="S125" s="22">
        <f t="shared" si="26"/>
        <v>100</v>
      </c>
      <c r="T125" s="22" t="s">
        <v>19</v>
      </c>
      <c r="U125" s="16">
        <f t="shared" si="27"/>
        <v>0.92959273349992111</v>
      </c>
    </row>
    <row r="126" spans="1:21" s="24" customFormat="1" x14ac:dyDescent="0.25">
      <c r="A126" s="52" t="s">
        <v>15</v>
      </c>
      <c r="B126" s="52" t="s">
        <v>17</v>
      </c>
      <c r="C126" s="23">
        <v>69</v>
      </c>
      <c r="D126" s="23">
        <v>6</v>
      </c>
      <c r="E126" s="23">
        <v>1</v>
      </c>
      <c r="F126" s="33">
        <v>1398.7049999999999</v>
      </c>
      <c r="G126" s="9">
        <v>3.32</v>
      </c>
      <c r="H126" s="9">
        <v>6.55</v>
      </c>
      <c r="I126" s="9">
        <v>4.88</v>
      </c>
      <c r="J126" s="12">
        <v>158</v>
      </c>
      <c r="K126" s="43">
        <v>0</v>
      </c>
      <c r="L126" s="9">
        <f t="shared" ref="L126" si="29">-1.5266+(H126*0.2726)+(-0.0002*H126*H126)</f>
        <v>0.25034950000000011</v>
      </c>
      <c r="M126" s="9">
        <f t="shared" ref="M126" si="30">-2.1317+(I126*0.7972)+(I126*I126*0.0092)</f>
        <v>1.9777284800000001</v>
      </c>
      <c r="N126" s="12">
        <f t="shared" ref="N126" si="31">-1.1422+(J126*0.2347)+(J126*J126*0.0072)</f>
        <v>215.68119999999999</v>
      </c>
      <c r="O126" s="19">
        <f t="shared" ref="O126" si="32">(K126/($K126+$L126+$M126+$N126))*100</f>
        <v>0</v>
      </c>
      <c r="P126" s="19">
        <f t="shared" ref="P126" si="33">(L126/($K126+$L126+$M126+$N126))*100</f>
        <v>0.11488703111713194</v>
      </c>
      <c r="Q126" s="19">
        <f t="shared" ref="Q126" si="34">(M126/($K126+$L126+$M126+$N126))*100</f>
        <v>0.90759259923825675</v>
      </c>
      <c r="R126" s="19">
        <f t="shared" ref="R126" si="35">(N126/($K126+$L126+$M126+$N126))*100</f>
        <v>98.977520369644608</v>
      </c>
      <c r="S126" s="19">
        <f t="shared" ref="S126" si="36">SUM(O126:R126)</f>
        <v>100</v>
      </c>
      <c r="T126" s="19" t="s">
        <v>19</v>
      </c>
      <c r="U126" s="9">
        <f t="shared" ref="U126" si="37">Q126/(Q126+P126)</f>
        <v>0.8876388069685065</v>
      </c>
    </row>
    <row r="127" spans="1:21" s="24" customFormat="1" x14ac:dyDescent="0.25">
      <c r="A127" s="52" t="s">
        <v>15</v>
      </c>
      <c r="B127" s="52" t="s">
        <v>17</v>
      </c>
      <c r="C127" s="23">
        <v>69</v>
      </c>
      <c r="D127" s="23">
        <v>7</v>
      </c>
      <c r="E127" s="23">
        <v>0</v>
      </c>
      <c r="F127" s="33">
        <v>1399.8150000000001</v>
      </c>
      <c r="G127" s="9">
        <v>4.6399999999999997</v>
      </c>
      <c r="H127" s="9">
        <v>4.58</v>
      </c>
      <c r="I127" s="9">
        <v>3.45</v>
      </c>
      <c r="J127" s="12">
        <v>141</v>
      </c>
      <c r="K127" s="9">
        <f t="shared" ref="K127:K128" si="38">-52.601+(G127*14.078)+(-0.3665*G127*G127)</f>
        <v>4.8303215999999933</v>
      </c>
      <c r="L127" s="43">
        <v>0</v>
      </c>
      <c r="M127" s="9">
        <f t="shared" ref="M127:M128" si="39">-2.1317+(I127*0.7972)+(I127*I127*0.0092)</f>
        <v>0.7281430000000001</v>
      </c>
      <c r="N127" s="12">
        <f t="shared" ref="N127:N128" si="40">-1.1422+(J127*0.2347)+(J127*J127*0.0072)</f>
        <v>175.09370000000001</v>
      </c>
      <c r="O127" s="19">
        <f t="shared" ref="O127:O128" si="41">(K127/($K127+$L127+$M127+$N127))*100</f>
        <v>2.6738243688888481</v>
      </c>
      <c r="P127" s="19">
        <f t="shared" ref="P127:P128" si="42">(L127/($K127+$L127+$M127+$N127))*100</f>
        <v>0</v>
      </c>
      <c r="Q127" s="19">
        <f t="shared" ref="Q127:Q128" si="43">(M127/($K127+$L127+$M127+$N127))*100</f>
        <v>0.40306353461761957</v>
      </c>
      <c r="R127" s="19">
        <f t="shared" ref="R127:R128" si="44">(N127/($K127+$L127+$M127+$N127))*100</f>
        <v>96.92311209649354</v>
      </c>
      <c r="S127" s="19">
        <f t="shared" ref="S127:S128" si="45">SUM(O127:R127)</f>
        <v>100.00000000000001</v>
      </c>
      <c r="T127" s="19" t="s">
        <v>19</v>
      </c>
      <c r="U127" s="9">
        <f t="shared" ref="U127:U128" si="46">Q127/(Q127+P127)</f>
        <v>1</v>
      </c>
    </row>
    <row r="128" spans="1:21" s="24" customFormat="1" x14ac:dyDescent="0.25">
      <c r="A128" s="52" t="s">
        <v>15</v>
      </c>
      <c r="B128" s="52" t="s">
        <v>17</v>
      </c>
      <c r="C128" s="23">
        <v>69</v>
      </c>
      <c r="D128" s="23">
        <v>8</v>
      </c>
      <c r="E128" s="23">
        <v>67</v>
      </c>
      <c r="F128" s="33">
        <v>1401.335</v>
      </c>
      <c r="G128" s="9">
        <v>9.07</v>
      </c>
      <c r="H128" s="9">
        <v>12.5</v>
      </c>
      <c r="I128" s="9">
        <v>7.67</v>
      </c>
      <c r="J128" s="12">
        <v>78</v>
      </c>
      <c r="K128" s="9">
        <f t="shared" si="38"/>
        <v>44.936374149999999</v>
      </c>
      <c r="L128" s="9">
        <f t="shared" ref="L127:L128" si="47">-1.5266+(H128*0.2726)+(-0.0002*H128*H128)</f>
        <v>1.8496500000000002</v>
      </c>
      <c r="M128" s="9">
        <f t="shared" si="39"/>
        <v>4.5240498800000006</v>
      </c>
      <c r="N128" s="12">
        <f t="shared" si="40"/>
        <v>60.969200000000001</v>
      </c>
      <c r="O128" s="19">
        <f t="shared" si="41"/>
        <v>40.021967133483081</v>
      </c>
      <c r="P128" s="19">
        <f t="shared" si="42"/>
        <v>1.6473654786063103</v>
      </c>
      <c r="Q128" s="19">
        <f t="shared" si="43"/>
        <v>4.0292831594112517</v>
      </c>
      <c r="R128" s="19">
        <f t="shared" si="44"/>
        <v>54.301384228499359</v>
      </c>
      <c r="S128" s="19">
        <f t="shared" si="45"/>
        <v>100</v>
      </c>
      <c r="T128" s="19" t="s">
        <v>19</v>
      </c>
      <c r="U128" s="9">
        <f t="shared" si="46"/>
        <v>0.70979963995417994</v>
      </c>
    </row>
    <row r="129" spans="1:21" x14ac:dyDescent="0.25">
      <c r="A129" s="35" t="s">
        <v>15</v>
      </c>
      <c r="B129" s="35" t="s">
        <v>17</v>
      </c>
      <c r="C129" s="4">
        <v>70</v>
      </c>
      <c r="D129" s="4">
        <v>1</v>
      </c>
      <c r="E129" s="4">
        <v>21</v>
      </c>
      <c r="F129" s="31">
        <v>1402.5149999999999</v>
      </c>
      <c r="G129" s="9">
        <v>9.51</v>
      </c>
      <c r="H129" s="9">
        <v>9.76</v>
      </c>
      <c r="I129" s="9">
        <v>7.79</v>
      </c>
      <c r="J129" s="45">
        <v>98.9</v>
      </c>
      <c r="K129" s="9">
        <f t="shared" ref="K129" si="48">-52.601+(G129*14.078)+(-0.3665*G129*G129)</f>
        <v>48.134483349999996</v>
      </c>
      <c r="L129" s="9">
        <f t="shared" ref="L129" si="49">-1.5266+(H129*0.2726)+(-0.0002*H129*H129)</f>
        <v>1.1149244799999998</v>
      </c>
      <c r="M129" s="9">
        <f t="shared" si="25"/>
        <v>4.6367817200000001</v>
      </c>
      <c r="N129" s="12">
        <f t="shared" si="4"/>
        <v>92.494342000000003</v>
      </c>
      <c r="O129" s="19">
        <f t="shared" ref="O129" si="50">(K129/($K129+$L129+$M129+$N129))*100</f>
        <v>32.883118294701944</v>
      </c>
      <c r="P129" s="19">
        <f t="shared" ref="P129" si="51">(L129/($K129+$L129+$M129+$N129))*100</f>
        <v>0.76166172386057285</v>
      </c>
      <c r="Q129" s="19">
        <f t="shared" ref="Q129" si="52">(M129/($K129+$L129+$M129+$N129))*100</f>
        <v>3.1676218626219352</v>
      </c>
      <c r="R129" s="19">
        <f t="shared" ref="R129" si="53">(N129/($K129+$L129+$M129+$N129))*100</f>
        <v>63.187598118815544</v>
      </c>
      <c r="S129" s="19">
        <f t="shared" ref="S129:S133" si="54">SUM(O129:R129)</f>
        <v>100</v>
      </c>
      <c r="T129" s="19" t="s">
        <v>19</v>
      </c>
      <c r="U129" s="9">
        <f t="shared" si="27"/>
        <v>0.80615760937163305</v>
      </c>
    </row>
    <row r="130" spans="1:21" x14ac:dyDescent="0.25">
      <c r="A130" s="35" t="s">
        <v>15</v>
      </c>
      <c r="B130" s="35" t="s">
        <v>17</v>
      </c>
      <c r="C130" s="4">
        <v>70</v>
      </c>
      <c r="D130" s="4">
        <v>2</v>
      </c>
      <c r="E130" s="4">
        <v>61</v>
      </c>
      <c r="F130" s="31">
        <v>1403.3049999999998</v>
      </c>
      <c r="G130" s="9">
        <v>3.51</v>
      </c>
      <c r="H130" s="9">
        <v>4.1399999999999997</v>
      </c>
      <c r="I130" s="9">
        <v>2.64</v>
      </c>
      <c r="J130" s="45">
        <v>181</v>
      </c>
      <c r="K130" s="43">
        <v>0</v>
      </c>
      <c r="L130" s="43">
        <v>0</v>
      </c>
      <c r="M130" s="9">
        <f t="shared" si="25"/>
        <v>3.7028320000000337E-2</v>
      </c>
      <c r="N130" s="12">
        <f t="shared" si="4"/>
        <v>277.21769999999998</v>
      </c>
      <c r="O130" s="19">
        <f t="shared" ref="O130:O133" si="55">(K130/($K130+$L130+$M130+$N130))*100</f>
        <v>0</v>
      </c>
      <c r="P130" s="19">
        <f t="shared" ref="P130:P133" si="56">(L130/($K130+$L130+$M130+$N130))*100</f>
        <v>0</v>
      </c>
      <c r="Q130" s="19">
        <f t="shared" ref="Q130:Q133" si="57">(M130/($K130+$L130+$M130+$N130))*100</f>
        <v>1.3355343017726012E-2</v>
      </c>
      <c r="R130" s="19">
        <f t="shared" ref="R130:R133" si="58">(N130/($K130+$L130+$M130+$N130))*100</f>
        <v>99.986644656982278</v>
      </c>
      <c r="S130" s="19">
        <f t="shared" si="54"/>
        <v>100</v>
      </c>
      <c r="T130" s="19" t="s">
        <v>19</v>
      </c>
      <c r="U130" s="9">
        <f t="shared" si="27"/>
        <v>1</v>
      </c>
    </row>
    <row r="131" spans="1:21" x14ac:dyDescent="0.25">
      <c r="A131" s="35" t="s">
        <v>15</v>
      </c>
      <c r="B131" s="35" t="s">
        <v>17</v>
      </c>
      <c r="C131" s="4">
        <v>70</v>
      </c>
      <c r="D131" s="4">
        <v>4</v>
      </c>
      <c r="E131" s="4">
        <v>45</v>
      </c>
      <c r="F131" s="31">
        <v>1405.355</v>
      </c>
      <c r="G131" s="9">
        <v>4.74</v>
      </c>
      <c r="H131" s="9">
        <v>4.6399999999999997</v>
      </c>
      <c r="I131" s="9">
        <v>3.48</v>
      </c>
      <c r="J131" s="45">
        <v>156</v>
      </c>
      <c r="K131" s="9">
        <f t="shared" ref="K131:K133" si="59">-52.601+(G131*14.078)+(-0.3665*G131*G131)</f>
        <v>5.8943446000000002</v>
      </c>
      <c r="L131" s="43">
        <v>0</v>
      </c>
      <c r="M131" s="9">
        <f t="shared" si="25"/>
        <v>0.75397167999999992</v>
      </c>
      <c r="N131" s="12">
        <f t="shared" si="4"/>
        <v>210.6902</v>
      </c>
      <c r="O131" s="19">
        <f t="shared" si="55"/>
        <v>2.7120570715621528</v>
      </c>
      <c r="P131" s="19">
        <f t="shared" si="56"/>
        <v>0</v>
      </c>
      <c r="Q131" s="19">
        <f t="shared" si="57"/>
        <v>0.34691121155379956</v>
      </c>
      <c r="R131" s="19">
        <f t="shared" si="58"/>
        <v>96.941031716884055</v>
      </c>
      <c r="S131" s="19">
        <f t="shared" si="54"/>
        <v>100</v>
      </c>
      <c r="T131" s="19" t="s">
        <v>19</v>
      </c>
      <c r="U131" s="9">
        <f t="shared" si="27"/>
        <v>1</v>
      </c>
    </row>
    <row r="132" spans="1:21" x14ac:dyDescent="0.25">
      <c r="A132" s="35" t="s">
        <v>15</v>
      </c>
      <c r="B132" s="35" t="s">
        <v>17</v>
      </c>
      <c r="C132" s="4">
        <v>71</v>
      </c>
      <c r="D132" s="4">
        <v>1</v>
      </c>
      <c r="E132" s="4">
        <v>24</v>
      </c>
      <c r="F132" s="31">
        <v>1412.3449999999998</v>
      </c>
      <c r="G132" s="9">
        <v>3.36</v>
      </c>
      <c r="H132" s="9">
        <v>3.2</v>
      </c>
      <c r="I132" s="9">
        <v>2.52</v>
      </c>
      <c r="J132" s="45">
        <v>179</v>
      </c>
      <c r="K132" s="9">
        <v>0</v>
      </c>
      <c r="L132" s="43">
        <v>0</v>
      </c>
      <c r="M132" s="43">
        <v>0</v>
      </c>
      <c r="N132" s="12">
        <f t="shared" si="4"/>
        <v>271.5643</v>
      </c>
      <c r="O132" s="19">
        <f t="shared" si="55"/>
        <v>0</v>
      </c>
      <c r="P132" s="19">
        <f t="shared" si="56"/>
        <v>0</v>
      </c>
      <c r="Q132" s="19">
        <f t="shared" si="57"/>
        <v>0</v>
      </c>
      <c r="R132" s="19">
        <f t="shared" si="58"/>
        <v>100</v>
      </c>
      <c r="S132" s="19">
        <f t="shared" si="54"/>
        <v>100</v>
      </c>
      <c r="T132" s="19" t="s">
        <v>19</v>
      </c>
      <c r="U132" s="9"/>
    </row>
    <row r="133" spans="1:21" x14ac:dyDescent="0.25">
      <c r="A133" s="35" t="s">
        <v>15</v>
      </c>
      <c r="B133" s="35" t="s">
        <v>17</v>
      </c>
      <c r="C133" s="4">
        <v>71</v>
      </c>
      <c r="D133" s="4">
        <v>1</v>
      </c>
      <c r="E133" s="4">
        <v>94</v>
      </c>
      <c r="F133" s="31">
        <v>1413.0450000000001</v>
      </c>
      <c r="G133" s="9">
        <v>4.3</v>
      </c>
      <c r="H133" s="9">
        <v>4.55</v>
      </c>
      <c r="I133" s="9">
        <v>3.07</v>
      </c>
      <c r="J133" s="45">
        <v>155</v>
      </c>
      <c r="K133" s="9">
        <f t="shared" si="59"/>
        <v>1.1578149999999967</v>
      </c>
      <c r="L133" s="43">
        <v>0</v>
      </c>
      <c r="M133" s="9">
        <f t="shared" si="25"/>
        <v>0.4024130800000002</v>
      </c>
      <c r="N133" s="12">
        <f t="shared" si="4"/>
        <v>208.21629999999999</v>
      </c>
      <c r="O133" s="19">
        <f t="shared" si="55"/>
        <v>0.55192781127469825</v>
      </c>
      <c r="P133" s="19">
        <f t="shared" si="56"/>
        <v>0</v>
      </c>
      <c r="Q133" s="19">
        <f t="shared" si="57"/>
        <v>0.19182941184274757</v>
      </c>
      <c r="R133" s="19">
        <f t="shared" si="58"/>
        <v>99.256242776882559</v>
      </c>
      <c r="S133" s="19">
        <f t="shared" si="54"/>
        <v>100</v>
      </c>
      <c r="T133" s="19" t="s">
        <v>19</v>
      </c>
      <c r="U133" s="9">
        <f t="shared" si="27"/>
        <v>1</v>
      </c>
    </row>
  </sheetData>
  <mergeCells count="3">
    <mergeCell ref="G1:J1"/>
    <mergeCell ref="K1:N1"/>
    <mergeCell ref="O1:R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IODP-USIO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 Chemale Jr</dc:creator>
  <cp:lastModifiedBy>Farid Chemale Jr</cp:lastModifiedBy>
  <dcterms:created xsi:type="dcterms:W3CDTF">2016-08-29T12:54:08Z</dcterms:created>
  <dcterms:modified xsi:type="dcterms:W3CDTF">2016-09-18T14:39:21Z</dcterms:modified>
</cp:coreProperties>
</file>