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servol\1Lab_C_Sedimentology_Petrology\XRD data\U1480 Hole H X-ray Data\"/>
    </mc:Choice>
  </mc:AlternateContent>
  <bookViews>
    <workbookView xWindow="0" yWindow="0" windowWidth="17775" windowHeight="10875"/>
  </bookViews>
  <sheets>
    <sheet name="Sheet1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L4" i="1"/>
  <c r="M4" i="1"/>
  <c r="N4" i="1"/>
  <c r="O4" i="1"/>
  <c r="P4" i="1"/>
  <c r="Q4" i="1"/>
  <c r="U4" i="1" s="1"/>
  <c r="R4" i="1"/>
  <c r="S4" i="1"/>
  <c r="K5" i="1"/>
  <c r="L5" i="1"/>
  <c r="O5" i="1" s="1"/>
  <c r="S5" i="1" s="1"/>
  <c r="M5" i="1"/>
  <c r="N5" i="1"/>
  <c r="P5" i="1"/>
  <c r="Q5" i="1"/>
  <c r="R5" i="1"/>
  <c r="U5" i="1"/>
  <c r="K6" i="1"/>
  <c r="O6" i="1" s="1"/>
  <c r="L6" i="1"/>
  <c r="P6" i="1" s="1"/>
  <c r="M6" i="1"/>
  <c r="N6" i="1"/>
  <c r="K7" i="1"/>
  <c r="O7" i="1" s="1"/>
  <c r="L7" i="1"/>
  <c r="P7" i="1" s="1"/>
  <c r="M7" i="1"/>
  <c r="Q7" i="1" s="1"/>
  <c r="U7" i="1" s="1"/>
  <c r="N7" i="1"/>
  <c r="R7" i="1" s="1"/>
  <c r="K8" i="1"/>
  <c r="L8" i="1"/>
  <c r="P8" i="1" s="1"/>
  <c r="M8" i="1"/>
  <c r="Q8" i="1" s="1"/>
  <c r="U8" i="1" s="1"/>
  <c r="N8" i="1"/>
  <c r="R8" i="1" s="1"/>
  <c r="O8" i="1"/>
  <c r="S8" i="1" s="1"/>
  <c r="K9" i="1"/>
  <c r="L9" i="1"/>
  <c r="M9" i="1"/>
  <c r="N9" i="1"/>
  <c r="R9" i="1" s="1"/>
  <c r="O9" i="1"/>
  <c r="S9" i="1" s="1"/>
  <c r="P9" i="1"/>
  <c r="Q9" i="1"/>
  <c r="U9" i="1" s="1"/>
  <c r="K10" i="1"/>
  <c r="L10" i="1"/>
  <c r="M10" i="1"/>
  <c r="N10" i="1"/>
  <c r="O10" i="1"/>
  <c r="P10" i="1"/>
  <c r="Q10" i="1"/>
  <c r="U10" i="1" s="1"/>
  <c r="R10" i="1"/>
  <c r="S10" i="1"/>
  <c r="K11" i="1"/>
  <c r="L11" i="1"/>
  <c r="O11" i="1" s="1"/>
  <c r="S11" i="1" s="1"/>
  <c r="M11" i="1"/>
  <c r="N11" i="1"/>
  <c r="P11" i="1"/>
  <c r="Q11" i="1"/>
  <c r="R11" i="1"/>
  <c r="U11" i="1"/>
  <c r="K12" i="1"/>
  <c r="O12" i="1" s="1"/>
  <c r="L12" i="1"/>
  <c r="P12" i="1" s="1"/>
  <c r="M12" i="1"/>
  <c r="N12" i="1"/>
  <c r="K13" i="1"/>
  <c r="O13" i="1" s="1"/>
  <c r="L13" i="1"/>
  <c r="P13" i="1" s="1"/>
  <c r="M13" i="1"/>
  <c r="Q13" i="1" s="1"/>
  <c r="N13" i="1"/>
  <c r="R13" i="1" s="1"/>
  <c r="K14" i="1"/>
  <c r="L14" i="1"/>
  <c r="P14" i="1" s="1"/>
  <c r="M14" i="1"/>
  <c r="Q14" i="1" s="1"/>
  <c r="U14" i="1" s="1"/>
  <c r="N14" i="1"/>
  <c r="R14" i="1" s="1"/>
  <c r="O14" i="1"/>
  <c r="S14" i="1" s="1"/>
  <c r="K15" i="1"/>
  <c r="L15" i="1"/>
  <c r="M15" i="1"/>
  <c r="N15" i="1"/>
  <c r="R15" i="1" s="1"/>
  <c r="O15" i="1"/>
  <c r="S15" i="1" s="1"/>
  <c r="P15" i="1"/>
  <c r="Q15" i="1"/>
  <c r="U15" i="1" s="1"/>
  <c r="K16" i="1"/>
  <c r="L16" i="1"/>
  <c r="M16" i="1"/>
  <c r="N16" i="1"/>
  <c r="O16" i="1"/>
  <c r="P16" i="1"/>
  <c r="Q16" i="1"/>
  <c r="U16" i="1" s="1"/>
  <c r="R16" i="1"/>
  <c r="S16" i="1"/>
  <c r="K17" i="1"/>
  <c r="L17" i="1"/>
  <c r="O17" i="1" s="1"/>
  <c r="S17" i="1" s="1"/>
  <c r="M17" i="1"/>
  <c r="N17" i="1"/>
  <c r="P17" i="1"/>
  <c r="Q17" i="1"/>
  <c r="R17" i="1"/>
  <c r="U17" i="1"/>
  <c r="K18" i="1"/>
  <c r="O18" i="1" s="1"/>
  <c r="L18" i="1"/>
  <c r="P18" i="1" s="1"/>
  <c r="M18" i="1"/>
  <c r="N18" i="1"/>
  <c r="K19" i="1"/>
  <c r="O19" i="1" s="1"/>
  <c r="S19" i="1" s="1"/>
  <c r="L19" i="1"/>
  <c r="P19" i="1" s="1"/>
  <c r="M19" i="1"/>
  <c r="Q19" i="1" s="1"/>
  <c r="N19" i="1"/>
  <c r="R19" i="1" s="1"/>
  <c r="K20" i="1"/>
  <c r="L20" i="1"/>
  <c r="P20" i="1" s="1"/>
  <c r="M20" i="1"/>
  <c r="Q20" i="1" s="1"/>
  <c r="U20" i="1" s="1"/>
  <c r="N20" i="1"/>
  <c r="R20" i="1" s="1"/>
  <c r="O20" i="1"/>
  <c r="K21" i="1"/>
  <c r="L21" i="1"/>
  <c r="M21" i="1"/>
  <c r="N21" i="1"/>
  <c r="R21" i="1" s="1"/>
  <c r="O21" i="1"/>
  <c r="P21" i="1"/>
  <c r="Q21" i="1"/>
  <c r="U21" i="1" s="1"/>
  <c r="K22" i="1"/>
  <c r="L22" i="1"/>
  <c r="M22" i="1"/>
  <c r="N22" i="1"/>
  <c r="O22" i="1"/>
  <c r="P22" i="1"/>
  <c r="Q22" i="1"/>
  <c r="U22" i="1" s="1"/>
  <c r="R22" i="1"/>
  <c r="S22" i="1"/>
  <c r="K23" i="1"/>
  <c r="L23" i="1"/>
  <c r="O23" i="1" s="1"/>
  <c r="M23" i="1"/>
  <c r="N23" i="1"/>
  <c r="Q23" i="1"/>
  <c r="R23" i="1"/>
  <c r="K24" i="1"/>
  <c r="O24" i="1" s="1"/>
  <c r="L24" i="1"/>
  <c r="P24" i="1" s="1"/>
  <c r="M24" i="1"/>
  <c r="N24" i="1"/>
  <c r="K25" i="1"/>
  <c r="O25" i="1" s="1"/>
  <c r="L25" i="1"/>
  <c r="P25" i="1" s="1"/>
  <c r="M25" i="1"/>
  <c r="Q25" i="1" s="1"/>
  <c r="N25" i="1"/>
  <c r="R25" i="1" s="1"/>
  <c r="K26" i="1"/>
  <c r="L26" i="1"/>
  <c r="P26" i="1" s="1"/>
  <c r="M26" i="1"/>
  <c r="Q26" i="1" s="1"/>
  <c r="U26" i="1" s="1"/>
  <c r="N26" i="1"/>
  <c r="R26" i="1" s="1"/>
  <c r="O26" i="1"/>
  <c r="S26" i="1" s="1"/>
  <c r="K27" i="1"/>
  <c r="L27" i="1"/>
  <c r="M27" i="1"/>
  <c r="N27" i="1"/>
  <c r="R27" i="1" s="1"/>
  <c r="O27" i="1"/>
  <c r="S27" i="1" s="1"/>
  <c r="P27" i="1"/>
  <c r="Q27" i="1"/>
  <c r="U27" i="1" s="1"/>
  <c r="K28" i="1"/>
  <c r="L28" i="1"/>
  <c r="M28" i="1"/>
  <c r="N28" i="1"/>
  <c r="O28" i="1"/>
  <c r="P28" i="1"/>
  <c r="Q28" i="1"/>
  <c r="U28" i="1" s="1"/>
  <c r="R28" i="1"/>
  <c r="S28" i="1"/>
  <c r="K29" i="1"/>
  <c r="L29" i="1"/>
  <c r="O29" i="1" s="1"/>
  <c r="S29" i="1" s="1"/>
  <c r="M29" i="1"/>
  <c r="N29" i="1"/>
  <c r="P29" i="1"/>
  <c r="Q29" i="1"/>
  <c r="R29" i="1"/>
  <c r="U29" i="1"/>
  <c r="N3" i="1"/>
  <c r="M3" i="1"/>
  <c r="L3" i="1"/>
  <c r="K3" i="1"/>
  <c r="S20" i="1" l="1"/>
  <c r="S13" i="1"/>
  <c r="U19" i="1"/>
  <c r="S25" i="1"/>
  <c r="S7" i="1"/>
  <c r="S12" i="1"/>
  <c r="U25" i="1"/>
  <c r="S21" i="1"/>
  <c r="U13" i="1"/>
  <c r="R24" i="1"/>
  <c r="R12" i="1"/>
  <c r="Q6" i="1"/>
  <c r="U6" i="1" s="1"/>
  <c r="R18" i="1"/>
  <c r="R6" i="1"/>
  <c r="Q18" i="1"/>
  <c r="U18" i="1" s="1"/>
  <c r="Q12" i="1"/>
  <c r="U12" i="1" s="1"/>
  <c r="P23" i="1"/>
  <c r="U23" i="1" s="1"/>
  <c r="Q24" i="1"/>
  <c r="U24" i="1" s="1"/>
  <c r="O3" i="1"/>
  <c r="P3" i="1"/>
  <c r="R3" i="1"/>
  <c r="Q3" i="1"/>
  <c r="S24" i="1" l="1"/>
  <c r="S6" i="1"/>
  <c r="S23" i="1"/>
  <c r="S18" i="1"/>
  <c r="U3" i="1"/>
  <c r="S3" i="1"/>
</calcChain>
</file>

<file path=xl/sharedStrings.xml><?xml version="1.0" encoding="utf-8"?>
<sst xmlns="http://schemas.openxmlformats.org/spreadsheetml/2006/main" count="104" uniqueCount="20">
  <si>
    <t>Raw Peak Intensity</t>
  </si>
  <si>
    <t xml:space="preserve">Calculated weight percent                             </t>
  </si>
  <si>
    <t xml:space="preserve">Weight percent normalized                            </t>
  </si>
  <si>
    <t>Site</t>
  </si>
  <si>
    <t>Hole</t>
  </si>
  <si>
    <t>Core</t>
  </si>
  <si>
    <t>Section</t>
  </si>
  <si>
    <t>Interval</t>
  </si>
  <si>
    <t>Top depth CSF-A (m)</t>
  </si>
  <si>
    <t>Total clay</t>
  </si>
  <si>
    <t>Quartz</t>
  </si>
  <si>
    <t>Plag</t>
  </si>
  <si>
    <t>Calcite</t>
  </si>
  <si>
    <t>Lithology</t>
  </si>
  <si>
    <t>pc/pc+q</t>
  </si>
  <si>
    <t>U1480</t>
  </si>
  <si>
    <t>mud</t>
  </si>
  <si>
    <t>H</t>
  </si>
  <si>
    <t>calcareous</t>
  </si>
  <si>
    <t>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</si>
</sst>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49" fontId="0" fillId="0" borderId="4" xfId="0" applyNumberFormat="1" applyBorder="1" applyAlignment="1">
      <alignment horizontal="center" vertical="center" textRotation="9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textRotation="90"/>
    </xf>
    <xf numFmtId="0" fontId="0" fillId="0" borderId="5" xfId="0" applyBorder="1" applyAlignment="1">
      <alignment horizontal="right" vertical="center" textRotation="90"/>
    </xf>
    <xf numFmtId="2" fontId="0" fillId="0" borderId="0" xfId="0" applyNumberFormat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F3" sqref="F3:F29"/>
    </sheetView>
  </sheetViews>
  <sheetFormatPr defaultRowHeight="15" x14ac:dyDescent="0.25"/>
  <cols>
    <col min="3" max="5" width="9.140625" style="10"/>
    <col min="7" max="10" width="9.140625" style="22"/>
  </cols>
  <sheetData>
    <row r="1" spans="1:21" x14ac:dyDescent="0.25">
      <c r="A1" s="1"/>
      <c r="B1" s="1"/>
      <c r="C1" s="1"/>
      <c r="D1" s="1"/>
      <c r="E1" s="1"/>
      <c r="F1" s="2"/>
      <c r="G1" s="15" t="s">
        <v>0</v>
      </c>
      <c r="H1" s="16"/>
      <c r="I1" s="16"/>
      <c r="J1" s="17"/>
      <c r="K1" s="3" t="s">
        <v>1</v>
      </c>
      <c r="L1" s="4"/>
      <c r="M1" s="4"/>
      <c r="N1" s="5"/>
      <c r="O1" s="4" t="s">
        <v>2</v>
      </c>
      <c r="P1" s="4"/>
      <c r="Q1" s="4"/>
      <c r="R1" s="4"/>
      <c r="S1" s="1"/>
      <c r="T1" s="1"/>
      <c r="U1" s="1"/>
    </row>
    <row r="2" spans="1:21" ht="60.75" thickBot="1" x14ac:dyDescent="0.3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7" t="s">
        <v>8</v>
      </c>
      <c r="G2" s="18" t="s">
        <v>9</v>
      </c>
      <c r="H2" s="18" t="s">
        <v>10</v>
      </c>
      <c r="I2" s="18" t="s">
        <v>11</v>
      </c>
      <c r="J2" s="19" t="s">
        <v>12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9</v>
      </c>
      <c r="P2" s="8" t="s">
        <v>10</v>
      </c>
      <c r="Q2" s="8" t="s">
        <v>11</v>
      </c>
      <c r="R2" s="8" t="s">
        <v>12</v>
      </c>
      <c r="S2" s="8"/>
      <c r="T2" s="6" t="s">
        <v>13</v>
      </c>
      <c r="U2" s="9" t="s">
        <v>14</v>
      </c>
    </row>
    <row r="3" spans="1:21" ht="15.75" thickTop="1" x14ac:dyDescent="0.25">
      <c r="A3" s="10" t="s">
        <v>15</v>
      </c>
      <c r="B3" s="10" t="s">
        <v>17</v>
      </c>
      <c r="C3" s="10">
        <v>1</v>
      </c>
      <c r="D3" s="10">
        <v>1</v>
      </c>
      <c r="E3" s="10">
        <v>132</v>
      </c>
      <c r="F3" s="23">
        <v>1.3250000000000002</v>
      </c>
      <c r="G3" s="20">
        <v>11.5</v>
      </c>
      <c r="H3" s="20">
        <v>42.8</v>
      </c>
      <c r="I3" s="20">
        <v>11.4</v>
      </c>
      <c r="J3" s="21">
        <v>27.8</v>
      </c>
      <c r="K3" s="12">
        <f>-52.601+(G3*14.078)+(-0.3665*G3*G3)</f>
        <v>60.826374999999999</v>
      </c>
      <c r="L3" s="12">
        <f>-1.5266+(H3*0.2726)+(-0.0002*H3*H3)</f>
        <v>9.7743120000000001</v>
      </c>
      <c r="M3" s="12">
        <f>-2.1317+(I3*0.7972)+(I3*I3*0.0092)</f>
        <v>8.1520119999999991</v>
      </c>
      <c r="N3" s="13">
        <f>-1.1422+(J3*0.2347)+(J3*J3*0.0072)</f>
        <v>10.946908000000001</v>
      </c>
      <c r="O3" s="11">
        <f>(K3/($K3+$L3+$M3+$N3))*100</f>
        <v>67.811194535110957</v>
      </c>
      <c r="P3" s="11">
        <f t="shared" ref="P3:R3" si="0">(L3/($K3+$L3+$M3+$N3))*100</f>
        <v>10.896716637788616</v>
      </c>
      <c r="Q3" s="11">
        <f t="shared" si="0"/>
        <v>9.0881245444029659</v>
      </c>
      <c r="R3" s="11">
        <f t="shared" si="0"/>
        <v>12.203964282697473</v>
      </c>
      <c r="S3" s="11">
        <f>SUM(O3:R3)</f>
        <v>100.00000000000001</v>
      </c>
      <c r="T3" s="11" t="s">
        <v>16</v>
      </c>
      <c r="U3" s="14">
        <f>Q3/(Q3+P3)</f>
        <v>0.45475090152336867</v>
      </c>
    </row>
    <row r="4" spans="1:21" x14ac:dyDescent="0.25">
      <c r="A4" s="10" t="s">
        <v>15</v>
      </c>
      <c r="B4" s="10" t="s">
        <v>17</v>
      </c>
      <c r="C4" s="10">
        <v>1</v>
      </c>
      <c r="D4" s="10">
        <v>2</v>
      </c>
      <c r="E4" s="10">
        <v>134</v>
      </c>
      <c r="F4" s="22">
        <v>2.8449999999999998</v>
      </c>
      <c r="G4" s="20">
        <v>7.71</v>
      </c>
      <c r="H4" s="20">
        <v>25.9</v>
      </c>
      <c r="I4" s="20">
        <v>7.35</v>
      </c>
      <c r="J4" s="20">
        <v>79.599999999999994</v>
      </c>
      <c r="K4" s="12">
        <f t="shared" ref="K4:K29" si="1">-52.601+(G4*14.078)+(-0.3665*G4*G4)</f>
        <v>34.154117349999993</v>
      </c>
      <c r="L4" s="12">
        <f t="shared" ref="L4:L29" si="2">-1.5266+(H4*0.2726)+(-0.0002*H4*H4)</f>
        <v>5.399578</v>
      </c>
      <c r="M4" s="12">
        <f t="shared" ref="M4:M29" si="3">-2.1317+(I4*0.7972)+(I4*I4*0.0092)</f>
        <v>4.2247269999999997</v>
      </c>
      <c r="N4" s="13">
        <f t="shared" ref="N4:N29" si="4">-1.1422+(J4*0.2347)+(J4*J4*0.0072)</f>
        <v>63.160271999999992</v>
      </c>
      <c r="O4" s="11">
        <f t="shared" ref="O4:O29" si="5">(K4/($K4+$L4+$M4+$N4))*100</f>
        <v>31.938034738124699</v>
      </c>
      <c r="P4" s="11">
        <f t="shared" ref="P4:P29" si="6">(L4/($K4+$L4+$M4+$N4))*100</f>
        <v>5.0492275343550617</v>
      </c>
      <c r="Q4" s="11">
        <f t="shared" ref="Q4:Q29" si="7">(M4/($K4+$L4+$M4+$N4))*100</f>
        <v>3.9506064906430196</v>
      </c>
      <c r="R4" s="11">
        <f t="shared" ref="R4:R29" si="8">(N4/($K4+$L4+$M4+$N4))*100</f>
        <v>59.062131236877214</v>
      </c>
      <c r="S4" s="11">
        <f t="shared" ref="S4:S29" si="9">SUM(O4:R4)</f>
        <v>100</v>
      </c>
      <c r="T4" s="11" t="s">
        <v>18</v>
      </c>
      <c r="U4" s="14">
        <f t="shared" ref="U4:U29" si="10">Q4/(Q4+P4)</f>
        <v>0.43896437197283333</v>
      </c>
    </row>
    <row r="5" spans="1:21" x14ac:dyDescent="0.25">
      <c r="A5" s="10" t="s">
        <v>15</v>
      </c>
      <c r="B5" s="10" t="s">
        <v>17</v>
      </c>
      <c r="C5" s="10">
        <v>1</v>
      </c>
      <c r="D5" s="10">
        <v>3</v>
      </c>
      <c r="E5" s="10">
        <v>101</v>
      </c>
      <c r="F5" s="22">
        <v>4.0149999999999997</v>
      </c>
      <c r="G5" s="20">
        <v>8.4700000000000006</v>
      </c>
      <c r="H5" s="20">
        <v>34.299999999999997</v>
      </c>
      <c r="I5" s="20">
        <v>8.19</v>
      </c>
      <c r="J5" s="20">
        <v>74.400000000000006</v>
      </c>
      <c r="K5" s="12">
        <f t="shared" si="1"/>
        <v>40.346620150000007</v>
      </c>
      <c r="L5" s="12">
        <f t="shared" si="2"/>
        <v>7.5882819999999995</v>
      </c>
      <c r="M5" s="12">
        <f t="shared" si="3"/>
        <v>5.0144681200000001</v>
      </c>
      <c r="N5" s="13">
        <f t="shared" si="4"/>
        <v>56.17407200000001</v>
      </c>
      <c r="O5" s="11">
        <f t="shared" si="5"/>
        <v>36.973375574216114</v>
      </c>
      <c r="P5" s="11">
        <f t="shared" si="6"/>
        <v>6.953851383486052</v>
      </c>
      <c r="Q5" s="11">
        <f t="shared" si="7"/>
        <v>4.5952253848379261</v>
      </c>
      <c r="R5" s="11">
        <f t="shared" si="8"/>
        <v>51.477547657459908</v>
      </c>
      <c r="S5" s="11">
        <f t="shared" si="9"/>
        <v>100</v>
      </c>
      <c r="T5" s="11" t="s">
        <v>18</v>
      </c>
      <c r="U5" s="14">
        <f t="shared" si="10"/>
        <v>0.39788681615152111</v>
      </c>
    </row>
    <row r="6" spans="1:21" x14ac:dyDescent="0.25">
      <c r="A6" s="10" t="s">
        <v>15</v>
      </c>
      <c r="B6" s="10" t="s">
        <v>17</v>
      </c>
      <c r="C6" s="10">
        <v>2</v>
      </c>
      <c r="D6" s="10">
        <v>1</v>
      </c>
      <c r="E6" s="10">
        <v>132</v>
      </c>
      <c r="F6" s="22">
        <v>5.8250000000000002</v>
      </c>
      <c r="G6" s="20">
        <v>14.9</v>
      </c>
      <c r="H6" s="20">
        <v>70.5</v>
      </c>
      <c r="I6" s="20">
        <v>14.4</v>
      </c>
      <c r="J6" s="20">
        <v>11.7</v>
      </c>
      <c r="K6" s="12">
        <f t="shared" si="1"/>
        <v>75.79453500000001</v>
      </c>
      <c r="L6" s="12">
        <f t="shared" si="2"/>
        <v>16.697649999999999</v>
      </c>
      <c r="M6" s="12">
        <f t="shared" si="3"/>
        <v>11.255692</v>
      </c>
      <c r="N6" s="13">
        <f t="shared" si="4"/>
        <v>2.5893979999999996</v>
      </c>
      <c r="O6" s="11">
        <f t="shared" si="5"/>
        <v>71.277484776622316</v>
      </c>
      <c r="P6" s="11">
        <f t="shared" si="6"/>
        <v>15.702537045452781</v>
      </c>
      <c r="Q6" s="11">
        <f t="shared" si="7"/>
        <v>10.584897910915997</v>
      </c>
      <c r="R6" s="11">
        <f t="shared" si="8"/>
        <v>2.4350802670089107</v>
      </c>
      <c r="S6" s="11">
        <f t="shared" si="9"/>
        <v>100.00000000000001</v>
      </c>
      <c r="T6" s="11" t="s">
        <v>16</v>
      </c>
      <c r="U6" s="14">
        <f t="shared" si="10"/>
        <v>0.40265997532602721</v>
      </c>
    </row>
    <row r="7" spans="1:21" x14ac:dyDescent="0.25">
      <c r="A7" s="10" t="s">
        <v>15</v>
      </c>
      <c r="B7" s="10" t="s">
        <v>17</v>
      </c>
      <c r="C7" s="10">
        <v>2</v>
      </c>
      <c r="D7" s="10">
        <v>3</v>
      </c>
      <c r="E7" s="10">
        <v>79</v>
      </c>
      <c r="F7" s="22">
        <v>8.1149999999999984</v>
      </c>
      <c r="G7" s="20">
        <v>13</v>
      </c>
      <c r="H7" s="20">
        <v>49.8</v>
      </c>
      <c r="I7" s="20">
        <v>13.4</v>
      </c>
      <c r="J7" s="20">
        <v>21.9</v>
      </c>
      <c r="K7" s="12">
        <f t="shared" si="1"/>
        <v>68.474499999999978</v>
      </c>
      <c r="L7" s="12">
        <f t="shared" si="2"/>
        <v>11.552871999999999</v>
      </c>
      <c r="M7" s="12">
        <f t="shared" si="3"/>
        <v>10.202731999999999</v>
      </c>
      <c r="N7" s="13">
        <f t="shared" si="4"/>
        <v>7.4509219999999994</v>
      </c>
      <c r="O7" s="11">
        <f t="shared" si="5"/>
        <v>70.100103166402036</v>
      </c>
      <c r="P7" s="11">
        <f t="shared" si="6"/>
        <v>11.827140308702329</v>
      </c>
      <c r="Q7" s="11">
        <f t="shared" si="7"/>
        <v>10.444947619612432</v>
      </c>
      <c r="R7" s="11">
        <f t="shared" si="8"/>
        <v>7.6278089052832039</v>
      </c>
      <c r="S7" s="11">
        <f t="shared" si="9"/>
        <v>100</v>
      </c>
      <c r="T7" s="11" t="s">
        <v>16</v>
      </c>
      <c r="U7" s="14">
        <f t="shared" si="10"/>
        <v>0.46897029381487176</v>
      </c>
    </row>
    <row r="8" spans="1:21" x14ac:dyDescent="0.25">
      <c r="A8" s="10" t="s">
        <v>15</v>
      </c>
      <c r="B8" s="10" t="s">
        <v>17</v>
      </c>
      <c r="C8" s="10">
        <v>2</v>
      </c>
      <c r="D8" s="10">
        <v>4</v>
      </c>
      <c r="E8" s="10">
        <v>131</v>
      </c>
      <c r="F8" s="22">
        <v>10.085000000000001</v>
      </c>
      <c r="G8" s="20">
        <v>10.5</v>
      </c>
      <c r="H8" s="20">
        <v>137</v>
      </c>
      <c r="I8" s="20">
        <v>18.5</v>
      </c>
      <c r="J8" s="20">
        <v>7.15</v>
      </c>
      <c r="K8" s="12">
        <f t="shared" si="1"/>
        <v>54.811374999999991</v>
      </c>
      <c r="L8" s="12">
        <f t="shared" si="2"/>
        <v>32.065800000000003</v>
      </c>
      <c r="M8" s="12">
        <f t="shared" si="3"/>
        <v>15.7652</v>
      </c>
      <c r="N8" s="13">
        <f t="shared" si="4"/>
        <v>0.90398699999999987</v>
      </c>
      <c r="O8" s="11">
        <f t="shared" si="5"/>
        <v>52.934138816002054</v>
      </c>
      <c r="P8" s="11">
        <f t="shared" si="6"/>
        <v>30.96757759582129</v>
      </c>
      <c r="Q8" s="11">
        <f t="shared" si="7"/>
        <v>15.2252572620562</v>
      </c>
      <c r="R8" s="11">
        <f t="shared" si="8"/>
        <v>0.8730263261204676</v>
      </c>
      <c r="S8" s="11">
        <f t="shared" si="9"/>
        <v>100.00000000000001</v>
      </c>
      <c r="T8" s="11" t="s">
        <v>16</v>
      </c>
      <c r="U8" s="14">
        <f t="shared" si="10"/>
        <v>0.32960214087098322</v>
      </c>
    </row>
    <row r="9" spans="1:21" x14ac:dyDescent="0.25">
      <c r="A9" s="10" t="s">
        <v>15</v>
      </c>
      <c r="B9" s="10" t="s">
        <v>17</v>
      </c>
      <c r="C9" s="10">
        <v>3</v>
      </c>
      <c r="D9" s="10">
        <v>2</v>
      </c>
      <c r="E9" s="10">
        <v>133</v>
      </c>
      <c r="F9" s="22">
        <v>16.765000000000001</v>
      </c>
      <c r="G9" s="20">
        <v>12.9</v>
      </c>
      <c r="H9" s="20">
        <v>80.5</v>
      </c>
      <c r="I9" s="20">
        <v>16.899999999999999</v>
      </c>
      <c r="J9" s="20">
        <v>10.8</v>
      </c>
      <c r="K9" s="12">
        <f t="shared" si="1"/>
        <v>68.015934999999999</v>
      </c>
      <c r="L9" s="12">
        <f t="shared" si="2"/>
        <v>19.121650000000002</v>
      </c>
      <c r="M9" s="12">
        <f t="shared" si="3"/>
        <v>13.968591999999997</v>
      </c>
      <c r="N9" s="13">
        <f t="shared" si="4"/>
        <v>2.2323680000000001</v>
      </c>
      <c r="O9" s="11">
        <f t="shared" si="5"/>
        <v>65.818552990077421</v>
      </c>
      <c r="P9" s="11">
        <f t="shared" si="6"/>
        <v>18.503889328033409</v>
      </c>
      <c r="Q9" s="11">
        <f t="shared" si="7"/>
        <v>13.51731050596851</v>
      </c>
      <c r="R9" s="11">
        <f t="shared" si="8"/>
        <v>2.1602471759206598</v>
      </c>
      <c r="S9" s="11">
        <f t="shared" si="9"/>
        <v>100</v>
      </c>
      <c r="T9" s="11" t="s">
        <v>16</v>
      </c>
      <c r="U9" s="14">
        <f t="shared" si="10"/>
        <v>0.42213629020905913</v>
      </c>
    </row>
    <row r="10" spans="1:21" x14ac:dyDescent="0.25">
      <c r="A10" s="10" t="s">
        <v>15</v>
      </c>
      <c r="B10" s="10" t="s">
        <v>17</v>
      </c>
      <c r="C10" s="10">
        <v>3</v>
      </c>
      <c r="D10" s="10">
        <v>4</v>
      </c>
      <c r="E10" s="10">
        <v>130</v>
      </c>
      <c r="F10" s="22">
        <v>19.634999999999998</v>
      </c>
      <c r="G10" s="20">
        <v>9.7799999999999994</v>
      </c>
      <c r="H10" s="20">
        <v>38.5</v>
      </c>
      <c r="I10" s="20">
        <v>9.2899999999999991</v>
      </c>
      <c r="J10" s="20">
        <v>66.8</v>
      </c>
      <c r="K10" s="12">
        <f t="shared" si="1"/>
        <v>50.0267014</v>
      </c>
      <c r="L10" s="12">
        <f t="shared" si="2"/>
        <v>8.6720500000000005</v>
      </c>
      <c r="M10" s="12">
        <f t="shared" si="3"/>
        <v>6.0682857200000004</v>
      </c>
      <c r="N10" s="13">
        <f t="shared" si="4"/>
        <v>46.663887999999993</v>
      </c>
      <c r="O10" s="11">
        <f t="shared" si="5"/>
        <v>44.894809359364316</v>
      </c>
      <c r="P10" s="11">
        <f t="shared" si="6"/>
        <v>7.782444586779719</v>
      </c>
      <c r="Q10" s="11">
        <f t="shared" si="7"/>
        <v>5.4457824104619634</v>
      </c>
      <c r="R10" s="11">
        <f t="shared" si="8"/>
        <v>41.876963643394006</v>
      </c>
      <c r="S10" s="11">
        <f t="shared" si="9"/>
        <v>100</v>
      </c>
      <c r="T10" s="11" t="s">
        <v>18</v>
      </c>
      <c r="U10" s="14">
        <f t="shared" si="10"/>
        <v>0.41167893562739016</v>
      </c>
    </row>
    <row r="11" spans="1:21" x14ac:dyDescent="0.25">
      <c r="A11" s="10" t="s">
        <v>15</v>
      </c>
      <c r="B11" s="10" t="s">
        <v>17</v>
      </c>
      <c r="C11" s="10">
        <v>4</v>
      </c>
      <c r="D11" s="10">
        <v>1</v>
      </c>
      <c r="E11" s="10">
        <v>130</v>
      </c>
      <c r="F11" s="22">
        <v>24.805</v>
      </c>
      <c r="G11" s="20">
        <v>8.75</v>
      </c>
      <c r="H11" s="20">
        <v>31.3</v>
      </c>
      <c r="I11" s="20">
        <v>8.09</v>
      </c>
      <c r="J11" s="20">
        <v>74.8</v>
      </c>
      <c r="K11" s="12">
        <f t="shared" si="1"/>
        <v>42.521343749999986</v>
      </c>
      <c r="L11" s="12">
        <f t="shared" si="2"/>
        <v>6.8098419999999997</v>
      </c>
      <c r="M11" s="12">
        <f t="shared" si="3"/>
        <v>4.9197705200000001</v>
      </c>
      <c r="N11" s="13">
        <f t="shared" si="4"/>
        <v>56.697648000000001</v>
      </c>
      <c r="O11" s="11">
        <f t="shared" si="5"/>
        <v>38.325262430991728</v>
      </c>
      <c r="P11" s="11">
        <f t="shared" si="6"/>
        <v>6.1378347612448074</v>
      </c>
      <c r="Q11" s="11">
        <f t="shared" si="7"/>
        <v>4.4342788738715884</v>
      </c>
      <c r="R11" s="11">
        <f t="shared" si="8"/>
        <v>51.102623933891877</v>
      </c>
      <c r="S11" s="11">
        <f t="shared" si="9"/>
        <v>100</v>
      </c>
      <c r="T11" s="11" t="s">
        <v>18</v>
      </c>
      <c r="U11" s="14">
        <f t="shared" si="10"/>
        <v>0.4194316318302389</v>
      </c>
    </row>
    <row r="12" spans="1:21" x14ac:dyDescent="0.25">
      <c r="A12" s="10" t="s">
        <v>15</v>
      </c>
      <c r="B12" s="10" t="s">
        <v>17</v>
      </c>
      <c r="C12" s="10">
        <v>4</v>
      </c>
      <c r="D12" s="10">
        <v>2</v>
      </c>
      <c r="E12" s="10">
        <v>130</v>
      </c>
      <c r="F12" s="22">
        <v>26.305</v>
      </c>
      <c r="G12" s="20">
        <v>10.5</v>
      </c>
      <c r="H12" s="20">
        <v>59.3</v>
      </c>
      <c r="I12" s="20">
        <v>13</v>
      </c>
      <c r="J12" s="20">
        <v>44.1</v>
      </c>
      <c r="K12" s="12">
        <f t="shared" si="1"/>
        <v>54.811374999999991</v>
      </c>
      <c r="L12" s="12">
        <f t="shared" si="2"/>
        <v>13.935281999999999</v>
      </c>
      <c r="M12" s="12">
        <f t="shared" si="3"/>
        <v>9.7866999999999997</v>
      </c>
      <c r="N12" s="13">
        <f t="shared" si="4"/>
        <v>23.210701999999998</v>
      </c>
      <c r="O12" s="11">
        <f t="shared" si="5"/>
        <v>53.87181869754184</v>
      </c>
      <c r="P12" s="11">
        <f t="shared" si="6"/>
        <v>13.696408553938271</v>
      </c>
      <c r="Q12" s="11">
        <f t="shared" si="7"/>
        <v>9.6189400110329792</v>
      </c>
      <c r="R12" s="11">
        <f t="shared" si="8"/>
        <v>22.812832737486914</v>
      </c>
      <c r="S12" s="11">
        <f t="shared" si="9"/>
        <v>100</v>
      </c>
      <c r="T12" s="11" t="s">
        <v>18</v>
      </c>
      <c r="U12" s="14">
        <f t="shared" si="10"/>
        <v>0.41255827611706303</v>
      </c>
    </row>
    <row r="13" spans="1:21" x14ac:dyDescent="0.25">
      <c r="A13" s="10" t="s">
        <v>15</v>
      </c>
      <c r="B13" s="10" t="s">
        <v>17</v>
      </c>
      <c r="C13" s="10">
        <v>6</v>
      </c>
      <c r="D13" s="10">
        <v>2</v>
      </c>
      <c r="E13" s="10">
        <v>92</v>
      </c>
      <c r="F13" s="22">
        <v>44.465000000000003</v>
      </c>
      <c r="G13" s="20">
        <v>8.1999999999999993</v>
      </c>
      <c r="H13" s="20">
        <v>218</v>
      </c>
      <c r="I13" s="20">
        <v>26.1</v>
      </c>
      <c r="J13" s="20">
        <v>9.9499999999999993</v>
      </c>
      <c r="K13" s="12">
        <f t="shared" si="1"/>
        <v>38.195139999999995</v>
      </c>
      <c r="L13" s="12">
        <f t="shared" si="2"/>
        <v>48.395399999999995</v>
      </c>
      <c r="M13" s="12">
        <f t="shared" si="3"/>
        <v>24.942352000000003</v>
      </c>
      <c r="N13" s="13">
        <f t="shared" si="4"/>
        <v>1.9058829999999993</v>
      </c>
      <c r="O13" s="11">
        <f t="shared" si="5"/>
        <v>33.670268389269893</v>
      </c>
      <c r="P13" s="11">
        <f t="shared" si="6"/>
        <v>42.662132061986739</v>
      </c>
      <c r="Q13" s="11">
        <f t="shared" si="7"/>
        <v>21.987501187314482</v>
      </c>
      <c r="R13" s="11">
        <f t="shared" si="8"/>
        <v>1.6800983614288847</v>
      </c>
      <c r="S13" s="11">
        <f t="shared" si="9"/>
        <v>100</v>
      </c>
      <c r="T13" s="11" t="s">
        <v>19</v>
      </c>
      <c r="U13" s="14">
        <f t="shared" si="10"/>
        <v>0.34010248909729335</v>
      </c>
    </row>
    <row r="14" spans="1:21" x14ac:dyDescent="0.25">
      <c r="A14" s="10" t="s">
        <v>15</v>
      </c>
      <c r="B14" s="10" t="s">
        <v>17</v>
      </c>
      <c r="C14" s="10">
        <v>7</v>
      </c>
      <c r="D14" s="10">
        <v>3</v>
      </c>
      <c r="E14" s="10">
        <v>20</v>
      </c>
      <c r="F14" s="22">
        <v>54.605000000000004</v>
      </c>
      <c r="G14" s="20">
        <v>5.75</v>
      </c>
      <c r="H14" s="20">
        <v>258</v>
      </c>
      <c r="I14" s="20">
        <v>33.700000000000003</v>
      </c>
      <c r="J14" s="20">
        <v>5.04</v>
      </c>
      <c r="K14" s="12">
        <f t="shared" si="1"/>
        <v>16.230093749999998</v>
      </c>
      <c r="L14" s="12">
        <f t="shared" si="2"/>
        <v>55.491399999999999</v>
      </c>
      <c r="M14" s="12">
        <f t="shared" si="3"/>
        <v>35.182288000000007</v>
      </c>
      <c r="N14" s="13">
        <f t="shared" si="4"/>
        <v>0.22357951999999984</v>
      </c>
      <c r="O14" s="11">
        <f t="shared" si="5"/>
        <v>15.150278656723604</v>
      </c>
      <c r="P14" s="11">
        <f t="shared" si="6"/>
        <v>51.799464993953727</v>
      </c>
      <c r="Q14" s="11">
        <f t="shared" si="7"/>
        <v>32.841551946124966</v>
      </c>
      <c r="R14" s="11">
        <f t="shared" si="8"/>
        <v>0.20870440319770214</v>
      </c>
      <c r="S14" s="11">
        <f t="shared" si="9"/>
        <v>100</v>
      </c>
      <c r="T14" s="11" t="s">
        <v>19</v>
      </c>
      <c r="U14" s="14">
        <f t="shared" si="10"/>
        <v>0.38800989323385643</v>
      </c>
    </row>
    <row r="15" spans="1:21" x14ac:dyDescent="0.25">
      <c r="A15" s="10" t="s">
        <v>15</v>
      </c>
      <c r="B15" s="10" t="s">
        <v>17</v>
      </c>
      <c r="C15" s="10">
        <v>8</v>
      </c>
      <c r="D15" s="10">
        <v>3</v>
      </c>
      <c r="E15" s="10">
        <v>131</v>
      </c>
      <c r="F15" s="22">
        <v>65.814999999999998</v>
      </c>
      <c r="G15" s="20">
        <v>10.9</v>
      </c>
      <c r="H15" s="20">
        <v>128</v>
      </c>
      <c r="I15" s="20">
        <v>19.3</v>
      </c>
      <c r="J15" s="20">
        <v>12.4</v>
      </c>
      <c r="K15" s="12">
        <f t="shared" si="1"/>
        <v>57.305334999999992</v>
      </c>
      <c r="L15" s="12">
        <f t="shared" si="2"/>
        <v>30.089399999999998</v>
      </c>
      <c r="M15" s="12">
        <f t="shared" si="3"/>
        <v>16.681168</v>
      </c>
      <c r="N15" s="13">
        <f t="shared" si="4"/>
        <v>2.8751519999999999</v>
      </c>
      <c r="O15" s="11">
        <f t="shared" si="5"/>
        <v>53.580897355336973</v>
      </c>
      <c r="P15" s="11">
        <f t="shared" si="6"/>
        <v>28.133803822692538</v>
      </c>
      <c r="Q15" s="11">
        <f t="shared" si="7"/>
        <v>15.597011174878078</v>
      </c>
      <c r="R15" s="11">
        <f t="shared" si="8"/>
        <v>2.6882876470924013</v>
      </c>
      <c r="S15" s="11">
        <f t="shared" si="9"/>
        <v>99.999999999999986</v>
      </c>
      <c r="T15" s="11" t="s">
        <v>16</v>
      </c>
      <c r="U15" s="14">
        <f t="shared" si="10"/>
        <v>0.35665951287998043</v>
      </c>
    </row>
    <row r="16" spans="1:21" x14ac:dyDescent="0.25">
      <c r="A16" s="10" t="s">
        <v>15</v>
      </c>
      <c r="B16" s="10" t="s">
        <v>17</v>
      </c>
      <c r="C16" s="10">
        <v>8</v>
      </c>
      <c r="D16" s="10">
        <v>4</v>
      </c>
      <c r="E16" s="10">
        <v>133</v>
      </c>
      <c r="F16" s="22">
        <v>67.335000000000008</v>
      </c>
      <c r="G16" s="20">
        <v>8.1</v>
      </c>
      <c r="H16" s="20">
        <v>191</v>
      </c>
      <c r="I16" s="20">
        <v>21.4</v>
      </c>
      <c r="J16" s="20">
        <v>11.3</v>
      </c>
      <c r="K16" s="12">
        <f t="shared" si="1"/>
        <v>37.384734999999992</v>
      </c>
      <c r="L16" s="12">
        <f t="shared" si="2"/>
        <v>43.2438</v>
      </c>
      <c r="M16" s="12">
        <f t="shared" si="3"/>
        <v>19.141611999999999</v>
      </c>
      <c r="N16" s="13">
        <f t="shared" si="4"/>
        <v>2.429278</v>
      </c>
      <c r="O16" s="11">
        <f t="shared" si="5"/>
        <v>36.580181346421462</v>
      </c>
      <c r="P16" s="11">
        <f t="shared" si="6"/>
        <v>42.313153914515667</v>
      </c>
      <c r="Q16" s="11">
        <f t="shared" si="7"/>
        <v>18.729667021120715</v>
      </c>
      <c r="R16" s="11">
        <f t="shared" si="8"/>
        <v>2.3769977179421509</v>
      </c>
      <c r="S16" s="11">
        <f t="shared" si="9"/>
        <v>100</v>
      </c>
      <c r="T16" s="11" t="s">
        <v>16</v>
      </c>
      <c r="U16" s="14">
        <f t="shared" si="10"/>
        <v>0.30682833352130456</v>
      </c>
    </row>
    <row r="17" spans="1:21" x14ac:dyDescent="0.25">
      <c r="A17" s="10" t="s">
        <v>15</v>
      </c>
      <c r="B17" s="10" t="s">
        <v>17</v>
      </c>
      <c r="C17" s="10">
        <v>8</v>
      </c>
      <c r="D17" s="10">
        <v>5</v>
      </c>
      <c r="E17" s="10">
        <v>131</v>
      </c>
      <c r="F17" s="22">
        <v>68.814999999999998</v>
      </c>
      <c r="G17" s="20">
        <v>11.6</v>
      </c>
      <c r="H17" s="20">
        <v>118</v>
      </c>
      <c r="I17" s="20">
        <v>17.2</v>
      </c>
      <c r="J17" s="20">
        <v>13</v>
      </c>
      <c r="K17" s="12">
        <f t="shared" si="1"/>
        <v>61.387560000000008</v>
      </c>
      <c r="L17" s="12">
        <f t="shared" si="2"/>
        <v>27.855400000000003</v>
      </c>
      <c r="M17" s="12">
        <f t="shared" si="3"/>
        <v>14.301867999999999</v>
      </c>
      <c r="N17" s="13">
        <f t="shared" si="4"/>
        <v>3.1256999999999997</v>
      </c>
      <c r="O17" s="11">
        <f t="shared" si="5"/>
        <v>57.548754235096702</v>
      </c>
      <c r="P17" s="11">
        <f t="shared" si="6"/>
        <v>26.113492191582665</v>
      </c>
      <c r="Q17" s="11">
        <f t="shared" si="7"/>
        <v>13.407515897924494</v>
      </c>
      <c r="R17" s="11">
        <f t="shared" si="8"/>
        <v>2.9302376753961501</v>
      </c>
      <c r="S17" s="11">
        <f t="shared" si="9"/>
        <v>100.00000000000001</v>
      </c>
      <c r="T17" s="11" t="s">
        <v>16</v>
      </c>
      <c r="U17" s="14">
        <f t="shared" si="10"/>
        <v>0.33925035180173435</v>
      </c>
    </row>
    <row r="18" spans="1:21" x14ac:dyDescent="0.25">
      <c r="A18" s="10" t="s">
        <v>15</v>
      </c>
      <c r="B18" s="10" t="s">
        <v>17</v>
      </c>
      <c r="C18" s="10">
        <v>8</v>
      </c>
      <c r="D18" s="10">
        <v>6</v>
      </c>
      <c r="E18" s="10">
        <v>113</v>
      </c>
      <c r="F18" s="22">
        <v>70.134999999999991</v>
      </c>
      <c r="G18" s="20">
        <v>10.9</v>
      </c>
      <c r="H18" s="20">
        <v>130</v>
      </c>
      <c r="I18" s="20">
        <v>17</v>
      </c>
      <c r="J18" s="20">
        <v>12.8</v>
      </c>
      <c r="K18" s="12">
        <f t="shared" si="1"/>
        <v>57.305334999999992</v>
      </c>
      <c r="L18" s="12">
        <f t="shared" si="2"/>
        <v>30.531400000000001</v>
      </c>
      <c r="M18" s="12">
        <f t="shared" si="3"/>
        <v>14.079499999999999</v>
      </c>
      <c r="N18" s="13">
        <f t="shared" si="4"/>
        <v>3.0416080000000001</v>
      </c>
      <c r="O18" s="11">
        <f t="shared" si="5"/>
        <v>54.598430533676265</v>
      </c>
      <c r="P18" s="11">
        <f t="shared" si="6"/>
        <v>29.089202986002682</v>
      </c>
      <c r="Q18" s="11">
        <f t="shared" si="7"/>
        <v>13.414433450199622</v>
      </c>
      <c r="R18" s="11">
        <f t="shared" si="8"/>
        <v>2.897933030121437</v>
      </c>
      <c r="S18" s="11">
        <f t="shared" si="9"/>
        <v>100</v>
      </c>
      <c r="T18" s="11" t="s">
        <v>16</v>
      </c>
      <c r="U18" s="14">
        <f t="shared" si="10"/>
        <v>0.31560672391724892</v>
      </c>
    </row>
    <row r="19" spans="1:21" x14ac:dyDescent="0.25">
      <c r="A19" s="10" t="s">
        <v>15</v>
      </c>
      <c r="B19" s="10" t="s">
        <v>17</v>
      </c>
      <c r="C19" s="10">
        <v>9</v>
      </c>
      <c r="D19" s="10">
        <v>3</v>
      </c>
      <c r="E19" s="10">
        <v>10</v>
      </c>
      <c r="F19" s="22">
        <v>74.10499999999999</v>
      </c>
      <c r="G19" s="20">
        <v>7.4</v>
      </c>
      <c r="H19" s="20">
        <v>184</v>
      </c>
      <c r="I19" s="20">
        <v>31.7</v>
      </c>
      <c r="J19" s="20">
        <v>9.4499999999999993</v>
      </c>
      <c r="K19" s="12">
        <f t="shared" si="1"/>
        <v>31.50666</v>
      </c>
      <c r="L19" s="12">
        <f t="shared" si="2"/>
        <v>41.860599999999998</v>
      </c>
      <c r="M19" s="12">
        <f t="shared" si="3"/>
        <v>32.384528000000003</v>
      </c>
      <c r="N19" s="13">
        <f t="shared" si="4"/>
        <v>1.7186929999999994</v>
      </c>
      <c r="O19" s="11">
        <f t="shared" si="5"/>
        <v>29.316571124307146</v>
      </c>
      <c r="P19" s="11">
        <f t="shared" si="6"/>
        <v>38.950788728674247</v>
      </c>
      <c r="Q19" s="11">
        <f t="shared" si="7"/>
        <v>30.133416821685206</v>
      </c>
      <c r="R19" s="11">
        <f t="shared" si="8"/>
        <v>1.5992233253333994</v>
      </c>
      <c r="S19" s="11">
        <f t="shared" si="9"/>
        <v>100</v>
      </c>
      <c r="T19" s="11" t="s">
        <v>19</v>
      </c>
      <c r="U19" s="14">
        <f t="shared" si="10"/>
        <v>0.43618387997122182</v>
      </c>
    </row>
    <row r="20" spans="1:21" x14ac:dyDescent="0.25">
      <c r="A20" s="10" t="s">
        <v>15</v>
      </c>
      <c r="B20" s="10" t="s">
        <v>17</v>
      </c>
      <c r="C20" s="10">
        <v>9</v>
      </c>
      <c r="D20" s="10">
        <v>4</v>
      </c>
      <c r="E20" s="10">
        <v>13</v>
      </c>
      <c r="F20" s="22">
        <v>75.634999999999991</v>
      </c>
      <c r="G20" s="20">
        <v>12.6</v>
      </c>
      <c r="H20" s="20">
        <v>87.8</v>
      </c>
      <c r="I20" s="20">
        <v>16.100000000000001</v>
      </c>
      <c r="J20" s="20">
        <v>12.6</v>
      </c>
      <c r="K20" s="12">
        <f t="shared" si="1"/>
        <v>66.596259999999972</v>
      </c>
      <c r="L20" s="12">
        <f t="shared" si="2"/>
        <v>20.865912000000002</v>
      </c>
      <c r="M20" s="12">
        <f t="shared" si="3"/>
        <v>13.087952000000001</v>
      </c>
      <c r="N20" s="13">
        <f t="shared" si="4"/>
        <v>2.9580919999999997</v>
      </c>
      <c r="O20" s="11">
        <f t="shared" si="5"/>
        <v>64.339105216536623</v>
      </c>
      <c r="P20" s="11">
        <f t="shared" si="6"/>
        <v>20.158701218461736</v>
      </c>
      <c r="Q20" s="11">
        <f t="shared" si="7"/>
        <v>12.644360521101053</v>
      </c>
      <c r="R20" s="11">
        <f t="shared" si="8"/>
        <v>2.8578330439005928</v>
      </c>
      <c r="S20" s="11">
        <f t="shared" si="9"/>
        <v>100</v>
      </c>
      <c r="T20" s="11" t="s">
        <v>16</v>
      </c>
      <c r="U20" s="14">
        <f t="shared" si="10"/>
        <v>0.38546281507165131</v>
      </c>
    </row>
    <row r="21" spans="1:21" x14ac:dyDescent="0.25">
      <c r="A21" s="10" t="s">
        <v>15</v>
      </c>
      <c r="B21" s="10" t="s">
        <v>17</v>
      </c>
      <c r="C21" s="10">
        <v>9</v>
      </c>
      <c r="D21" s="10">
        <v>5</v>
      </c>
      <c r="E21" s="10">
        <v>128</v>
      </c>
      <c r="F21" s="22">
        <v>78.284999999999997</v>
      </c>
      <c r="G21" s="20">
        <v>10.3</v>
      </c>
      <c r="H21" s="20">
        <v>166</v>
      </c>
      <c r="I21" s="20">
        <v>29.5</v>
      </c>
      <c r="J21" s="20">
        <v>12</v>
      </c>
      <c r="K21" s="12">
        <f t="shared" si="1"/>
        <v>53.520415</v>
      </c>
      <c r="L21" s="12">
        <f t="shared" si="2"/>
        <v>38.213799999999999</v>
      </c>
      <c r="M21" s="12">
        <f t="shared" si="3"/>
        <v>29.392000000000003</v>
      </c>
      <c r="N21" s="13">
        <f t="shared" si="4"/>
        <v>2.7109999999999994</v>
      </c>
      <c r="O21" s="11">
        <f t="shared" si="5"/>
        <v>43.21836129793455</v>
      </c>
      <c r="P21" s="11">
        <f t="shared" si="6"/>
        <v>30.85809059901743</v>
      </c>
      <c r="Q21" s="11">
        <f t="shared" si="7"/>
        <v>23.734383884521307</v>
      </c>
      <c r="R21" s="11">
        <f t="shared" si="8"/>
        <v>2.1891642185267162</v>
      </c>
      <c r="S21" s="11">
        <f t="shared" si="9"/>
        <v>100</v>
      </c>
      <c r="T21" s="11" t="s">
        <v>19</v>
      </c>
      <c r="U21" s="14">
        <f t="shared" si="10"/>
        <v>0.43475559789248852</v>
      </c>
    </row>
    <row r="22" spans="1:21" x14ac:dyDescent="0.25">
      <c r="A22" s="10" t="s">
        <v>15</v>
      </c>
      <c r="B22" s="10" t="s">
        <v>17</v>
      </c>
      <c r="C22" s="10">
        <v>9</v>
      </c>
      <c r="D22" s="10">
        <v>6</v>
      </c>
      <c r="E22" s="10">
        <v>118</v>
      </c>
      <c r="F22" s="22">
        <v>79.685000000000002</v>
      </c>
      <c r="G22" s="20">
        <v>8.77</v>
      </c>
      <c r="H22" s="20">
        <v>179</v>
      </c>
      <c r="I22" s="20">
        <v>31.3</v>
      </c>
      <c r="J22" s="20">
        <v>10.8</v>
      </c>
      <c r="K22" s="12">
        <f t="shared" si="1"/>
        <v>42.674482149999989</v>
      </c>
      <c r="L22" s="12">
        <f t="shared" si="2"/>
        <v>40.860599999999998</v>
      </c>
      <c r="M22" s="12">
        <f t="shared" si="3"/>
        <v>31.833808000000005</v>
      </c>
      <c r="N22" s="13">
        <f t="shared" si="4"/>
        <v>2.2323680000000001</v>
      </c>
      <c r="O22" s="11">
        <f t="shared" si="5"/>
        <v>36.28743673436626</v>
      </c>
      <c r="P22" s="11">
        <f t="shared" si="6"/>
        <v>34.745036441602053</v>
      </c>
      <c r="Q22" s="11">
        <f t="shared" si="7"/>
        <v>27.069275023738349</v>
      </c>
      <c r="R22" s="11">
        <f t="shared" si="8"/>
        <v>1.8982518002933459</v>
      </c>
      <c r="S22" s="11">
        <f t="shared" si="9"/>
        <v>100.00000000000001</v>
      </c>
      <c r="T22" s="11" t="s">
        <v>19</v>
      </c>
      <c r="U22" s="14">
        <f t="shared" si="10"/>
        <v>0.43791274839187083</v>
      </c>
    </row>
    <row r="23" spans="1:21" x14ac:dyDescent="0.25">
      <c r="A23" s="10" t="s">
        <v>15</v>
      </c>
      <c r="B23" s="10" t="s">
        <v>17</v>
      </c>
      <c r="C23" s="10">
        <v>10</v>
      </c>
      <c r="D23" s="10">
        <v>3</v>
      </c>
      <c r="E23" s="10">
        <v>134</v>
      </c>
      <c r="F23" s="22">
        <v>84.844999999999999</v>
      </c>
      <c r="G23" s="20">
        <v>14.2</v>
      </c>
      <c r="H23" s="20">
        <v>101</v>
      </c>
      <c r="I23" s="20">
        <v>15.3</v>
      </c>
      <c r="J23" s="20">
        <v>9.73</v>
      </c>
      <c r="K23" s="12">
        <f t="shared" si="1"/>
        <v>73.405539999999974</v>
      </c>
      <c r="L23" s="12">
        <f t="shared" si="2"/>
        <v>23.965800000000002</v>
      </c>
      <c r="M23" s="12">
        <f t="shared" si="3"/>
        <v>12.219087999999999</v>
      </c>
      <c r="N23" s="13">
        <f t="shared" si="4"/>
        <v>1.8230758800000002</v>
      </c>
      <c r="O23" s="11">
        <f t="shared" si="5"/>
        <v>65.885675832494044</v>
      </c>
      <c r="P23" s="11">
        <f t="shared" si="6"/>
        <v>21.51067793883659</v>
      </c>
      <c r="Q23" s="11">
        <f t="shared" si="7"/>
        <v>10.967331225091707</v>
      </c>
      <c r="R23" s="11">
        <f t="shared" si="8"/>
        <v>1.6363150035776441</v>
      </c>
      <c r="S23" s="11">
        <f t="shared" si="9"/>
        <v>100</v>
      </c>
      <c r="T23" s="11" t="s">
        <v>16</v>
      </c>
      <c r="U23" s="14">
        <f t="shared" si="10"/>
        <v>0.33768483683022582</v>
      </c>
    </row>
    <row r="24" spans="1:21" x14ac:dyDescent="0.25">
      <c r="A24" s="10" t="s">
        <v>15</v>
      </c>
      <c r="B24" s="10" t="s">
        <v>17</v>
      </c>
      <c r="C24" s="10">
        <v>10</v>
      </c>
      <c r="D24" s="10">
        <v>5</v>
      </c>
      <c r="E24" s="10">
        <v>133</v>
      </c>
      <c r="F24" s="22">
        <v>87.835000000000008</v>
      </c>
      <c r="G24" s="20">
        <v>12.7</v>
      </c>
      <c r="H24" s="20">
        <v>91.1</v>
      </c>
      <c r="I24" s="20">
        <v>17.899999999999999</v>
      </c>
      <c r="J24" s="20">
        <v>11.2</v>
      </c>
      <c r="K24" s="12">
        <f t="shared" si="1"/>
        <v>67.076814999999996</v>
      </c>
      <c r="L24" s="12">
        <f t="shared" si="2"/>
        <v>21.647417999999998</v>
      </c>
      <c r="M24" s="12">
        <f t="shared" si="3"/>
        <v>15.085951999999999</v>
      </c>
      <c r="N24" s="13">
        <f t="shared" si="4"/>
        <v>2.3896079999999995</v>
      </c>
      <c r="O24" s="11">
        <f t="shared" si="5"/>
        <v>63.160965859886375</v>
      </c>
      <c r="P24" s="11">
        <f t="shared" si="6"/>
        <v>20.383672499248657</v>
      </c>
      <c r="Q24" s="11">
        <f t="shared" si="7"/>
        <v>14.205255560149727</v>
      </c>
      <c r="R24" s="11">
        <f t="shared" si="8"/>
        <v>2.2501060807152418</v>
      </c>
      <c r="S24" s="11">
        <f t="shared" si="9"/>
        <v>100</v>
      </c>
      <c r="T24" s="11" t="s">
        <v>16</v>
      </c>
      <c r="U24" s="14">
        <f t="shared" si="10"/>
        <v>0.41068793851476193</v>
      </c>
    </row>
    <row r="25" spans="1:21" x14ac:dyDescent="0.25">
      <c r="A25" s="10" t="s">
        <v>15</v>
      </c>
      <c r="B25" s="10" t="s">
        <v>17</v>
      </c>
      <c r="C25" s="10">
        <v>11</v>
      </c>
      <c r="D25" s="10">
        <v>1</v>
      </c>
      <c r="E25" s="10">
        <v>133</v>
      </c>
      <c r="F25" s="22">
        <v>91.335000000000008</v>
      </c>
      <c r="G25" s="20">
        <v>11.9</v>
      </c>
      <c r="H25" s="20">
        <v>85.1</v>
      </c>
      <c r="I25" s="20">
        <v>18.399999999999999</v>
      </c>
      <c r="J25" s="20">
        <v>10.9</v>
      </c>
      <c r="K25" s="12">
        <f t="shared" si="1"/>
        <v>63.027135000000001</v>
      </c>
      <c r="L25" s="12">
        <f t="shared" si="2"/>
        <v>20.223257999999998</v>
      </c>
      <c r="M25" s="12">
        <f t="shared" si="3"/>
        <v>15.651531999999998</v>
      </c>
      <c r="N25" s="13">
        <f t="shared" si="4"/>
        <v>2.2714619999999996</v>
      </c>
      <c r="O25" s="11">
        <f t="shared" si="5"/>
        <v>62.296159957558793</v>
      </c>
      <c r="P25" s="11">
        <f t="shared" si="6"/>
        <v>19.988713039724566</v>
      </c>
      <c r="Q25" s="11">
        <f t="shared" si="7"/>
        <v>15.470008926359258</v>
      </c>
      <c r="R25" s="11">
        <f t="shared" si="8"/>
        <v>2.2451180763573717</v>
      </c>
      <c r="S25" s="11">
        <f t="shared" si="9"/>
        <v>99.999999999999986</v>
      </c>
      <c r="T25" s="11" t="s">
        <v>16</v>
      </c>
      <c r="U25" s="14">
        <f t="shared" si="10"/>
        <v>0.43628219147763653</v>
      </c>
    </row>
    <row r="26" spans="1:21" x14ac:dyDescent="0.25">
      <c r="A26" s="10" t="s">
        <v>15</v>
      </c>
      <c r="B26" s="10" t="s">
        <v>17</v>
      </c>
      <c r="C26" s="10">
        <v>11</v>
      </c>
      <c r="D26" s="10">
        <v>4</v>
      </c>
      <c r="E26" s="10">
        <v>133</v>
      </c>
      <c r="F26" s="22">
        <v>95.835000000000008</v>
      </c>
      <c r="G26" s="20">
        <v>9.4600000000000009</v>
      </c>
      <c r="H26" s="20">
        <v>140</v>
      </c>
      <c r="I26" s="20">
        <v>23.5</v>
      </c>
      <c r="J26" s="20">
        <v>10</v>
      </c>
      <c r="K26" s="12">
        <f t="shared" si="1"/>
        <v>47.778208600000013</v>
      </c>
      <c r="L26" s="12">
        <f t="shared" si="2"/>
        <v>32.717399999999998</v>
      </c>
      <c r="M26" s="12">
        <f t="shared" si="3"/>
        <v>21.683200000000003</v>
      </c>
      <c r="N26" s="13">
        <f t="shared" si="4"/>
        <v>1.9247999999999998</v>
      </c>
      <c r="O26" s="11">
        <f t="shared" si="5"/>
        <v>45.894863052806805</v>
      </c>
      <c r="P26" s="11">
        <f t="shared" si="6"/>
        <v>31.427729009578247</v>
      </c>
      <c r="Q26" s="11">
        <f t="shared" si="7"/>
        <v>20.828480675740956</v>
      </c>
      <c r="R26" s="11">
        <f t="shared" si="8"/>
        <v>1.8489272618739938</v>
      </c>
      <c r="S26" s="11">
        <f t="shared" si="9"/>
        <v>100</v>
      </c>
      <c r="T26" s="11" t="s">
        <v>19</v>
      </c>
      <c r="U26" s="14">
        <f t="shared" si="10"/>
        <v>0.39858383914883294</v>
      </c>
    </row>
    <row r="27" spans="1:21" x14ac:dyDescent="0.25">
      <c r="A27" s="10" t="s">
        <v>15</v>
      </c>
      <c r="B27" s="10" t="s">
        <v>17</v>
      </c>
      <c r="C27" s="10">
        <v>16</v>
      </c>
      <c r="D27" s="10">
        <v>1</v>
      </c>
      <c r="E27" s="10">
        <v>133</v>
      </c>
      <c r="F27" s="22">
        <v>117.33500000000001</v>
      </c>
      <c r="G27" s="20">
        <v>11.9</v>
      </c>
      <c r="H27" s="20">
        <v>85.5</v>
      </c>
      <c r="I27" s="20">
        <v>18.5</v>
      </c>
      <c r="J27" s="20">
        <v>10.7</v>
      </c>
      <c r="K27" s="12">
        <f t="shared" si="1"/>
        <v>63.027135000000001</v>
      </c>
      <c r="L27" s="12">
        <f t="shared" si="2"/>
        <v>20.318650000000002</v>
      </c>
      <c r="M27" s="12">
        <f t="shared" si="3"/>
        <v>15.7652</v>
      </c>
      <c r="N27" s="13">
        <f t="shared" si="4"/>
        <v>2.1934179999999994</v>
      </c>
      <c r="O27" s="11">
        <f t="shared" si="5"/>
        <v>62.215592939232863</v>
      </c>
      <c r="P27" s="11">
        <f t="shared" si="6"/>
        <v>20.05702555692471</v>
      </c>
      <c r="Q27" s="11">
        <f t="shared" si="7"/>
        <v>15.562206116549545</v>
      </c>
      <c r="R27" s="11">
        <f t="shared" si="8"/>
        <v>2.1651753872928894</v>
      </c>
      <c r="S27" s="11">
        <f t="shared" si="9"/>
        <v>100.00000000000001</v>
      </c>
      <c r="T27" s="11" t="s">
        <v>16</v>
      </c>
      <c r="U27" s="14">
        <f t="shared" si="10"/>
        <v>0.43690459859466213</v>
      </c>
    </row>
    <row r="28" spans="1:21" x14ac:dyDescent="0.25">
      <c r="A28" s="10" t="s">
        <v>15</v>
      </c>
      <c r="B28" s="10" t="s">
        <v>17</v>
      </c>
      <c r="C28" s="10">
        <v>16</v>
      </c>
      <c r="D28" s="10">
        <v>5</v>
      </c>
      <c r="E28" s="10">
        <v>132</v>
      </c>
      <c r="F28" s="22">
        <v>122.69499999999999</v>
      </c>
      <c r="G28" s="20">
        <v>12.6</v>
      </c>
      <c r="H28" s="20">
        <v>82.1</v>
      </c>
      <c r="I28" s="20">
        <v>18.3</v>
      </c>
      <c r="J28" s="20">
        <v>10.9</v>
      </c>
      <c r="K28" s="12">
        <f t="shared" si="1"/>
        <v>66.596259999999972</v>
      </c>
      <c r="L28" s="12">
        <f t="shared" si="2"/>
        <v>19.505777999999999</v>
      </c>
      <c r="M28" s="12">
        <f t="shared" si="3"/>
        <v>15.538048</v>
      </c>
      <c r="N28" s="13">
        <f t="shared" si="4"/>
        <v>2.2714619999999996</v>
      </c>
      <c r="O28" s="11">
        <f t="shared" si="5"/>
        <v>64.089373396689268</v>
      </c>
      <c r="P28" s="11">
        <f t="shared" si="6"/>
        <v>18.771520947796876</v>
      </c>
      <c r="Q28" s="11">
        <f t="shared" si="7"/>
        <v>14.953148421963656</v>
      </c>
      <c r="R28" s="11">
        <f t="shared" si="8"/>
        <v>2.1859572335502118</v>
      </c>
      <c r="S28" s="11">
        <f t="shared" si="9"/>
        <v>100.00000000000001</v>
      </c>
      <c r="T28" s="11" t="s">
        <v>16</v>
      </c>
      <c r="U28" s="14">
        <f t="shared" si="10"/>
        <v>0.44338902949695047</v>
      </c>
    </row>
    <row r="29" spans="1:21" x14ac:dyDescent="0.25">
      <c r="A29" s="10" t="s">
        <v>15</v>
      </c>
      <c r="B29" s="10" t="s">
        <v>17</v>
      </c>
      <c r="C29" s="10">
        <v>17</v>
      </c>
      <c r="D29" s="10">
        <v>1</v>
      </c>
      <c r="E29" s="10">
        <v>133</v>
      </c>
      <c r="F29" s="22">
        <v>126.83500000000001</v>
      </c>
      <c r="G29" s="20">
        <v>11.7</v>
      </c>
      <c r="H29" s="20">
        <v>81.099999999999994</v>
      </c>
      <c r="I29" s="20">
        <v>18.3</v>
      </c>
      <c r="J29" s="20">
        <v>11.3</v>
      </c>
      <c r="K29" s="12">
        <f t="shared" si="1"/>
        <v>61.941414999999992</v>
      </c>
      <c r="L29" s="12">
        <f t="shared" si="2"/>
        <v>19.265817999999999</v>
      </c>
      <c r="M29" s="12">
        <f t="shared" si="3"/>
        <v>15.538048</v>
      </c>
      <c r="N29" s="13">
        <f t="shared" si="4"/>
        <v>2.429278</v>
      </c>
      <c r="O29" s="11">
        <f t="shared" si="5"/>
        <v>62.456960358149914</v>
      </c>
      <c r="P29" s="11">
        <f t="shared" si="6"/>
        <v>19.426169568346658</v>
      </c>
      <c r="Q29" s="11">
        <f t="shared" si="7"/>
        <v>15.667372919702119</v>
      </c>
      <c r="R29" s="11">
        <f t="shared" si="8"/>
        <v>2.4494971538013095</v>
      </c>
      <c r="S29" s="11">
        <f t="shared" si="9"/>
        <v>99.999999999999986</v>
      </c>
      <c r="T29" s="11" t="s">
        <v>16</v>
      </c>
      <c r="U29" s="14">
        <f t="shared" si="10"/>
        <v>0.44644603562144503</v>
      </c>
    </row>
  </sheetData>
  <mergeCells count="3">
    <mergeCell ref="G1:J1"/>
    <mergeCell ref="K1:N1"/>
    <mergeCell ref="O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IODP-USIO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 Chemale Jr</dc:creator>
  <cp:lastModifiedBy>Farid Chemale Jr</cp:lastModifiedBy>
  <dcterms:created xsi:type="dcterms:W3CDTF">2016-09-11T07:52:23Z</dcterms:created>
  <dcterms:modified xsi:type="dcterms:W3CDTF">2016-09-11T08:58:04Z</dcterms:modified>
</cp:coreProperties>
</file>