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D3973B9A4E8D002823C3100B5BABBC851524BB21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7" i="1" l="1"/>
  <c r="J27" i="1"/>
  <c r="L27" i="1"/>
  <c r="K27" i="1"/>
  <c r="I12" i="1"/>
  <c r="J12" i="1"/>
  <c r="L12" i="1"/>
  <c r="I13" i="1"/>
  <c r="J13" i="1"/>
  <c r="L13" i="1"/>
  <c r="S12" i="1"/>
  <c r="I14" i="1"/>
  <c r="J14" i="1"/>
  <c r="L14" i="1"/>
  <c r="S13" i="1"/>
  <c r="I15" i="1"/>
  <c r="J15" i="1"/>
  <c r="L15" i="1"/>
  <c r="S14" i="1"/>
  <c r="I16" i="1"/>
  <c r="J16" i="1"/>
  <c r="L16" i="1"/>
  <c r="S15" i="1"/>
  <c r="I17" i="1"/>
  <c r="J17" i="1"/>
  <c r="L17" i="1"/>
  <c r="S16" i="1"/>
  <c r="I18" i="1"/>
  <c r="J18" i="1"/>
  <c r="L18" i="1"/>
  <c r="S17" i="1"/>
  <c r="I19" i="1"/>
  <c r="J19" i="1"/>
  <c r="L19" i="1"/>
  <c r="S18" i="1"/>
  <c r="I20" i="1"/>
  <c r="J20" i="1"/>
  <c r="L20" i="1"/>
  <c r="S19" i="1"/>
  <c r="I21" i="1"/>
  <c r="J21" i="1"/>
  <c r="L21" i="1"/>
  <c r="S20" i="1"/>
  <c r="I22" i="1"/>
  <c r="J22" i="1"/>
  <c r="L22" i="1"/>
  <c r="S21" i="1"/>
  <c r="I23" i="1"/>
  <c r="J23" i="1"/>
  <c r="L23" i="1"/>
  <c r="K23" i="1"/>
  <c r="K22" i="1"/>
  <c r="S22" i="1"/>
  <c r="I24" i="1"/>
  <c r="J24" i="1"/>
  <c r="L24" i="1"/>
  <c r="S23" i="1"/>
  <c r="I25" i="1"/>
  <c r="J25" i="1"/>
  <c r="L25" i="1"/>
  <c r="S24" i="1"/>
  <c r="I26" i="1"/>
  <c r="J26" i="1"/>
  <c r="L26" i="1"/>
  <c r="S25" i="1"/>
  <c r="S26" i="1"/>
  <c r="S27" i="1"/>
  <c r="S28" i="1"/>
  <c r="S29" i="1"/>
  <c r="S30" i="1"/>
  <c r="S31" i="1"/>
  <c r="S32" i="1"/>
  <c r="S33" i="1"/>
  <c r="S34" i="1"/>
  <c r="S35" i="1"/>
  <c r="S36" i="1"/>
  <c r="K26" i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4" i="1"/>
  <c r="K25" i="1"/>
  <c r="N28" i="1"/>
  <c r="K11" i="1"/>
  <c r="J11" i="1"/>
  <c r="I11" i="1"/>
  <c r="L11" i="1"/>
  <c r="S11" i="1"/>
  <c r="B16" i="1"/>
  <c r="P24" i="1"/>
  <c r="N20" i="1"/>
  <c r="P16" i="1"/>
  <c r="R14" i="1"/>
  <c r="N12" i="1"/>
  <c r="O25" i="1"/>
  <c r="N27" i="1"/>
  <c r="P23" i="1"/>
  <c r="O19" i="1"/>
  <c r="P15" i="1"/>
  <c r="O12" i="1"/>
  <c r="O11" i="1"/>
  <c r="O17" i="1"/>
  <c r="R24" i="1"/>
  <c r="R15" i="1"/>
  <c r="R16" i="1"/>
  <c r="R23" i="1"/>
  <c r="N23" i="1"/>
  <c r="O18" i="1"/>
  <c r="N15" i="1"/>
  <c r="P18" i="1"/>
  <c r="O14" i="1"/>
  <c r="N26" i="1"/>
  <c r="N18" i="1"/>
  <c r="O28" i="1"/>
  <c r="O23" i="1"/>
  <c r="P25" i="1"/>
  <c r="O21" i="1"/>
  <c r="P17" i="1"/>
  <c r="O13" i="1"/>
  <c r="N25" i="1"/>
  <c r="N17" i="1"/>
  <c r="O27" i="1"/>
  <c r="O16" i="1"/>
  <c r="N24" i="1"/>
  <c r="N16" i="1"/>
  <c r="O26" i="1"/>
  <c r="O15" i="1"/>
  <c r="R28" i="1"/>
  <c r="Q28" i="1"/>
  <c r="R25" i="1"/>
  <c r="Q17" i="1"/>
  <c r="R17" i="1"/>
  <c r="Q27" i="1"/>
  <c r="N19" i="1"/>
  <c r="P14" i="1"/>
  <c r="Q24" i="1"/>
  <c r="P11" i="1"/>
  <c r="Q23" i="1"/>
  <c r="N11" i="1"/>
  <c r="N21" i="1"/>
  <c r="P22" i="1"/>
  <c r="P20" i="1"/>
  <c r="O24" i="1"/>
  <c r="Q16" i="1"/>
  <c r="P21" i="1"/>
  <c r="P13" i="1"/>
  <c r="Q15" i="1"/>
  <c r="P28" i="1"/>
  <c r="P12" i="1"/>
  <c r="P27" i="1"/>
  <c r="P19" i="1"/>
  <c r="Q13" i="1"/>
  <c r="N22" i="1"/>
  <c r="N14" i="1"/>
  <c r="N13" i="1"/>
  <c r="O20" i="1"/>
  <c r="O22" i="1"/>
  <c r="B11" i="1"/>
  <c r="B10" i="1"/>
  <c r="Q22" i="1"/>
  <c r="Q21" i="1"/>
  <c r="R22" i="1"/>
  <c r="Q14" i="1"/>
  <c r="P26" i="1"/>
  <c r="B12" i="1"/>
  <c r="R27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4" i="1"/>
  <c r="B18" i="1"/>
  <c r="B17" i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<sst xmlns="http://schemas.openxmlformats.org/spreadsheetml/2006/main" count="58" uniqueCount="48">
  <si>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</si>
  <si>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</si>
  <si>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</si>
  <si>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</si>
  <si>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</si>
  <si>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</si>
  <si>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</si>
  <si>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</si>
  <si>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</si>
  <si>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</si>
  <si>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</si>
  <si>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</si>
  <si>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</si>
  <si>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</si>
  <si>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</si>
  <si>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</si>
  <si>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</si>
  <si>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</si>
  <si>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</si>
  <si>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</si>
  <si>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</si>
  <si>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</si>
  <si>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</si>
  <si>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</si>
  <si>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</si>
  <si>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</si>
  <si>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</si>
  <si>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</si>
  <si>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</si>
  <si>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</si>
  <si>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</si>
  <si>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</si>
  <si>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</si>
  <si>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</si>
  <si>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</si>
  <si>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</si>
  <si>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</si>
  <si>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</si>
  <si>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</si>
  <si>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</si>
  <si>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IODP375</t>
  </si>
  <si>
    <t>U1518E</t>
  </si>
  <si>
    <t>159.40 mbsf</t>
  </si>
  <si>
    <t>29X-6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</si>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</sst>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7.3273842988039337E-2</c:v>
                </c:pt>
                <c:pt idx="1">
                  <c:v>5.2322192098982929E-2</c:v>
                </c:pt>
                <c:pt idx="2">
                  <c:v>3.7235741933386517E-2</c:v>
                </c:pt>
                <c:pt idx="3">
                  <c:v>2.6663548581784793E-2</c:v>
                </c:pt>
                <c:pt idx="4">
                  <c:v>2.190573920425664E-2</c:v>
                </c:pt>
                <c:pt idx="5">
                  <c:v>1.9145013102092632E-2</c:v>
                </c:pt>
                <c:pt idx="6">
                  <c:v>1.3780465610975174E-2</c:v>
                </c:pt>
                <c:pt idx="7">
                  <c:v>1.0051523744369288E-2</c:v>
                </c:pt>
                <c:pt idx="8">
                  <c:v>7.2614315276224688E-3</c:v>
                </c:pt>
                <c:pt idx="9">
                  <c:v>5.4402532602088535E-3</c:v>
                </c:pt>
                <c:pt idx="10">
                  <c:v>4.4969345026282838E-3</c:v>
                </c:pt>
                <c:pt idx="11">
                  <c:v>3.9321399617979688E-3</c:v>
                </c:pt>
                <c:pt idx="12">
                  <c:v>2.8264657013215735E-3</c:v>
                </c:pt>
                <c:pt idx="13">
                  <c:v>1.2019989293113155E-3</c:v>
                </c:pt>
                <c:pt idx="14">
                  <c:v>8.4607261152583975E-4</c:v>
                </c:pt>
                <c:pt idx="15">
                  <c:v>7.1278475897516185E-4</c:v>
                </c:pt>
                <c:pt idx="16">
                  <c:v>6.9583647443031862E-4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93.701112463062742</c:v>
                </c:pt>
                <c:pt idx="1">
                  <c:v>91.45228576394959</c:v>
                </c:pt>
                <c:pt idx="2">
                  <c:v>89.953067964540239</c:v>
                </c:pt>
                <c:pt idx="3">
                  <c:v>86.954632365722404</c:v>
                </c:pt>
                <c:pt idx="4">
                  <c:v>85.455414566313053</c:v>
                </c:pt>
                <c:pt idx="5">
                  <c:v>83.206587867199886</c:v>
                </c:pt>
                <c:pt idx="6">
                  <c:v>78.708934468972714</c:v>
                </c:pt>
                <c:pt idx="7">
                  <c:v>70.463236572223011</c:v>
                </c:pt>
                <c:pt idx="8">
                  <c:v>64.46636537458734</c:v>
                </c:pt>
                <c:pt idx="9">
                  <c:v>56.970276377542319</c:v>
                </c:pt>
                <c:pt idx="10">
                  <c:v>53.222231879019809</c:v>
                </c:pt>
                <c:pt idx="11">
                  <c:v>50.22379628020154</c:v>
                </c:pt>
                <c:pt idx="12">
                  <c:v>44.976533982270119</c:v>
                </c:pt>
                <c:pt idx="13">
                  <c:v>32.982791586997919</c:v>
                </c:pt>
                <c:pt idx="14">
                  <c:v>28.48513818877116</c:v>
                </c:pt>
                <c:pt idx="15">
                  <c:v>25.486702589952898</c:v>
                </c:pt>
                <c:pt idx="16">
                  <c:v>24.737093690248649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selection activeCell="F11" sqref="F11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2.76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41.84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43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42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1.1957119734458286E-2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3.877158648604486E-3</v>
      </c>
      <c r="C11" s="10" t="s">
        <v>35</v>
      </c>
      <c r="E11" s="20">
        <v>0.25</v>
      </c>
      <c r="F11" s="22">
        <v>1029</v>
      </c>
      <c r="G11" s="22">
        <v>1004</v>
      </c>
      <c r="H11" s="21">
        <v>22</v>
      </c>
      <c r="I11" s="23">
        <f t="shared" ref="I11:I27" si="0">(0.004*H11*H11-0.4098*H11+16.689)/1000/980.7</f>
        <v>9.7985112674620164E-6</v>
      </c>
      <c r="J11" s="22">
        <f>$I$5-(F11+$I$6-1000)/(1035-1000)*($I$5-$I$4)-$I$3/$L$2/2</f>
        <v>8.0365428470362197</v>
      </c>
      <c r="K11" s="22">
        <f>($E$1/($E$1-1))*($L$1/$E$2)*((F11-G11)/10)</f>
        <v>93.701112463062742</v>
      </c>
      <c r="L11" s="24">
        <f>(18*I11/($E$1-1)*J11/E11/60)^0.5*10</f>
        <v>7.3273842988039337E-2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7.3608380153704758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7.0173427351155745E-4</v>
      </c>
      <c r="C12" s="10" t="s">
        <v>35</v>
      </c>
      <c r="E12" s="20">
        <v>0.5</v>
      </c>
      <c r="F12" s="22">
        <v>1028.4000000000001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7" si="1">$I$5-(F12+$I$6-1000)/(1035-1000)*($I$5-$I$4)-$I$3/$L$2/2</f>
        <v>8.1954571327504819</v>
      </c>
      <c r="K12" s="22">
        <f t="shared" ref="K12:K27" si="2">($E$1/($E$1-1))*($L$1/$E$2)*((F12-G12)/10)</f>
        <v>91.45228576394959</v>
      </c>
      <c r="L12" s="24">
        <f t="shared" ref="L12:L27" si="3">(18*I12/($E$1-1)*J12/E12/60)^0.5*10</f>
        <v>5.2322192098982929E-2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1028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8.3013999898933619</v>
      </c>
      <c r="K13" s="22">
        <f t="shared" si="2"/>
        <v>89.953067964540239</v>
      </c>
      <c r="L13" s="24">
        <f t="shared" si="3"/>
        <v>3.7235741933386517E-2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7.3608380153704758</v>
      </c>
      <c r="C14" s="33"/>
      <c r="E14" s="20">
        <v>2</v>
      </c>
      <c r="F14" s="22">
        <v>1027.2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8.513285704179065</v>
      </c>
      <c r="K14" s="22">
        <f t="shared" si="2"/>
        <v>86.954632365722404</v>
      </c>
      <c r="L14" s="24">
        <f t="shared" si="3"/>
        <v>2.6663548581784793E-2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42.958640258680425</v>
      </c>
      <c r="C15" s="10"/>
      <c r="E15" s="20">
        <v>3</v>
      </c>
      <c r="F15" s="22">
        <v>1026.8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8.6192285613219468</v>
      </c>
      <c r="K15" s="22">
        <f t="shared" si="2"/>
        <v>85.455414566313053</v>
      </c>
      <c r="L15" s="24">
        <f t="shared" si="3"/>
        <v>2.190573920425664E-2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49.680521725949099</v>
      </c>
      <c r="C16" s="10"/>
      <c r="E16" s="20">
        <v>4</v>
      </c>
      <c r="F16" s="22">
        <v>1026.2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8.7781428470362073</v>
      </c>
      <c r="K16" s="22">
        <f t="shared" si="2"/>
        <v>83.206587867199886</v>
      </c>
      <c r="L16" s="24">
        <f t="shared" si="3"/>
        <v>1.9145013102092632E-2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52.514317727740135</v>
      </c>
      <c r="C17" s="10"/>
      <c r="E17" s="20">
        <v>8</v>
      </c>
      <c r="F17" s="22">
        <v>1025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9.0959714184647922</v>
      </c>
      <c r="K17" s="22">
        <f t="shared" si="2"/>
        <v>78.708934468972714</v>
      </c>
      <c r="L17" s="24">
        <f t="shared" si="3"/>
        <v>1.3780465610975174E-2</v>
      </c>
      <c r="N17">
        <f t="shared" si="4"/>
        <v>1.1957119734458286E-2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40.124844256889389</v>
      </c>
      <c r="C18" s="15"/>
      <c r="E18" s="20">
        <v>16</v>
      </c>
      <c r="F18" s="22">
        <v>1022.8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9.6786571327505193</v>
      </c>
      <c r="K18" s="22">
        <f t="shared" si="2"/>
        <v>70.463236572223011</v>
      </c>
      <c r="L18" s="24">
        <f t="shared" si="3"/>
        <v>1.0051523744369288E-2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1021.2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10.102428561321922</v>
      </c>
      <c r="K19" s="22">
        <f t="shared" si="2"/>
        <v>64.46636537458734</v>
      </c>
      <c r="L19" s="24">
        <f t="shared" si="3"/>
        <v>7.2614315276224688E-3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1019.2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10.632142847036208</v>
      </c>
      <c r="K20" s="22">
        <f t="shared" si="2"/>
        <v>56.970276377542319</v>
      </c>
      <c r="L20" s="24">
        <f t="shared" si="3"/>
        <v>5.4402532602088535E-3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1018.2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10.896999989893352</v>
      </c>
      <c r="K21" s="22">
        <f t="shared" si="2"/>
        <v>53.222231879019809</v>
      </c>
      <c r="L21" s="24">
        <f t="shared" si="3"/>
        <v>4.4969345026282838E-3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1017.4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11.108885704179084</v>
      </c>
      <c r="K22" s="22">
        <f t="shared" si="2"/>
        <v>50.22379628020154</v>
      </c>
      <c r="L22" s="24">
        <f t="shared" si="3"/>
        <v>3.9321399617979688E-3</v>
      </c>
      <c r="N22">
        <f t="shared" si="4"/>
        <v>0</v>
      </c>
      <c r="O22">
        <f t="shared" si="5"/>
        <v>3.877158648604486E-3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49.680521725949099</v>
      </c>
    </row>
    <row r="23" spans="1:19" x14ac:dyDescent="0.2">
      <c r="E23" s="20">
        <v>240</v>
      </c>
      <c r="F23" s="22">
        <v>1016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11.479685704179079</v>
      </c>
      <c r="K23" s="22">
        <f t="shared" si="2"/>
        <v>44.976533982270119</v>
      </c>
      <c r="L23" s="24">
        <f t="shared" si="3"/>
        <v>2.8264657013215735E-3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0</v>
      </c>
      <c r="R23">
        <f t="shared" si="8"/>
        <v>40.124844256889389</v>
      </c>
      <c r="S23">
        <f t="shared" si="9"/>
        <v>0</v>
      </c>
    </row>
    <row r="24" spans="1:19" x14ac:dyDescent="0.2">
      <c r="E24" s="20">
        <v>1439</v>
      </c>
      <c r="F24" s="22">
        <v>1012.8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12.327228561321947</v>
      </c>
      <c r="K24" s="22">
        <f t="shared" si="2"/>
        <v>32.982791586997919</v>
      </c>
      <c r="L24" s="24">
        <f t="shared" si="3"/>
        <v>1.2019989293113155E-3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2972</v>
      </c>
      <c r="F25" s="22">
        <v>1011.6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12.645057132750502</v>
      </c>
      <c r="K25" s="22">
        <f t="shared" si="2"/>
        <v>28.48513818877116</v>
      </c>
      <c r="L25" s="24">
        <f t="shared" si="3"/>
        <v>8.4607261152583975E-4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4268</v>
      </c>
      <c r="F26" s="22">
        <v>1010.8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12.856942847036233</v>
      </c>
      <c r="K26" s="22">
        <f t="shared" si="2"/>
        <v>25.486702589952898</v>
      </c>
      <c r="L26" s="24">
        <f t="shared" si="3"/>
        <v>7.1278475897516185E-4</v>
      </c>
      <c r="N26">
        <f t="shared" si="4"/>
        <v>0</v>
      </c>
      <c r="O26">
        <f t="shared" si="5"/>
        <v>0</v>
      </c>
      <c r="P26">
        <f t="shared" si="6"/>
        <v>7.0173427351155745E-4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>
        <v>4475</v>
      </c>
      <c r="F27" s="22">
        <v>1010.6</v>
      </c>
      <c r="G27" s="22">
        <v>1004</v>
      </c>
      <c r="H27" s="21">
        <v>21.8</v>
      </c>
      <c r="I27" s="23">
        <f t="shared" si="0"/>
        <v>9.8463546446415822E-6</v>
      </c>
      <c r="J27" s="22">
        <f t="shared" si="1"/>
        <v>12.909914275607644</v>
      </c>
      <c r="K27" s="22">
        <f t="shared" si="2"/>
        <v>24.737093690248649</v>
      </c>
      <c r="L27" s="24">
        <f t="shared" si="3"/>
        <v>6.9583647443031862E-4</v>
      </c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2024-06-01T01:15:27Z</dcterms:modified>
</cp:coreProperties>
</file>