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7295CD064BBE25F0A0EF3CBADD3A01250BF88B93" xr6:coauthVersionLast="47" xr6:coauthVersionMax="47" xr10:uidLastSave="{00000000-0000-0000-0000-000000000000}"/>
  <bookViews>
    <workbookView xWindow="0" yWindow="760" windowWidth="19160" windowHeight="8480" activeTab="1" xr2:uid="{00000000-000D-0000-FFFF-FFFF00000000}"/>
  </bookViews>
  <sheets>
    <sheet name="Results" sheetId="1" r:id="rId1"/>
    <sheet name="Graph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7" i="1" l="1"/>
  <c r="S28" i="1"/>
  <c r="S29" i="1"/>
  <c r="S30" i="1"/>
  <c r="S31" i="1"/>
  <c r="S32" i="1"/>
  <c r="S33" i="1"/>
  <c r="S34" i="1"/>
  <c r="S35" i="1"/>
  <c r="S36" i="1"/>
  <c r="I26" i="1"/>
  <c r="K26" i="1"/>
  <c r="J26" i="1"/>
  <c r="L26" i="1" l="1"/>
  <c r="S26" i="1" s="1"/>
  <c r="R29" i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N28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1" i="1"/>
  <c r="L25" i="1" l="1"/>
  <c r="L24" i="1"/>
  <c r="L15" i="1"/>
  <c r="L23" i="1"/>
  <c r="S23" i="1" s="1"/>
  <c r="L11" i="1"/>
  <c r="S11" i="1" s="1"/>
  <c r="P24" i="1"/>
  <c r="L22" i="1"/>
  <c r="S22" i="1" s="1"/>
  <c r="L21" i="1"/>
  <c r="S21" i="1" s="1"/>
  <c r="N20" i="1"/>
  <c r="L17" i="1"/>
  <c r="P16" i="1"/>
  <c r="L16" i="1"/>
  <c r="S16" i="1" s="1"/>
  <c r="L14" i="1"/>
  <c r="L13" i="1"/>
  <c r="L19" i="1"/>
  <c r="N27" i="1"/>
  <c r="P23" i="1"/>
  <c r="P15" i="1"/>
  <c r="O12" i="1"/>
  <c r="O11" i="1"/>
  <c r="N23" i="1"/>
  <c r="N15" i="1"/>
  <c r="L18" i="1"/>
  <c r="S18" i="1" s="1"/>
  <c r="L20" i="1"/>
  <c r="S20" i="1" s="1"/>
  <c r="L12" i="1"/>
  <c r="P18" i="1"/>
  <c r="O14" i="1"/>
  <c r="N26" i="1"/>
  <c r="N18" i="1"/>
  <c r="O28" i="1"/>
  <c r="O23" i="1"/>
  <c r="P25" i="1"/>
  <c r="O21" i="1"/>
  <c r="P17" i="1"/>
  <c r="O13" i="1"/>
  <c r="N25" i="1"/>
  <c r="O27" i="1"/>
  <c r="O16" i="1"/>
  <c r="N24" i="1"/>
  <c r="O26" i="1"/>
  <c r="O15" i="1"/>
  <c r="R28" i="1"/>
  <c r="Q28" i="1"/>
  <c r="N19" i="1"/>
  <c r="P14" i="1"/>
  <c r="Q24" i="1"/>
  <c r="P11" i="1"/>
  <c r="N11" i="1"/>
  <c r="N21" i="1"/>
  <c r="P22" i="1"/>
  <c r="P20" i="1"/>
  <c r="O24" i="1"/>
  <c r="P21" i="1"/>
  <c r="P13" i="1"/>
  <c r="P28" i="1"/>
  <c r="P12" i="1"/>
  <c r="P27" i="1"/>
  <c r="P19" i="1"/>
  <c r="N22" i="1"/>
  <c r="N14" i="1"/>
  <c r="S19" i="1" l="1"/>
  <c r="S15" i="1"/>
  <c r="N13" i="1"/>
  <c r="S13" i="1"/>
  <c r="R24" i="1"/>
  <c r="S24" i="1"/>
  <c r="N16" i="1"/>
  <c r="S17" i="1"/>
  <c r="B16" i="1"/>
  <c r="N12" i="1"/>
  <c r="B10" i="1" s="1"/>
  <c r="S12" i="1"/>
  <c r="S14" i="1"/>
  <c r="R25" i="1"/>
  <c r="S25" i="1"/>
  <c r="Q23" i="1"/>
  <c r="R23" i="1"/>
  <c r="O17" i="1"/>
  <c r="Q27" i="1"/>
  <c r="Q17" i="1"/>
  <c r="R14" i="1"/>
  <c r="O18" i="1"/>
  <c r="B11" i="1" s="1"/>
  <c r="Q16" i="1"/>
  <c r="O25" i="1"/>
  <c r="O19" i="1"/>
  <c r="R16" i="1"/>
  <c r="Q15" i="1"/>
  <c r="R15" i="1"/>
  <c r="N17" i="1"/>
  <c r="Q13" i="1"/>
  <c r="R17" i="1"/>
  <c r="Q22" i="1"/>
  <c r="Q21" i="1"/>
  <c r="R22" i="1"/>
  <c r="O22" i="1"/>
  <c r="Q14" i="1"/>
  <c r="P26" i="1"/>
  <c r="B12" i="1" s="1"/>
  <c r="R27" i="1"/>
  <c r="O20" i="1"/>
  <c r="R21" i="1"/>
  <c r="R13" i="1"/>
  <c r="R12" i="1"/>
  <c r="Q19" i="1"/>
  <c r="R18" i="1"/>
  <c r="Q18" i="1"/>
  <c r="R26" i="1"/>
  <c r="Q25" i="1"/>
  <c r="Q26" i="1"/>
  <c r="R11" i="1"/>
  <c r="Q11" i="1"/>
  <c r="Q12" i="1"/>
  <c r="Q20" i="1"/>
  <c r="R19" i="1"/>
  <c r="R20" i="1"/>
  <c r="B18" i="1" l="1"/>
  <c r="B14" i="1"/>
  <c r="B17" i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<sst xmlns="http://schemas.openxmlformats.org/spreadsheetml/2006/main" count="58" uniqueCount="48">
  <si>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</si>
  <si>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</si>
  <si>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</si>
  <si>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</si>
  <si>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</si>
  <si>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</si>
  <si>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</si>
  <si>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</si>
  <si>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</si>
  <si>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</si>
  <si>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</si>
  <si>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</si>
  <si>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</si>
  <si>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</si>
  <si>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</si>
  <si>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</si>
  <si>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</si>
  <si>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</si>
  <si>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</si>
  <si>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</si>
  <si>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</si>
  <si>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</si>
  <si>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</si>
  <si>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</si>
  <si>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</si>
  <si>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</si>
  <si>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</si>
  <si>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</si>
  <si>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</si>
  <si>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</si>
  <si>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</si>
  <si>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</si>
  <si>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</si>
  <si>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</si>
  <si>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</si>
  <si>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</si>
  <si>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</si>
  <si>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</si>
  <si>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</si>
  <si>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</si>
  <si>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IODP375</t>
  </si>
  <si>
    <t>U1518E</t>
  </si>
  <si>
    <t>23R-2</t>
  </si>
  <si>
    <t>113.32 mbsf</t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</si>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</sst>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7.3316854625693637E-2</c:v>
                </c:pt>
                <c:pt idx="1">
                  <c:v>5.2544809280241897E-2</c:v>
                </c:pt>
                <c:pt idx="2">
                  <c:v>3.7400502539365894E-2</c:v>
                </c:pt>
                <c:pt idx="3">
                  <c:v>2.6875596159142659E-2</c:v>
                </c:pt>
                <c:pt idx="4">
                  <c:v>2.2288959041344359E-2</c:v>
                </c:pt>
                <c:pt idx="5">
                  <c:v>1.9538623822683905E-2</c:v>
                </c:pt>
                <c:pt idx="6">
                  <c:v>1.426440643833795E-2</c:v>
                </c:pt>
                <c:pt idx="7">
                  <c:v>1.0448864986568988E-2</c:v>
                </c:pt>
                <c:pt idx="8">
                  <c:v>7.5985515003028107E-3</c:v>
                </c:pt>
                <c:pt idx="9">
                  <c:v>5.65816800899753E-3</c:v>
                </c:pt>
                <c:pt idx="10">
                  <c:v>4.6854967840826781E-3</c:v>
                </c:pt>
                <c:pt idx="11">
                  <c:v>4.085877974602828E-3</c:v>
                </c:pt>
                <c:pt idx="12">
                  <c:v>2.9415162296253174E-3</c:v>
                </c:pt>
                <c:pt idx="13">
                  <c:v>1.2655032524736467E-3</c:v>
                </c:pt>
                <c:pt idx="14">
                  <c:v>8.818820106973542E-4</c:v>
                </c:pt>
                <c:pt idx="15">
                  <c:v>7.4250296638895684E-4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97.78384477162875</c:v>
                </c:pt>
                <c:pt idx="1">
                  <c:v>94.775111086348033</c:v>
                </c:pt>
                <c:pt idx="2">
                  <c:v>93.270744243707256</c:v>
                </c:pt>
                <c:pt idx="3">
                  <c:v>89.509827137106143</c:v>
                </c:pt>
                <c:pt idx="4">
                  <c:v>85.748910030505044</c:v>
                </c:pt>
                <c:pt idx="5">
                  <c:v>82.740176345224327</c:v>
                </c:pt>
                <c:pt idx="6">
                  <c:v>74.466158710701734</c:v>
                </c:pt>
                <c:pt idx="7">
                  <c:v>64.687774233539187</c:v>
                </c:pt>
                <c:pt idx="8">
                  <c:v>56.413756599016587</c:v>
                </c:pt>
                <c:pt idx="9">
                  <c:v>50.396289228454727</c:v>
                </c:pt>
                <c:pt idx="10">
                  <c:v>45.883188700533665</c:v>
                </c:pt>
                <c:pt idx="11">
                  <c:v>43.626638436572918</c:v>
                </c:pt>
                <c:pt idx="12">
                  <c:v>37.609171066011058</c:v>
                </c:pt>
                <c:pt idx="13">
                  <c:v>26.326419746207741</c:v>
                </c:pt>
                <c:pt idx="14">
                  <c:v>22.565502639606635</c:v>
                </c:pt>
                <c:pt idx="15">
                  <c:v>18.804585533005529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workbookViewId="0">
      <selection activeCell="F12" sqref="F12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40</v>
      </c>
      <c r="C1" s="3"/>
      <c r="D1" s="4" t="s">
        <v>1</v>
      </c>
      <c r="E1" s="5">
        <v>2.7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41</v>
      </c>
      <c r="D2" s="8" t="s">
        <v>2</v>
      </c>
      <c r="E2" s="9">
        <v>42.23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42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43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43675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1.455692895336181E-2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5.5652225710577808E-3</v>
      </c>
      <c r="C11" s="10" t="s">
        <v>35</v>
      </c>
      <c r="E11" s="20">
        <v>0.25</v>
      </c>
      <c r="F11" s="22">
        <v>1030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7.7716857041790774</v>
      </c>
      <c r="K11" s="22">
        <f>($E$1/($E$1-1))*($L$1/$E$2)*((F11-G11)/10)</f>
        <v>97.78384477162875</v>
      </c>
      <c r="L11" s="24">
        <f>(18*I11/($E$1-1)*J11/E11/60)^0.5*10</f>
        <v>7.3316854625693637E-2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3.6578577325521024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1.1141498680795725E-3</v>
      </c>
      <c r="C12" s="10" t="s">
        <v>35</v>
      </c>
      <c r="E12" s="20">
        <v>0.5</v>
      </c>
      <c r="F12" s="22">
        <v>1029.2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7.9835714184647806</v>
      </c>
      <c r="K12" s="22">
        <f t="shared" ref="K12:K26" si="2">($E$1/($E$1-1))*($L$1/$E$2)*((F12-G12)/10)</f>
        <v>94.775111086348033</v>
      </c>
      <c r="L12" s="24">
        <f t="shared" ref="L12:L26" si="3">(18*I12/($E$1-1)*J12/E12/60)^0.5*10</f>
        <v>5.2544809280241897E-2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1028.8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8.0895142756076606</v>
      </c>
      <c r="K13" s="22">
        <f t="shared" si="2"/>
        <v>93.270744243707256</v>
      </c>
      <c r="L13" s="24">
        <f t="shared" si="3"/>
        <v>3.7400502539365894E-2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3.6578577325521024</v>
      </c>
      <c r="C14" s="33"/>
      <c r="E14" s="20">
        <v>2</v>
      </c>
      <c r="F14" s="22">
        <v>1027.8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8.3543714184648046</v>
      </c>
      <c r="K14" s="22">
        <f t="shared" si="2"/>
        <v>89.509827137106143</v>
      </c>
      <c r="L14" s="24">
        <f t="shared" si="3"/>
        <v>2.6875596159142659E-2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44</v>
      </c>
      <c r="B15" s="31">
        <f>100-B14-B16</f>
        <v>54.043760601769392</v>
      </c>
      <c r="C15" s="10"/>
      <c r="E15" s="20">
        <v>3</v>
      </c>
      <c r="F15" s="22">
        <v>1026.8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8.6192285613219468</v>
      </c>
      <c r="K15" s="22">
        <f t="shared" si="2"/>
        <v>85.748910030505044</v>
      </c>
      <c r="L15" s="24">
        <f t="shared" si="3"/>
        <v>2.2288959041344359E-2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45</v>
      </c>
      <c r="B16" s="31">
        <f>SUM(S11:S36)</f>
        <v>42.298381665678505</v>
      </c>
      <c r="C16" s="10"/>
      <c r="E16" s="20">
        <v>4</v>
      </c>
      <c r="F16" s="22">
        <v>1026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8.8311142756076499</v>
      </c>
      <c r="K16" s="22">
        <f t="shared" si="2"/>
        <v>82.740176345224327</v>
      </c>
      <c r="L16" s="24">
        <f t="shared" si="3"/>
        <v>1.9538623822683905E-2</v>
      </c>
      <c r="N16">
        <f t="shared" si="4"/>
        <v>1.455692895336181E-2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46</v>
      </c>
      <c r="B17" s="31">
        <f>100-B14-B18</f>
        <v>63.893454681956108</v>
      </c>
      <c r="C17" s="10"/>
      <c r="E17" s="20">
        <v>8</v>
      </c>
      <c r="F17" s="22">
        <v>1023.8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9.4137999898933753</v>
      </c>
      <c r="K17" s="22">
        <f t="shared" si="2"/>
        <v>74.466158710701734</v>
      </c>
      <c r="L17" s="24">
        <f t="shared" si="3"/>
        <v>1.426440643833795E-2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47</v>
      </c>
      <c r="B18" s="32">
        <f>SUM(R11:R36)</f>
        <v>32.44868758549179</v>
      </c>
      <c r="C18" s="15"/>
      <c r="E18" s="20">
        <v>16</v>
      </c>
      <c r="F18" s="22">
        <v>1021.2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10.102428561321922</v>
      </c>
      <c r="K18" s="22">
        <f t="shared" si="2"/>
        <v>64.687774233539187</v>
      </c>
      <c r="L18" s="24">
        <f t="shared" si="3"/>
        <v>1.0448864986568988E-2</v>
      </c>
      <c r="N18">
        <f t="shared" si="4"/>
        <v>0</v>
      </c>
      <c r="O18">
        <f t="shared" si="5"/>
        <v>0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1019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10.685114275607649</v>
      </c>
      <c r="K19" s="22">
        <f t="shared" si="2"/>
        <v>56.413756599016587</v>
      </c>
      <c r="L19" s="24">
        <f t="shared" si="3"/>
        <v>7.5985515003028107E-3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1017.4</v>
      </c>
      <c r="G20" s="22">
        <v>1004</v>
      </c>
      <c r="H20" s="21">
        <v>22</v>
      </c>
      <c r="I20" s="23">
        <f t="shared" si="0"/>
        <v>9.7985112674620164E-6</v>
      </c>
      <c r="J20" s="22">
        <f t="shared" si="1"/>
        <v>11.108885704179084</v>
      </c>
      <c r="K20" s="22">
        <f t="shared" si="2"/>
        <v>50.396289228454727</v>
      </c>
      <c r="L20" s="24">
        <f t="shared" si="3"/>
        <v>5.65816800899753E-3</v>
      </c>
      <c r="N20">
        <f t="shared" si="4"/>
        <v>0</v>
      </c>
      <c r="O20">
        <f t="shared" si="5"/>
        <v>5.5652225710577808E-3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1016.2</v>
      </c>
      <c r="G21" s="22">
        <v>1004</v>
      </c>
      <c r="H21" s="21">
        <v>22</v>
      </c>
      <c r="I21" s="23">
        <f t="shared" si="0"/>
        <v>9.7985112674620164E-6</v>
      </c>
      <c r="J21" s="22">
        <f t="shared" si="1"/>
        <v>11.426714275607637</v>
      </c>
      <c r="K21" s="22">
        <f t="shared" si="2"/>
        <v>45.883188700533665</v>
      </c>
      <c r="L21" s="24">
        <f t="shared" si="3"/>
        <v>4.6854967840826781E-3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1015.6</v>
      </c>
      <c r="G22" s="22">
        <v>1004</v>
      </c>
      <c r="H22" s="21">
        <v>22</v>
      </c>
      <c r="I22" s="23">
        <f t="shared" si="0"/>
        <v>9.7985112674620164E-6</v>
      </c>
      <c r="J22" s="22">
        <f t="shared" si="1"/>
        <v>11.585628561321929</v>
      </c>
      <c r="K22" s="22">
        <f t="shared" si="2"/>
        <v>43.626638436572918</v>
      </c>
      <c r="L22" s="24">
        <f t="shared" si="3"/>
        <v>4.085877974602828E-3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42.298381665678505</v>
      </c>
    </row>
    <row r="23" spans="1:19" x14ac:dyDescent="0.2">
      <c r="E23" s="20">
        <v>240</v>
      </c>
      <c r="F23" s="22">
        <v>1014</v>
      </c>
      <c r="G23" s="22">
        <v>1004</v>
      </c>
      <c r="H23" s="21">
        <v>22</v>
      </c>
      <c r="I23" s="23">
        <f t="shared" si="0"/>
        <v>9.7985112674620164E-6</v>
      </c>
      <c r="J23" s="22">
        <f t="shared" si="1"/>
        <v>12.009399989893364</v>
      </c>
      <c r="K23" s="22">
        <f t="shared" si="2"/>
        <v>37.609171066011058</v>
      </c>
      <c r="L23" s="24">
        <f t="shared" si="3"/>
        <v>2.9415162296253174E-3</v>
      </c>
      <c r="N23">
        <f t="shared" si="4"/>
        <v>0</v>
      </c>
      <c r="O23">
        <f t="shared" si="5"/>
        <v>0</v>
      </c>
      <c r="P23">
        <f t="shared" si="6"/>
        <v>0</v>
      </c>
      <c r="Q23">
        <f t="shared" si="7"/>
        <v>0</v>
      </c>
      <c r="R23">
        <f t="shared" si="8"/>
        <v>32.44868758549179</v>
      </c>
      <c r="S23">
        <f t="shared" si="9"/>
        <v>0</v>
      </c>
    </row>
    <row r="24" spans="1:19" x14ac:dyDescent="0.2">
      <c r="E24" s="20">
        <v>1396</v>
      </c>
      <c r="F24" s="22">
        <v>1011</v>
      </c>
      <c r="G24" s="22">
        <v>1004</v>
      </c>
      <c r="H24" s="21">
        <v>21.6</v>
      </c>
      <c r="I24" s="23">
        <f t="shared" si="0"/>
        <v>9.894524319363719E-6</v>
      </c>
      <c r="J24" s="22">
        <f t="shared" si="1"/>
        <v>12.803971418464792</v>
      </c>
      <c r="K24" s="22">
        <f t="shared" si="2"/>
        <v>26.326419746207741</v>
      </c>
      <c r="L24" s="24">
        <f t="shared" si="3"/>
        <v>1.2655032524736467E-3</v>
      </c>
      <c r="N24">
        <f t="shared" si="4"/>
        <v>0</v>
      </c>
      <c r="O24">
        <f t="shared" si="5"/>
        <v>0</v>
      </c>
      <c r="P24">
        <f t="shared" si="6"/>
        <v>1.1141498680795725E-3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2927</v>
      </c>
      <c r="F25" s="22">
        <v>1010</v>
      </c>
      <c r="G25" s="22">
        <v>1004</v>
      </c>
      <c r="H25" s="21">
        <v>21.7</v>
      </c>
      <c r="I25" s="23">
        <f t="shared" si="0"/>
        <v>9.8703986948098297E-6</v>
      </c>
      <c r="J25" s="22">
        <f t="shared" si="1"/>
        <v>13.068828561321936</v>
      </c>
      <c r="K25" s="22">
        <f t="shared" si="2"/>
        <v>22.565502639606635</v>
      </c>
      <c r="L25" s="24">
        <f t="shared" si="3"/>
        <v>8.818820106973542E-4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4223</v>
      </c>
      <c r="F26" s="22">
        <v>1009</v>
      </c>
      <c r="G26" s="22">
        <v>1004</v>
      </c>
      <c r="H26" s="21">
        <v>21.6</v>
      </c>
      <c r="I26" s="23">
        <f t="shared" si="0"/>
        <v>9.894524319363719E-6</v>
      </c>
      <c r="J26" s="22">
        <f t="shared" si="1"/>
        <v>13.333685704179079</v>
      </c>
      <c r="K26" s="22">
        <f t="shared" si="2"/>
        <v>18.804585533005529</v>
      </c>
      <c r="L26" s="24">
        <f t="shared" si="3"/>
        <v>7.4250296638895684E-4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cp:lastPrinted>2019-07-29T21:22:10Z</cp:lastPrinted>
  <dcterms:created xsi:type="dcterms:W3CDTF">2011-04-08T16:18:31Z</dcterms:created>
  <dcterms:modified xsi:type="dcterms:W3CDTF">2024-06-01T01:42:02Z</dcterms:modified>
</cp:coreProperties>
</file>