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36D52F8E4F8DA79820D12A0ADFF632B9AA08C414" xr6:coauthVersionLast="47" xr6:coauthVersionMax="47" xr10:uidLastSave="{00000000-0000-0000-0000-000000000000}"/>
  <bookViews>
    <workbookView xWindow="0" yWindow="760" windowWidth="26080" windowHeight="14940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J26" i="1"/>
  <c r="L26" i="1"/>
  <c r="K26" i="1"/>
  <c r="S27" i="1"/>
  <c r="S28" i="1"/>
  <c r="S29" i="1"/>
  <c r="S30" i="1"/>
  <c r="S31" i="1"/>
  <c r="S32" i="1"/>
  <c r="S33" i="1"/>
  <c r="S34" i="1"/>
  <c r="S35" i="1"/>
  <c r="S36" i="1"/>
  <c r="S2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/>
  <c r="L25" i="1"/>
  <c r="S25" i="1"/>
  <c r="L15" i="1"/>
  <c r="L23" i="1"/>
  <c r="L11" i="1"/>
  <c r="N11" i="1"/>
  <c r="P24" i="1"/>
  <c r="L22" i="1"/>
  <c r="L21" i="1"/>
  <c r="N20" i="1"/>
  <c r="L17" i="1"/>
  <c r="O17" i="1"/>
  <c r="P16" i="1"/>
  <c r="L16" i="1"/>
  <c r="L14" i="1"/>
  <c r="N13" i="1"/>
  <c r="L13" i="1"/>
  <c r="L19" i="1"/>
  <c r="N27" i="1"/>
  <c r="P23" i="1"/>
  <c r="P15" i="1"/>
  <c r="O12" i="1"/>
  <c r="O11" i="1"/>
  <c r="N23" i="1"/>
  <c r="N15" i="1"/>
  <c r="L18" i="1"/>
  <c r="L20" i="1"/>
  <c r="L12" i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Q27" i="1"/>
  <c r="N19" i="1"/>
  <c r="P14" i="1"/>
  <c r="P11" i="1"/>
  <c r="N21" i="1"/>
  <c r="P20" i="1"/>
  <c r="O24" i="1"/>
  <c r="P21" i="1"/>
  <c r="P13" i="1"/>
  <c r="P28" i="1"/>
  <c r="P12" i="1"/>
  <c r="P27" i="1"/>
  <c r="P19" i="1"/>
  <c r="N22" i="1"/>
  <c r="S12" i="1"/>
  <c r="N14" i="1"/>
  <c r="N12" i="1"/>
  <c r="S19" i="1"/>
  <c r="S16" i="1"/>
  <c r="P22" i="1"/>
  <c r="Q24" i="1"/>
  <c r="R25" i="1"/>
  <c r="R24" i="1"/>
  <c r="S21" i="1"/>
  <c r="S13" i="1"/>
  <c r="R23" i="1"/>
  <c r="S23" i="1"/>
  <c r="N16" i="1"/>
  <c r="S20" i="1"/>
  <c r="S22" i="1"/>
  <c r="S15" i="1"/>
  <c r="Q23" i="1"/>
  <c r="S18" i="1"/>
  <c r="S17" i="1"/>
  <c r="S14" i="1"/>
  <c r="S11" i="1"/>
  <c r="S24" i="1"/>
  <c r="Q17" i="1"/>
  <c r="R14" i="1"/>
  <c r="O18" i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2" i="1"/>
  <c r="B10" i="1"/>
  <c r="B11" i="1"/>
  <c r="B14" i="1"/>
  <c r="B16" i="1"/>
  <c r="B18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<sst xmlns="http://schemas.openxmlformats.org/spreadsheetml/2006/main" count="58" uniqueCount="48">
  <si>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</si>
  <si>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</si>
  <si>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</si>
  <si>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</si>
  <si>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</si>
  <si>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</si>
  <si>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</si>
  <si>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</si>
  <si>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</si>
  <si>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</si>
  <si>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</si>
  <si>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</si>
  <si>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</si>
  <si>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</si>
  <si>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</si>
  <si>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</si>
  <si>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</si>
  <si>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</si>
  <si>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</si>
  <si>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</si>
  <si>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</si>
  <si>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</si>
  <si>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</si>
  <si>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</si>
  <si>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</si>
  <si>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</si>
  <si>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</si>
  <si>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</si>
  <si>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</si>
  <si>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</si>
  <si>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</si>
  <si>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</si>
  <si>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</si>
  <si>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</si>
  <si>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</si>
  <si>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</si>
  <si>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</si>
  <si>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</si>
  <si>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</si>
  <si>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</si>
  <si>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</si>
  <si>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t>U1519C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</si>
  <si>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</si>
  <si>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</si>
  <si>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</si>
  <si>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</si>
  <si>
    <t>21R-1</t>
  </si>
  <si>
    <t>586.81 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</si>
</sst>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8.4683612510260423E-2</c:v>
                </c:pt>
                <c:pt idx="1">
                  <c:v>6.0195162922545994E-2</c:v>
                </c:pt>
                <c:pt idx="2">
                  <c:v>4.3115884269701449E-2</c:v>
                </c:pt>
                <c:pt idx="3">
                  <c:v>3.1058363739655086E-2</c:v>
                </c:pt>
                <c:pt idx="4">
                  <c:v>2.5485078394259515E-2</c:v>
                </c:pt>
                <c:pt idx="5">
                  <c:v>2.2287413230986899E-2</c:v>
                </c:pt>
                <c:pt idx="6">
                  <c:v>1.594903805446863E-2</c:v>
                </c:pt>
                <c:pt idx="7">
                  <c:v>1.1514885408465741E-2</c:v>
                </c:pt>
                <c:pt idx="8">
                  <c:v>8.2603122255629196E-3</c:v>
                </c:pt>
                <c:pt idx="9">
                  <c:v>6.137530004882475E-3</c:v>
                </c:pt>
                <c:pt idx="10">
                  <c:v>5.021890968108276E-3</c:v>
                </c:pt>
                <c:pt idx="11">
                  <c:v>4.3856765996494245E-3</c:v>
                </c:pt>
                <c:pt idx="12">
                  <c:v>3.166340086814138E-3</c:v>
                </c:pt>
                <c:pt idx="13">
                  <c:v>1.3678943531673482E-3</c:v>
                </c:pt>
                <c:pt idx="14">
                  <c:v>9.4804212190596131E-4</c:v>
                </c:pt>
                <c:pt idx="15">
                  <c:v>6.5651858394226469E-4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86.773791985016047</c:v>
                </c:pt>
                <c:pt idx="1">
                  <c:v>84.778992169268662</c:v>
                </c:pt>
                <c:pt idx="2">
                  <c:v>79.791992629899923</c:v>
                </c:pt>
                <c:pt idx="3">
                  <c:v>75.802392998405139</c:v>
                </c:pt>
                <c:pt idx="4">
                  <c:v>73.8075931826572</c:v>
                </c:pt>
                <c:pt idx="5">
                  <c:v>69.817993551162417</c:v>
                </c:pt>
                <c:pt idx="6">
                  <c:v>64.830994011793678</c:v>
                </c:pt>
                <c:pt idx="7">
                  <c:v>55.854394840930169</c:v>
                </c:pt>
                <c:pt idx="8">
                  <c:v>48.87259548581347</c:v>
                </c:pt>
                <c:pt idx="9">
                  <c:v>40.893396222823931</c:v>
                </c:pt>
                <c:pt idx="10">
                  <c:v>39.895996314949961</c:v>
                </c:pt>
                <c:pt idx="11">
                  <c:v>35.906396683455185</c:v>
                </c:pt>
                <c:pt idx="12">
                  <c:v>30.919397144086442</c:v>
                </c:pt>
                <c:pt idx="13">
                  <c:v>20.945398065348954</c:v>
                </c:pt>
                <c:pt idx="14">
                  <c:v>16.955798433853619</c:v>
                </c:pt>
                <c:pt idx="15">
                  <c:v>12.96619880235885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0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zoomScaleNormal="100" workbookViewId="0">
      <selection activeCell="I26" sqref="I26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2.62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32.43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46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47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43682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2.8683287765093976E-2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8.7154885771529716E-3</v>
      </c>
      <c r="C11" s="10" t="s">
        <v>35</v>
      </c>
      <c r="E11" s="20">
        <v>0.25</v>
      </c>
      <c r="F11" s="22">
        <v>1021.4</v>
      </c>
      <c r="G11" s="22">
        <v>1004</v>
      </c>
      <c r="H11" s="21">
        <v>22.7</v>
      </c>
      <c r="I11" s="23">
        <f t="shared" ref="I11:I26" si="0">(0.004*H11*H11-0.4098*H11+16.689)/1000/980.7</f>
        <v>9.6336290404812899E-6</v>
      </c>
      <c r="J11" s="22">
        <f>$I$5-(F11+$I$6-1000)/(1035-1000)*($I$5-$I$4)-$I$3/$L$2/2</f>
        <v>10.049457132750511</v>
      </c>
      <c r="K11" s="22">
        <f>($E$1/($E$1-1))*($L$1/$E$2)*((F11-G11)/10)</f>
        <v>86.773791985016047</v>
      </c>
      <c r="L11" s="24">
        <f>(18*I11/($E$1-1)*J11/E11/60)^0.5*10</f>
        <v>8.4683612510260423E-2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15.001414775878672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1.9241109043645107E-3</v>
      </c>
      <c r="C12" s="10" t="s">
        <v>35</v>
      </c>
      <c r="E12" s="20">
        <v>0.5</v>
      </c>
      <c r="F12" s="22">
        <v>1021</v>
      </c>
      <c r="G12" s="22">
        <v>1004</v>
      </c>
      <c r="H12" s="21">
        <v>22.7</v>
      </c>
      <c r="I12" s="23">
        <f t="shared" si="0"/>
        <v>9.6336290404812899E-6</v>
      </c>
      <c r="J12" s="22">
        <f t="shared" ref="J12:J26" si="1">$I$5-(F12+$I$6-1000)/(1035-1000)*($I$5-$I$4)-$I$3/$L$2/2</f>
        <v>10.155399989893365</v>
      </c>
      <c r="K12" s="22">
        <f t="shared" ref="K12:K26" si="2">($E$1/($E$1-1))*($L$1/$E$2)*((F12-G12)/10)</f>
        <v>84.778992169268662</v>
      </c>
      <c r="L12" s="24">
        <f t="shared" ref="L12:L26" si="3">(18*I12/($E$1-1)*J12/E12/60)^0.5*10</f>
        <v>6.0195162922545994E-2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1020</v>
      </c>
      <c r="G13" s="22">
        <v>1004</v>
      </c>
      <c r="H13" s="21">
        <v>22.7</v>
      </c>
      <c r="I13" s="23">
        <f t="shared" si="0"/>
        <v>9.6336290404812899E-6</v>
      </c>
      <c r="J13" s="22">
        <f t="shared" si="1"/>
        <v>10.420257132750507</v>
      </c>
      <c r="K13" s="22">
        <f t="shared" si="2"/>
        <v>79.791992629899923</v>
      </c>
      <c r="L13" s="24">
        <f t="shared" si="3"/>
        <v>4.3115884269701449E-2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15.001414775878672</v>
      </c>
      <c r="C14" s="33"/>
      <c r="E14" s="20">
        <v>2</v>
      </c>
      <c r="F14" s="22">
        <v>1019.2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10.632142847036208</v>
      </c>
      <c r="K14" s="22">
        <f t="shared" si="2"/>
        <v>75.802392998405139</v>
      </c>
      <c r="L14" s="24">
        <f t="shared" si="3"/>
        <v>3.1058363739655086E-2</v>
      </c>
      <c r="N14">
        <f t="shared" si="4"/>
        <v>2.8683287765093976E-2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42</v>
      </c>
      <c r="B15" s="31">
        <f>100-B14-B16</f>
        <v>51.286546854136681</v>
      </c>
      <c r="C15" s="10"/>
      <c r="E15" s="20">
        <v>3</v>
      </c>
      <c r="F15" s="22">
        <v>1018.8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10.73808570417909</v>
      </c>
      <c r="K15" s="22">
        <f t="shared" si="2"/>
        <v>73.8075931826572</v>
      </c>
      <c r="L15" s="24">
        <f t="shared" si="3"/>
        <v>2.5485078394259515E-2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43</v>
      </c>
      <c r="B16" s="31">
        <f>SUM(S11:S36)</f>
        <v>33.712038369984647</v>
      </c>
      <c r="C16" s="10"/>
      <c r="E16" s="20">
        <v>4</v>
      </c>
      <c r="F16" s="22">
        <v>1018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10.949971418464791</v>
      </c>
      <c r="K16" s="22">
        <f t="shared" si="2"/>
        <v>69.817993551162417</v>
      </c>
      <c r="L16" s="24">
        <f t="shared" si="3"/>
        <v>2.2287413230986899E-2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44</v>
      </c>
      <c r="B17" s="31">
        <f>100-B14-B18</f>
        <v>59.538887457843558</v>
      </c>
      <c r="C17" s="10"/>
      <c r="E17" s="20">
        <v>8</v>
      </c>
      <c r="F17" s="22">
        <v>1017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11.214828561321935</v>
      </c>
      <c r="K17" s="22">
        <f t="shared" si="2"/>
        <v>64.830994011793678</v>
      </c>
      <c r="L17" s="24">
        <f t="shared" si="3"/>
        <v>1.594903805446863E-2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45</v>
      </c>
      <c r="B18" s="32">
        <f>SUM(R11:R36)</f>
        <v>25.45969776627777</v>
      </c>
      <c r="C18" s="15"/>
      <c r="E18" s="20">
        <v>16</v>
      </c>
      <c r="F18" s="22">
        <v>1015.2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11.691571418464779</v>
      </c>
      <c r="K18" s="22">
        <f t="shared" si="2"/>
        <v>55.854394840930169</v>
      </c>
      <c r="L18" s="24">
        <f t="shared" si="3"/>
        <v>1.1514885408465741E-2</v>
      </c>
      <c r="N18">
        <f t="shared" si="4"/>
        <v>0</v>
      </c>
      <c r="O18">
        <f t="shared" si="5"/>
        <v>8.7154885771529716E-3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1013.8</v>
      </c>
      <c r="G19" s="22">
        <v>1004</v>
      </c>
      <c r="H19" s="21">
        <v>22.1</v>
      </c>
      <c r="I19" s="23">
        <f t="shared" si="0"/>
        <v>9.7747119404506981E-6</v>
      </c>
      <c r="J19" s="22">
        <f t="shared" si="1"/>
        <v>12.062371418464805</v>
      </c>
      <c r="K19" s="22">
        <f t="shared" si="2"/>
        <v>48.87259548581347</v>
      </c>
      <c r="L19" s="24">
        <f t="shared" si="3"/>
        <v>8.2603122255629196E-3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1012.2</v>
      </c>
      <c r="G20" s="22">
        <v>1004</v>
      </c>
      <c r="H20" s="21">
        <v>22.1</v>
      </c>
      <c r="I20" s="23">
        <f t="shared" si="0"/>
        <v>9.7747119404506981E-6</v>
      </c>
      <c r="J20" s="22">
        <f t="shared" si="1"/>
        <v>12.486142847036209</v>
      </c>
      <c r="K20" s="22">
        <f t="shared" si="2"/>
        <v>40.893396222823931</v>
      </c>
      <c r="L20" s="24">
        <f t="shared" si="3"/>
        <v>6.137530004882475E-3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1012</v>
      </c>
      <c r="G21" s="22">
        <v>1004</v>
      </c>
      <c r="H21" s="21">
        <v>22.1</v>
      </c>
      <c r="I21" s="23">
        <f t="shared" si="0"/>
        <v>9.7747119404506981E-6</v>
      </c>
      <c r="J21" s="22">
        <f t="shared" si="1"/>
        <v>12.53911427560765</v>
      </c>
      <c r="K21" s="22">
        <f t="shared" si="2"/>
        <v>39.895996314949961</v>
      </c>
      <c r="L21" s="24">
        <f t="shared" si="3"/>
        <v>5.021890968108276E-3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1011.2</v>
      </c>
      <c r="G22" s="22">
        <v>1004</v>
      </c>
      <c r="H22" s="21">
        <v>22.1</v>
      </c>
      <c r="I22" s="23">
        <f t="shared" si="0"/>
        <v>9.7747119404506981E-6</v>
      </c>
      <c r="J22" s="22">
        <f t="shared" si="1"/>
        <v>12.750999989893351</v>
      </c>
      <c r="K22" s="22">
        <f t="shared" si="2"/>
        <v>35.906396683455185</v>
      </c>
      <c r="L22" s="24">
        <f t="shared" si="3"/>
        <v>4.3856765996494245E-3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33.712038369984647</v>
      </c>
    </row>
    <row r="23" spans="1:19" x14ac:dyDescent="0.2">
      <c r="E23" s="20">
        <v>235</v>
      </c>
      <c r="F23" s="22">
        <v>1010.2</v>
      </c>
      <c r="G23" s="22">
        <v>1004</v>
      </c>
      <c r="H23" s="21">
        <v>22.1</v>
      </c>
      <c r="I23" s="23">
        <f t="shared" si="0"/>
        <v>9.7747119404506981E-6</v>
      </c>
      <c r="J23" s="22">
        <f t="shared" si="1"/>
        <v>13.015857132750494</v>
      </c>
      <c r="K23" s="22">
        <f t="shared" si="2"/>
        <v>30.919397144086442</v>
      </c>
      <c r="L23" s="24">
        <f t="shared" si="3"/>
        <v>3.166340086814138E-3</v>
      </c>
      <c r="N23">
        <f t="shared" si="4"/>
        <v>0</v>
      </c>
      <c r="O23">
        <f t="shared" si="5"/>
        <v>0</v>
      </c>
      <c r="P23">
        <f t="shared" si="6"/>
        <v>1.9241109043645107E-3</v>
      </c>
      <c r="Q23">
        <f t="shared" si="7"/>
        <v>0</v>
      </c>
      <c r="R23">
        <f t="shared" si="8"/>
        <v>25.45969776627777</v>
      </c>
      <c r="S23">
        <f t="shared" si="9"/>
        <v>0</v>
      </c>
    </row>
    <row r="24" spans="1:19" x14ac:dyDescent="0.2">
      <c r="E24" s="20">
        <v>1320</v>
      </c>
      <c r="F24" s="22">
        <v>1008.2</v>
      </c>
      <c r="G24" s="22">
        <v>1004</v>
      </c>
      <c r="H24" s="21">
        <v>21.8</v>
      </c>
      <c r="I24" s="23">
        <f t="shared" si="0"/>
        <v>9.8463546446415822E-6</v>
      </c>
      <c r="J24" s="22">
        <f t="shared" si="1"/>
        <v>13.54557141846478</v>
      </c>
      <c r="K24" s="22">
        <f t="shared" si="2"/>
        <v>20.945398065348954</v>
      </c>
      <c r="L24" s="24">
        <f t="shared" si="3"/>
        <v>1.3678943531673482E-3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2764</v>
      </c>
      <c r="F25" s="22">
        <v>1007.4</v>
      </c>
      <c r="G25" s="22">
        <v>1004</v>
      </c>
      <c r="H25" s="21">
        <v>22.2</v>
      </c>
      <c r="I25" s="23">
        <f t="shared" si="0"/>
        <v>9.7509941878250216E-6</v>
      </c>
      <c r="J25" s="22">
        <f t="shared" si="1"/>
        <v>13.757457132750513</v>
      </c>
      <c r="K25" s="22">
        <f t="shared" si="2"/>
        <v>16.955798433853619</v>
      </c>
      <c r="L25" s="24">
        <f t="shared" si="3"/>
        <v>9.4804212190596131E-4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5782</v>
      </c>
      <c r="F26" s="22">
        <v>1006.6</v>
      </c>
      <c r="G26" s="22">
        <v>1004</v>
      </c>
      <c r="H26" s="21">
        <v>22.7</v>
      </c>
      <c r="I26" s="23">
        <f t="shared" si="0"/>
        <v>9.6336290404812899E-6</v>
      </c>
      <c r="J26" s="22">
        <f t="shared" si="1"/>
        <v>13.969342847036215</v>
      </c>
      <c r="K26" s="22">
        <f t="shared" si="2"/>
        <v>12.96619880235885</v>
      </c>
      <c r="L26" s="24">
        <f t="shared" si="3"/>
        <v>6.5651858394226469E-4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2024-06-01T00:57:35Z</dcterms:modified>
</cp:coreProperties>
</file>