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73DB21DE4F8BEF28E0EBA2FBD6E8E07B47CEA180" xr6:coauthVersionLast="47" xr6:coauthVersionMax="47" xr10:uidLastSave="{00000000-0000-0000-0000-000000000000}"/>
  <bookViews>
    <workbookView xWindow="0" yWindow="760" windowWidth="19160" windowHeight="8480" activeTab="1" xr2:uid="{00000000-000D-0000-FFFF-FFFF00000000}"/>
  </bookViews>
  <sheets>
    <sheet name="Results" sheetId="1" r:id="rId1"/>
    <sheet name="Graph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2" i="1"/>
  <c r="L12" i="1"/>
  <c r="I13" i="1"/>
  <c r="J13" i="1"/>
  <c r="L13" i="1"/>
  <c r="S12" i="1"/>
  <c r="I14" i="1"/>
  <c r="J14" i="1"/>
  <c r="L14" i="1"/>
  <c r="S13" i="1"/>
  <c r="I15" i="1"/>
  <c r="J15" i="1"/>
  <c r="L15" i="1"/>
  <c r="S14" i="1"/>
  <c r="I16" i="1"/>
  <c r="J16" i="1"/>
  <c r="L16" i="1"/>
  <c r="S15" i="1"/>
  <c r="I17" i="1"/>
  <c r="J17" i="1"/>
  <c r="L17" i="1"/>
  <c r="S16" i="1"/>
  <c r="I18" i="1"/>
  <c r="J18" i="1"/>
  <c r="L18" i="1"/>
  <c r="S17" i="1"/>
  <c r="I19" i="1"/>
  <c r="J19" i="1"/>
  <c r="L19" i="1"/>
  <c r="S18" i="1"/>
  <c r="I20" i="1"/>
  <c r="J20" i="1"/>
  <c r="L20" i="1"/>
  <c r="S19" i="1"/>
  <c r="I21" i="1"/>
  <c r="J21" i="1"/>
  <c r="L21" i="1"/>
  <c r="S20" i="1"/>
  <c r="I22" i="1"/>
  <c r="J22" i="1"/>
  <c r="L22" i="1"/>
  <c r="S21" i="1"/>
  <c r="I23" i="1"/>
  <c r="J23" i="1"/>
  <c r="L23" i="1"/>
  <c r="K23" i="1"/>
  <c r="K22" i="1"/>
  <c r="S22" i="1"/>
  <c r="I24" i="1"/>
  <c r="J24" i="1"/>
  <c r="L24" i="1"/>
  <c r="S23" i="1"/>
  <c r="I25" i="1"/>
  <c r="J25" i="1"/>
  <c r="L25" i="1"/>
  <c r="S24" i="1"/>
  <c r="I26" i="1"/>
  <c r="J26" i="1"/>
  <c r="L26" i="1"/>
  <c r="S25" i="1"/>
  <c r="S26" i="1"/>
  <c r="S27" i="1"/>
  <c r="S28" i="1"/>
  <c r="S29" i="1"/>
  <c r="S30" i="1"/>
  <c r="S31" i="1"/>
  <c r="S32" i="1"/>
  <c r="S33" i="1"/>
  <c r="S34" i="1"/>
  <c r="S35" i="1"/>
  <c r="S36" i="1"/>
  <c r="K26" i="1"/>
  <c r="R29" i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4" i="1"/>
  <c r="K25" i="1"/>
  <c r="N28" i="1"/>
  <c r="K11" i="1"/>
  <c r="J11" i="1"/>
  <c r="I11" i="1"/>
  <c r="L11" i="1"/>
  <c r="S11" i="1"/>
  <c r="B16" i="1"/>
  <c r="Q14" i="1"/>
  <c r="R25" i="1"/>
  <c r="P24" i="1"/>
  <c r="N20" i="1"/>
  <c r="P16" i="1"/>
  <c r="N12" i="1"/>
  <c r="O25" i="1"/>
  <c r="N27" i="1"/>
  <c r="P23" i="1"/>
  <c r="O19" i="1"/>
  <c r="P15" i="1"/>
  <c r="O12" i="1"/>
  <c r="O11" i="1"/>
  <c r="O17" i="1"/>
  <c r="R24" i="1"/>
  <c r="R23" i="1"/>
  <c r="R22" i="1"/>
  <c r="N23" i="1"/>
  <c r="O18" i="1"/>
  <c r="N15" i="1"/>
  <c r="P26" i="1"/>
  <c r="O22" i="1"/>
  <c r="P18" i="1"/>
  <c r="O14" i="1"/>
  <c r="N26" i="1"/>
  <c r="N18" i="1"/>
  <c r="O28" i="1"/>
  <c r="O23" i="1"/>
  <c r="P25" i="1"/>
  <c r="O21" i="1"/>
  <c r="P17" i="1"/>
  <c r="O13" i="1"/>
  <c r="N25" i="1"/>
  <c r="N17" i="1"/>
  <c r="O27" i="1"/>
  <c r="O16" i="1"/>
  <c r="N24" i="1"/>
  <c r="N16" i="1"/>
  <c r="O26" i="1"/>
  <c r="O15" i="1"/>
  <c r="R28" i="1"/>
  <c r="Q28" i="1"/>
  <c r="Q27" i="1"/>
  <c r="R27" i="1"/>
  <c r="N19" i="1"/>
  <c r="P14" i="1"/>
  <c r="Q24" i="1"/>
  <c r="P11" i="1"/>
  <c r="Q23" i="1"/>
  <c r="Q21" i="1"/>
  <c r="N11" i="1"/>
  <c r="N21" i="1"/>
  <c r="P22" i="1"/>
  <c r="P20" i="1"/>
  <c r="O24" i="1"/>
  <c r="P21" i="1"/>
  <c r="P13" i="1"/>
  <c r="P28" i="1"/>
  <c r="P12" i="1"/>
  <c r="Q22" i="1"/>
  <c r="P27" i="1"/>
  <c r="P19" i="1"/>
  <c r="N22" i="1"/>
  <c r="N14" i="1"/>
  <c r="N13" i="1"/>
  <c r="R15" i="1"/>
  <c r="Q17" i="1"/>
  <c r="Q15" i="1"/>
  <c r="R14" i="1"/>
  <c r="R16" i="1"/>
  <c r="Q13" i="1"/>
  <c r="R17" i="1"/>
  <c r="Q16" i="1"/>
  <c r="O20" i="1"/>
  <c r="R21" i="1"/>
  <c r="R13" i="1"/>
  <c r="R12" i="1"/>
  <c r="Q19" i="1"/>
  <c r="R18" i="1"/>
  <c r="Q18" i="1"/>
  <c r="R26" i="1"/>
  <c r="Q25" i="1"/>
  <c r="Q26" i="1"/>
  <c r="R11" i="1"/>
  <c r="Q11" i="1"/>
  <c r="Q12" i="1"/>
  <c r="B11" i="1"/>
  <c r="Q20" i="1"/>
  <c r="R19" i="1"/>
  <c r="R20" i="1"/>
  <c r="B12" i="1"/>
  <c r="B10" i="1"/>
  <c r="B14" i="1"/>
  <c r="B18" i="1"/>
  <c r="B17" i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<sst xmlns="http://schemas.openxmlformats.org/spreadsheetml/2006/main" count="58" uniqueCount="48">
  <si>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</si>
  <si>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</si>
  <si>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</si>
  <si>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</si>
  <si>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</si>
  <si>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</si>
  <si>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</si>
  <si>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</si>
  <si>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</si>
  <si>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</si>
  <si>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</si>
  <si>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</si>
  <si>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</si>
  <si>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</si>
  <si>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</si>
  <si>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</si>
  <si>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</si>
  <si>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</si>
  <si>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</si>
  <si>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</si>
  <si>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</si>
  <si>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</si>
  <si>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</si>
  <si>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</si>
  <si>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</si>
  <si>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</si>
  <si>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</si>
  <si>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</si>
  <si>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</si>
  <si>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</si>
  <si>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</si>
  <si>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</si>
  <si>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</si>
  <si>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</si>
  <si>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</si>
  <si>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</si>
  <si>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</si>
  <si>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</si>
  <si>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</si>
  <si>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</si>
  <si>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t>IODP372</t>
  </si>
  <si>
    <t>U1517C</t>
  </si>
  <si>
    <t>15H-2</t>
  </si>
  <si>
    <t>73.17 mbsf</t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</si>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</sst>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7.3533448464263837E-2</c:v>
                </c:pt>
                <c:pt idx="1">
                  <c:v>5.2874582759065716E-2</c:v>
                </c:pt>
                <c:pt idx="2">
                  <c:v>3.7999072241091017E-2</c:v>
                </c:pt>
                <c:pt idx="3">
                  <c:v>2.7294671928736049E-2</c:v>
                </c:pt>
                <c:pt idx="4">
                  <c:v>2.2491772388448066E-2</c:v>
                </c:pt>
                <c:pt idx="5">
                  <c:v>1.965502937957532E-2</c:v>
                </c:pt>
                <c:pt idx="6">
                  <c:v>1.4225815899208939E-2</c:v>
                </c:pt>
                <c:pt idx="7">
                  <c:v>1.0257579332744959E-2</c:v>
                </c:pt>
                <c:pt idx="8">
                  <c:v>7.5068003853787533E-3</c:v>
                </c:pt>
                <c:pt idx="9">
                  <c:v>5.5655909435907112E-3</c:v>
                </c:pt>
                <c:pt idx="10">
                  <c:v>4.644557012081215E-3</c:v>
                </c:pt>
                <c:pt idx="11">
                  <c:v>4.0603026135492253E-3</c:v>
                </c:pt>
                <c:pt idx="12">
                  <c:v>2.9174925834858406E-3</c:v>
                </c:pt>
                <c:pt idx="13">
                  <c:v>1.2384852887373763E-3</c:v>
                </c:pt>
                <c:pt idx="14">
                  <c:v>8.7466152147238642E-4</c:v>
                </c:pt>
                <c:pt idx="15">
                  <c:v>7.3703477912775972E-4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93.609173002975311</c:v>
                </c:pt>
                <c:pt idx="1">
                  <c:v>90.008820195168568</c:v>
                </c:pt>
                <c:pt idx="2">
                  <c:v>86.408467387361824</c:v>
                </c:pt>
                <c:pt idx="3">
                  <c:v>82.808114579555067</c:v>
                </c:pt>
                <c:pt idx="4">
                  <c:v>80.647902894871365</c:v>
                </c:pt>
                <c:pt idx="5">
                  <c:v>78.487691210186824</c:v>
                </c:pt>
                <c:pt idx="6">
                  <c:v>72.727126717696365</c:v>
                </c:pt>
                <c:pt idx="7">
                  <c:v>67.686632786766594</c:v>
                </c:pt>
                <c:pt idx="8">
                  <c:v>58.325715486469392</c:v>
                </c:pt>
                <c:pt idx="9">
                  <c:v>54.005292117101135</c:v>
                </c:pt>
                <c:pt idx="10">
                  <c:v>47.524657063049162</c:v>
                </c:pt>
                <c:pt idx="11">
                  <c:v>44.644374816803527</c:v>
                </c:pt>
                <c:pt idx="12">
                  <c:v>39.603880885874169</c:v>
                </c:pt>
                <c:pt idx="13">
                  <c:v>27.362681339331324</c:v>
                </c:pt>
                <c:pt idx="14">
                  <c:v>22.322187408401966</c:v>
                </c:pt>
                <c:pt idx="15">
                  <c:v>19.441905162156328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workbookViewId="0">
      <selection activeCell="B21" sqref="B21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40</v>
      </c>
      <c r="C1" s="3"/>
      <c r="D1" s="4" t="s">
        <v>1</v>
      </c>
      <c r="E1" s="5">
        <v>2.69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41</v>
      </c>
      <c r="D2" s="8" t="s">
        <v>2</v>
      </c>
      <c r="E2" s="9">
        <v>44.21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42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43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43675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1.6161127839472485E-2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4.9768406866267326E-3</v>
      </c>
      <c r="C11" s="10" t="s">
        <v>35</v>
      </c>
      <c r="E11" s="20">
        <v>0.25</v>
      </c>
      <c r="F11" s="22">
        <v>1030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7.7716857041790774</v>
      </c>
      <c r="K11" s="22">
        <f>($E$1/($E$1-1))*($L$1/$E$2)*((F11-G11)/10)</f>
        <v>93.609173002975311</v>
      </c>
      <c r="L11" s="24">
        <f>(18*I11/($E$1-1)*J11/E11/60)^0.5*10</f>
        <v>7.3533448464263837E-2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8.1655141822335224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1.05217330574228E-3</v>
      </c>
      <c r="C12" s="10" t="s">
        <v>35</v>
      </c>
      <c r="E12" s="20">
        <v>0.5</v>
      </c>
      <c r="F12" s="22">
        <v>1029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8.0365428470362197</v>
      </c>
      <c r="K12" s="22">
        <f t="shared" ref="K12:K26" si="2">($E$1/($E$1-1))*($L$1/$E$2)*((F12-G12)/10)</f>
        <v>90.008820195168568</v>
      </c>
      <c r="L12" s="24">
        <f t="shared" ref="L12:L26" si="3">(18*I12/($E$1-1)*J12/E12/60)^0.5*10</f>
        <v>5.2874582759065716E-2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1028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8.3013999898933619</v>
      </c>
      <c r="K13" s="22">
        <f t="shared" si="2"/>
        <v>86.408467387361824</v>
      </c>
      <c r="L13" s="24">
        <f t="shared" si="3"/>
        <v>3.7999072241091017E-2</v>
      </c>
      <c r="N13">
        <f t="shared" si="4"/>
        <v>0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8.1655141822335224</v>
      </c>
      <c r="C14" s="33"/>
      <c r="E14" s="20">
        <v>2</v>
      </c>
      <c r="F14" s="22">
        <v>1027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8.5662571327505059</v>
      </c>
      <c r="K14" s="22">
        <f t="shared" si="2"/>
        <v>82.808114579555067</v>
      </c>
      <c r="L14" s="24">
        <f t="shared" si="3"/>
        <v>2.7294671928736049E-2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44</v>
      </c>
      <c r="B15" s="31">
        <f>100-B14-B16</f>
        <v>48.200494890841817</v>
      </c>
      <c r="C15" s="10"/>
      <c r="E15" s="20">
        <v>3</v>
      </c>
      <c r="F15" s="22">
        <v>1026.4000000000001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8.7251714184647682</v>
      </c>
      <c r="K15" s="22">
        <f t="shared" si="2"/>
        <v>80.647902894871365</v>
      </c>
      <c r="L15" s="24">
        <f t="shared" si="3"/>
        <v>2.2491772388448066E-2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45</v>
      </c>
      <c r="B16" s="31">
        <f>SUM(S11:S36)</f>
        <v>43.63399092692466</v>
      </c>
      <c r="C16" s="10"/>
      <c r="E16" s="20">
        <v>4</v>
      </c>
      <c r="F16" s="22">
        <v>1025.8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8.884085704179089</v>
      </c>
      <c r="K16" s="22">
        <f t="shared" si="2"/>
        <v>78.487691210186824</v>
      </c>
      <c r="L16" s="24">
        <f t="shared" si="3"/>
        <v>1.965502937957532E-2</v>
      </c>
      <c r="N16">
        <f t="shared" si="4"/>
        <v>1.6161127839472485E-2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46</v>
      </c>
      <c r="B17" s="31">
        <f>100-B14-B18</f>
        <v>57.624872677144026</v>
      </c>
      <c r="C17" s="10"/>
      <c r="E17" s="20">
        <v>8</v>
      </c>
      <c r="F17" s="22">
        <v>1024.2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9.3078571327504953</v>
      </c>
      <c r="K17" s="22">
        <f t="shared" si="2"/>
        <v>72.727126717696365</v>
      </c>
      <c r="L17" s="24">
        <f t="shared" si="3"/>
        <v>1.4225815899208939E-2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47</v>
      </c>
      <c r="B18" s="32">
        <f>SUM(R11:R36)</f>
        <v>34.209613140622452</v>
      </c>
      <c r="C18" s="15"/>
      <c r="E18" s="20">
        <v>16</v>
      </c>
      <c r="F18" s="22">
        <v>1022.8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9.6786571327505193</v>
      </c>
      <c r="K18" s="22">
        <f t="shared" si="2"/>
        <v>67.686632786766594</v>
      </c>
      <c r="L18" s="24">
        <f t="shared" si="3"/>
        <v>1.0257579332744959E-2</v>
      </c>
      <c r="N18">
        <f t="shared" si="4"/>
        <v>0</v>
      </c>
      <c r="O18">
        <f t="shared" si="5"/>
        <v>0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1020.2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10.367285704179066</v>
      </c>
      <c r="K19" s="22">
        <f t="shared" si="2"/>
        <v>58.325715486469392</v>
      </c>
      <c r="L19" s="24">
        <f t="shared" si="3"/>
        <v>7.5068003853787533E-3</v>
      </c>
      <c r="N19">
        <f t="shared" si="4"/>
        <v>0</v>
      </c>
      <c r="O19">
        <f t="shared" si="5"/>
        <v>0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1019</v>
      </c>
      <c r="G20" s="22">
        <v>1004</v>
      </c>
      <c r="H20" s="21">
        <v>22</v>
      </c>
      <c r="I20" s="23">
        <f t="shared" si="0"/>
        <v>9.7985112674620164E-6</v>
      </c>
      <c r="J20" s="22">
        <f t="shared" si="1"/>
        <v>10.685114275607649</v>
      </c>
      <c r="K20" s="22">
        <f t="shared" si="2"/>
        <v>54.005292117101135</v>
      </c>
      <c r="L20" s="24">
        <f t="shared" si="3"/>
        <v>5.5655909435907112E-3</v>
      </c>
      <c r="N20">
        <f t="shared" si="4"/>
        <v>0</v>
      </c>
      <c r="O20">
        <f t="shared" si="5"/>
        <v>4.9768406866267326E-3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1017.2</v>
      </c>
      <c r="G21" s="22">
        <v>1004</v>
      </c>
      <c r="H21" s="21">
        <v>22</v>
      </c>
      <c r="I21" s="23">
        <f t="shared" si="0"/>
        <v>9.7985112674620164E-6</v>
      </c>
      <c r="J21" s="22">
        <f t="shared" si="1"/>
        <v>11.161857132750495</v>
      </c>
      <c r="K21" s="22">
        <f t="shared" si="2"/>
        <v>47.524657063049162</v>
      </c>
      <c r="L21" s="24">
        <f t="shared" si="3"/>
        <v>4.644557012081215E-3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1016.4</v>
      </c>
      <c r="G22" s="22">
        <v>1004</v>
      </c>
      <c r="H22" s="21">
        <v>22</v>
      </c>
      <c r="I22" s="23">
        <f t="shared" si="0"/>
        <v>9.7985112674620164E-6</v>
      </c>
      <c r="J22" s="22">
        <f t="shared" si="1"/>
        <v>11.373742847036226</v>
      </c>
      <c r="K22" s="22">
        <f t="shared" si="2"/>
        <v>44.644374816803527</v>
      </c>
      <c r="L22" s="24">
        <f t="shared" si="3"/>
        <v>4.0603026135492253E-3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43.63399092692466</v>
      </c>
    </row>
    <row r="23" spans="1:19" x14ac:dyDescent="0.2">
      <c r="E23" s="20">
        <v>240</v>
      </c>
      <c r="F23" s="22">
        <v>1015</v>
      </c>
      <c r="G23" s="22">
        <v>1004</v>
      </c>
      <c r="H23" s="21">
        <v>22</v>
      </c>
      <c r="I23" s="23">
        <f t="shared" si="0"/>
        <v>9.7985112674620164E-6</v>
      </c>
      <c r="J23" s="22">
        <f t="shared" si="1"/>
        <v>11.744542847036222</v>
      </c>
      <c r="K23" s="22">
        <f t="shared" si="2"/>
        <v>39.603880885874169</v>
      </c>
      <c r="L23" s="24">
        <f t="shared" si="3"/>
        <v>2.9174925834858406E-3</v>
      </c>
      <c r="N23">
        <f t="shared" si="4"/>
        <v>0</v>
      </c>
      <c r="O23">
        <f t="shared" si="5"/>
        <v>0</v>
      </c>
      <c r="P23">
        <f t="shared" si="6"/>
        <v>0</v>
      </c>
      <c r="Q23">
        <f t="shared" si="7"/>
        <v>0</v>
      </c>
      <c r="R23">
        <f t="shared" si="8"/>
        <v>34.209613140622452</v>
      </c>
      <c r="S23">
        <f t="shared" si="9"/>
        <v>0</v>
      </c>
    </row>
    <row r="24" spans="1:19" x14ac:dyDescent="0.2">
      <c r="E24" s="20">
        <v>1448</v>
      </c>
      <c r="F24" s="22">
        <v>1011.6</v>
      </c>
      <c r="G24" s="22">
        <v>1004</v>
      </c>
      <c r="H24" s="21">
        <v>21.6</v>
      </c>
      <c r="I24" s="23">
        <f t="shared" si="0"/>
        <v>9.894524319363719E-6</v>
      </c>
      <c r="J24" s="22">
        <f t="shared" si="1"/>
        <v>12.645057132750502</v>
      </c>
      <c r="K24" s="22">
        <f t="shared" si="2"/>
        <v>27.362681339331324</v>
      </c>
      <c r="L24" s="24">
        <f t="shared" si="3"/>
        <v>1.2384852887373763E-3</v>
      </c>
      <c r="N24">
        <f t="shared" si="4"/>
        <v>0</v>
      </c>
      <c r="O24">
        <f t="shared" si="5"/>
        <v>0</v>
      </c>
      <c r="P24">
        <f t="shared" si="6"/>
        <v>1.05217330574228E-3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2981</v>
      </c>
      <c r="F25" s="22">
        <v>1010.2</v>
      </c>
      <c r="G25" s="22">
        <v>1004</v>
      </c>
      <c r="H25" s="21">
        <v>21.7</v>
      </c>
      <c r="I25" s="23">
        <f t="shared" si="0"/>
        <v>9.8703986948098297E-6</v>
      </c>
      <c r="J25" s="22">
        <f t="shared" si="1"/>
        <v>13.015857132750494</v>
      </c>
      <c r="K25" s="22">
        <f t="shared" si="2"/>
        <v>22.322187408401966</v>
      </c>
      <c r="L25" s="24">
        <f t="shared" si="3"/>
        <v>8.7466152147238642E-4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4277</v>
      </c>
      <c r="F26" s="22">
        <v>1009.4</v>
      </c>
      <c r="G26" s="22">
        <v>1004</v>
      </c>
      <c r="H26" s="21">
        <v>21.6</v>
      </c>
      <c r="I26" s="23">
        <f t="shared" si="0"/>
        <v>9.894524319363719E-6</v>
      </c>
      <c r="J26" s="22">
        <f t="shared" si="1"/>
        <v>13.227742847036227</v>
      </c>
      <c r="K26" s="22">
        <f t="shared" si="2"/>
        <v>19.441905162156328</v>
      </c>
      <c r="L26" s="24">
        <f t="shared" si="3"/>
        <v>7.3703477912775972E-4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dcterms:created xsi:type="dcterms:W3CDTF">2011-04-08T16:18:31Z</dcterms:created>
  <dcterms:modified xsi:type="dcterms:W3CDTF">2024-06-01T01:10:26Z</dcterms:modified>
</cp:coreProperties>
</file>