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F7D4DE9C4ABEADC821EAFC0B5A8264599DFCE1E7" xr6:coauthVersionLast="47" xr6:coauthVersionMax="47" xr10:uidLastSave="{00000000-0000-0000-0000-000000000000}"/>
  <bookViews>
    <workbookView xWindow="0" yWindow="760" windowWidth="19160" windowHeight="8480" activeTab="1" xr2:uid="{00000000-000D-0000-FFFF-FFFF00000000}"/>
  </bookViews>
  <sheets>
    <sheet name="Results" sheetId="1" r:id="rId1"/>
    <sheet name="Grap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L26" i="1" s="1"/>
  <c r="K26" i="1"/>
  <c r="J26" i="1"/>
  <c r="S27" i="1" l="1"/>
  <c r="S28" i="1"/>
  <c r="S29" i="1"/>
  <c r="S30" i="1"/>
  <c r="S31" i="1"/>
  <c r="S32" i="1"/>
  <c r="S33" i="1"/>
  <c r="S34" i="1"/>
  <c r="S35" i="1"/>
  <c r="S36" i="1"/>
  <c r="S26" i="1"/>
  <c r="R29" i="1" l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L24" i="1" l="1"/>
  <c r="L25" i="1"/>
  <c r="S25" i="1" s="1"/>
  <c r="L15" i="1"/>
  <c r="L23" i="1"/>
  <c r="P22" i="1" s="1"/>
  <c r="L11" i="1"/>
  <c r="P24" i="1"/>
  <c r="L22" i="1"/>
  <c r="L21" i="1"/>
  <c r="N20" i="1"/>
  <c r="L17" i="1"/>
  <c r="P16" i="1"/>
  <c r="L16" i="1"/>
  <c r="S16" i="1" s="1"/>
  <c r="L14" i="1"/>
  <c r="L13" i="1"/>
  <c r="N12" i="1"/>
  <c r="L19" i="1"/>
  <c r="S19" i="1" s="1"/>
  <c r="N27" i="1"/>
  <c r="P23" i="1"/>
  <c r="P15" i="1"/>
  <c r="O12" i="1"/>
  <c r="O11" i="1"/>
  <c r="O17" i="1"/>
  <c r="N23" i="1"/>
  <c r="N15" i="1"/>
  <c r="L18" i="1"/>
  <c r="L20" i="1"/>
  <c r="L12" i="1"/>
  <c r="S12" i="1" s="1"/>
  <c r="P18" i="1"/>
  <c r="O14" i="1"/>
  <c r="N26" i="1"/>
  <c r="N18" i="1"/>
  <c r="O28" i="1"/>
  <c r="O23" i="1"/>
  <c r="P25" i="1"/>
  <c r="O21" i="1"/>
  <c r="P17" i="1"/>
  <c r="O13" i="1"/>
  <c r="N25" i="1"/>
  <c r="O27" i="1"/>
  <c r="O16" i="1"/>
  <c r="N24" i="1"/>
  <c r="O26" i="1"/>
  <c r="O15" i="1"/>
  <c r="R28" i="1"/>
  <c r="Q28" i="1"/>
  <c r="Q27" i="1"/>
  <c r="N19" i="1"/>
  <c r="P14" i="1"/>
  <c r="P11" i="1"/>
  <c r="N11" i="1"/>
  <c r="N21" i="1"/>
  <c r="P20" i="1"/>
  <c r="O24" i="1"/>
  <c r="P21" i="1"/>
  <c r="P13" i="1"/>
  <c r="P28" i="1"/>
  <c r="P12" i="1"/>
  <c r="P27" i="1"/>
  <c r="P19" i="1"/>
  <c r="N22" i="1"/>
  <c r="N14" i="1"/>
  <c r="N13" i="1"/>
  <c r="Q24" i="1" l="1"/>
  <c r="R25" i="1"/>
  <c r="R24" i="1"/>
  <c r="S21" i="1"/>
  <c r="S13" i="1"/>
  <c r="R23" i="1"/>
  <c r="S23" i="1"/>
  <c r="N16" i="1"/>
  <c r="S20" i="1"/>
  <c r="S22" i="1"/>
  <c r="S15" i="1"/>
  <c r="Q23" i="1"/>
  <c r="S18" i="1"/>
  <c r="S17" i="1"/>
  <c r="S14" i="1"/>
  <c r="S11" i="1"/>
  <c r="S24" i="1"/>
  <c r="Q17" i="1"/>
  <c r="R14" i="1"/>
  <c r="O18" i="1"/>
  <c r="Q16" i="1"/>
  <c r="O25" i="1"/>
  <c r="O19" i="1"/>
  <c r="R16" i="1"/>
  <c r="Q15" i="1"/>
  <c r="R15" i="1"/>
  <c r="N17" i="1"/>
  <c r="Q13" i="1"/>
  <c r="R17" i="1"/>
  <c r="Q22" i="1"/>
  <c r="Q21" i="1"/>
  <c r="R22" i="1"/>
  <c r="O22" i="1"/>
  <c r="Q14" i="1"/>
  <c r="P26" i="1"/>
  <c r="B12" i="1" s="1"/>
  <c r="R27" i="1"/>
  <c r="O20" i="1"/>
  <c r="R21" i="1"/>
  <c r="R13" i="1"/>
  <c r="R12" i="1"/>
  <c r="Q19" i="1"/>
  <c r="R18" i="1"/>
  <c r="Q18" i="1"/>
  <c r="R26" i="1"/>
  <c r="Q25" i="1"/>
  <c r="Q26" i="1"/>
  <c r="R11" i="1"/>
  <c r="Q11" i="1"/>
  <c r="Q12" i="1"/>
  <c r="Q20" i="1"/>
  <c r="R19" i="1"/>
  <c r="R20" i="1"/>
  <c r="B10" i="1" l="1"/>
  <c r="B11" i="1"/>
  <c r="B14" i="1"/>
  <c r="B16" i="1"/>
  <c r="B18" i="1"/>
  <c r="B17" i="1" l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<sst xmlns="http://schemas.openxmlformats.org/spreadsheetml/2006/main" count="58" uniqueCount="48">
  <si>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</si>
  <si>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</si>
  <si>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</si>
  <si>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</si>
  <si>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</si>
  <si>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</si>
  <si>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</si>
  <si>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</si>
  <si>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</si>
  <si>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</si>
  <si>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</si>
  <si>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</si>
  <si>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</si>
  <si>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</si>
  <si>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</si>
  <si>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</si>
  <si>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</si>
  <si>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</si>
  <si>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</si>
  <si>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</si>
  <si>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</si>
  <si>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</si>
  <si>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</si>
  <si>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</si>
  <si>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</si>
  <si>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</si>
  <si>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</si>
  <si>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</si>
  <si>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</si>
  <si>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</si>
  <si>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</si>
  <si>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</si>
  <si>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</si>
  <si>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</si>
  <si>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</si>
  <si>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</si>
  <si>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</si>
  <si>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</si>
  <si>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</si>
  <si>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</si>
  <si>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</si>
  <si>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</si>
  <si>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</si>
  <si>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</si>
  <si>
    <t>IODP372</t>
  </si>
  <si>
    <t>U1517C</t>
  </si>
  <si>
    <t>5F-3</t>
  </si>
  <si>
    <t>28.31 mbsf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</si>
</sst>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7.9788550213468118E-2</c:v>
                </c:pt>
                <c:pt idx="1">
                  <c:v>5.7234537565957887E-2</c:v>
                </c:pt>
                <c:pt idx="2">
                  <c:v>4.1600265179443319E-2</c:v>
                </c:pt>
                <c:pt idx="3">
                  <c:v>3.011643562097727E-2</c:v>
                </c:pt>
                <c:pt idx="4">
                  <c:v>2.4902090594484082E-2</c:v>
                </c:pt>
                <c:pt idx="5">
                  <c:v>2.1673022005991565E-2</c:v>
                </c:pt>
                <c:pt idx="6">
                  <c:v>1.5624613058141473E-2</c:v>
                </c:pt>
                <c:pt idx="7">
                  <c:v>1.1204462884316601E-2</c:v>
                </c:pt>
                <c:pt idx="8">
                  <c:v>8.085591240057418E-3</c:v>
                </c:pt>
                <c:pt idx="9">
                  <c:v>5.9884588458565379E-3</c:v>
                </c:pt>
                <c:pt idx="10">
                  <c:v>4.9313990342509783E-3</c:v>
                </c:pt>
                <c:pt idx="11">
                  <c:v>4.2976940695282819E-3</c:v>
                </c:pt>
                <c:pt idx="12">
                  <c:v>3.0704582418800679E-3</c:v>
                </c:pt>
                <c:pt idx="13">
                  <c:v>1.3148886776300961E-3</c:v>
                </c:pt>
                <c:pt idx="14">
                  <c:v>9.1780429312903595E-4</c:v>
                </c:pt>
                <c:pt idx="15">
                  <c:v>6.390247298566188E-4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88.181100289549889</c:v>
                </c:pt>
                <c:pt idx="1">
                  <c:v>83.982000275761791</c:v>
                </c:pt>
                <c:pt idx="2">
                  <c:v>75.583800248185611</c:v>
                </c:pt>
                <c:pt idx="3">
                  <c:v>68.025420223367249</c:v>
                </c:pt>
                <c:pt idx="4">
                  <c:v>63.826320209579151</c:v>
                </c:pt>
                <c:pt idx="5">
                  <c:v>62.146680204063536</c:v>
                </c:pt>
                <c:pt idx="6">
                  <c:v>55.428120182002971</c:v>
                </c:pt>
                <c:pt idx="7">
                  <c:v>50.389200165457076</c:v>
                </c:pt>
                <c:pt idx="8">
                  <c:v>42.8308201406387</c:v>
                </c:pt>
                <c:pt idx="9">
                  <c:v>36.952080121334994</c:v>
                </c:pt>
                <c:pt idx="10">
                  <c:v>33.592800110304715</c:v>
                </c:pt>
                <c:pt idx="11">
                  <c:v>31.073340102031768</c:v>
                </c:pt>
                <c:pt idx="12">
                  <c:v>26.874240088243678</c:v>
                </c:pt>
                <c:pt idx="13">
                  <c:v>20.995500068940448</c:v>
                </c:pt>
                <c:pt idx="14">
                  <c:v>17.636220057910165</c:v>
                </c:pt>
                <c:pt idx="15">
                  <c:v>13.437120044122079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A7" zoomScaleNormal="100" workbookViewId="0">
      <selection activeCell="I26" sqref="I26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44</v>
      </c>
      <c r="C1" s="3"/>
      <c r="D1" s="4" t="s">
        <v>1</v>
      </c>
      <c r="E1" s="5">
        <v>2.68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45</v>
      </c>
      <c r="D2" s="8" t="s">
        <v>2</v>
      </c>
      <c r="E2" s="9">
        <v>37.99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46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47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43682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4.0575144171221524E-2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1.1017818598828985E-2</v>
      </c>
      <c r="C11" s="10" t="s">
        <v>35</v>
      </c>
      <c r="E11" s="20">
        <v>0.25</v>
      </c>
      <c r="F11" s="22">
        <v>1025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9.0959714184647922</v>
      </c>
      <c r="K11" s="22">
        <f>($E$1/($E$1-1))*($L$1/$E$2)*((F11-G11)/10)</f>
        <v>88.181100289549889</v>
      </c>
      <c r="L11" s="24">
        <f>(18*I11/($E$1-1)*J11/E11/60)^0.5*10</f>
        <v>7.9788550213468118E-2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14.905616439685318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2.343033509698915E-3</v>
      </c>
      <c r="C12" s="10" t="s">
        <v>35</v>
      </c>
      <c r="E12" s="20">
        <v>0.5</v>
      </c>
      <c r="F12" s="22">
        <v>1024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9.3608285613219344</v>
      </c>
      <c r="K12" s="22">
        <f t="shared" ref="K12:K26" si="2">($E$1/($E$1-1))*($L$1/$E$2)*((F12-G12)/10)</f>
        <v>83.982000275761791</v>
      </c>
      <c r="L12" s="24">
        <f t="shared" ref="L12:L26" si="3">(18*I12/($E$1-1)*J12/E12/60)^0.5*10</f>
        <v>5.7234537565957887E-2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IF(AND(L12&gt;=0.0038,L13&lt;0.0038),((((K13-K12)/(LOG10(L13/L12)))*(LOG10(0.0038/L12)))+K12),0)</f>
        <v>0</v>
      </c>
    </row>
    <row r="13" spans="1:19" x14ac:dyDescent="0.2">
      <c r="A13" s="7"/>
      <c r="C13" s="10"/>
      <c r="E13" s="20">
        <v>1</v>
      </c>
      <c r="F13" s="22">
        <v>1022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9.8905428470362207</v>
      </c>
      <c r="K13" s="22">
        <f t="shared" si="2"/>
        <v>75.583800248185611</v>
      </c>
      <c r="L13" s="24">
        <f t="shared" si="3"/>
        <v>4.1600265179443319E-2</v>
      </c>
      <c r="N13">
        <f t="shared" si="4"/>
        <v>4.0575144171221524E-2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14.905616439685318</v>
      </c>
      <c r="C14" s="33"/>
      <c r="E14" s="20">
        <v>2</v>
      </c>
      <c r="F14" s="22">
        <v>1020.2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10.367285704179066</v>
      </c>
      <c r="K14" s="22">
        <f t="shared" si="2"/>
        <v>68.025420223367249</v>
      </c>
      <c r="L14" s="24">
        <f t="shared" si="3"/>
        <v>3.011643562097727E-2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40</v>
      </c>
      <c r="B15" s="31">
        <f>100-B14-B16</f>
        <v>55.558031325861329</v>
      </c>
      <c r="C15" s="10"/>
      <c r="E15" s="20">
        <v>3</v>
      </c>
      <c r="F15" s="22">
        <v>1019.2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10.632142847036208</v>
      </c>
      <c r="K15" s="22">
        <f t="shared" si="2"/>
        <v>63.826320209579151</v>
      </c>
      <c r="L15" s="24">
        <f t="shared" si="3"/>
        <v>2.4902090594484082E-2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41</v>
      </c>
      <c r="B16" s="31">
        <f>SUM(S11:S36)</f>
        <v>29.536352234453354</v>
      </c>
      <c r="C16" s="10"/>
      <c r="E16" s="20">
        <v>4</v>
      </c>
      <c r="F16" s="22">
        <v>1018.8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10.73808570417909</v>
      </c>
      <c r="K16" s="22">
        <f t="shared" si="2"/>
        <v>62.146680204063536</v>
      </c>
      <c r="L16" s="24">
        <f t="shared" si="3"/>
        <v>2.1673022005991565E-2</v>
      </c>
      <c r="N16">
        <f t="shared" si="4"/>
        <v>0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42</v>
      </c>
      <c r="B17" s="31">
        <f>100-B14-B18</f>
        <v>61.19169279319636</v>
      </c>
      <c r="C17" s="10"/>
      <c r="E17" s="20">
        <v>8</v>
      </c>
      <c r="F17" s="22">
        <v>1017.2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11.161857132750495</v>
      </c>
      <c r="K17" s="22">
        <f t="shared" si="2"/>
        <v>55.428120182002971</v>
      </c>
      <c r="L17" s="24">
        <f t="shared" si="3"/>
        <v>1.5624613058141473E-2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43</v>
      </c>
      <c r="B18" s="32">
        <f>SUM(R11:R36)</f>
        <v>23.902690767118322</v>
      </c>
      <c r="C18" s="15"/>
      <c r="E18" s="20">
        <v>16</v>
      </c>
      <c r="F18" s="22">
        <v>1016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11.479685704179079</v>
      </c>
      <c r="K18" s="22">
        <f t="shared" si="2"/>
        <v>50.389200165457076</v>
      </c>
      <c r="L18" s="24">
        <f t="shared" si="3"/>
        <v>1.1204462884316601E-2</v>
      </c>
      <c r="N18">
        <f t="shared" si="4"/>
        <v>0</v>
      </c>
      <c r="O18">
        <f t="shared" si="5"/>
        <v>1.1017818598828985E-2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1014.2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11.956428561321923</v>
      </c>
      <c r="K19" s="22">
        <f t="shared" si="2"/>
        <v>42.8308201406387</v>
      </c>
      <c r="L19" s="24">
        <f t="shared" si="3"/>
        <v>8.085591240057418E-3</v>
      </c>
      <c r="N19">
        <f t="shared" si="4"/>
        <v>0</v>
      </c>
      <c r="O19">
        <f t="shared" si="5"/>
        <v>0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1012.8</v>
      </c>
      <c r="G20" s="22">
        <v>1004</v>
      </c>
      <c r="H20" s="21">
        <v>22.1</v>
      </c>
      <c r="I20" s="23">
        <f t="shared" si="0"/>
        <v>9.7747119404506981E-6</v>
      </c>
      <c r="J20" s="22">
        <f t="shared" si="1"/>
        <v>12.327228561321947</v>
      </c>
      <c r="K20" s="22">
        <f t="shared" si="2"/>
        <v>36.952080121334994</v>
      </c>
      <c r="L20" s="24">
        <f t="shared" si="3"/>
        <v>5.9884588458565379E-3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1012</v>
      </c>
      <c r="G21" s="22">
        <v>1004</v>
      </c>
      <c r="H21" s="21">
        <v>22.1</v>
      </c>
      <c r="I21" s="23">
        <f t="shared" si="0"/>
        <v>9.7747119404506981E-6</v>
      </c>
      <c r="J21" s="22">
        <f t="shared" si="1"/>
        <v>12.53911427560765</v>
      </c>
      <c r="K21" s="22">
        <f t="shared" si="2"/>
        <v>33.592800110304715</v>
      </c>
      <c r="L21" s="24">
        <f t="shared" si="3"/>
        <v>4.9313990342509783E-3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1011.4</v>
      </c>
      <c r="G22" s="22">
        <v>1004</v>
      </c>
      <c r="H22" s="21">
        <v>22.1</v>
      </c>
      <c r="I22" s="23">
        <f t="shared" si="0"/>
        <v>9.7747119404506981E-6</v>
      </c>
      <c r="J22" s="22">
        <f t="shared" si="1"/>
        <v>12.698028561321941</v>
      </c>
      <c r="K22" s="22">
        <f t="shared" si="2"/>
        <v>31.073340102031768</v>
      </c>
      <c r="L22" s="24">
        <f t="shared" si="3"/>
        <v>4.2976940695282819E-3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29.536352234453354</v>
      </c>
    </row>
    <row r="23" spans="1:19" x14ac:dyDescent="0.2">
      <c r="E23" s="20">
        <v>240</v>
      </c>
      <c r="F23" s="22">
        <v>1010.4</v>
      </c>
      <c r="G23" s="22">
        <v>1004</v>
      </c>
      <c r="H23" s="21">
        <v>22.1</v>
      </c>
      <c r="I23" s="23">
        <f t="shared" si="0"/>
        <v>9.7747119404506981E-6</v>
      </c>
      <c r="J23" s="22">
        <f t="shared" si="1"/>
        <v>12.962885704179085</v>
      </c>
      <c r="K23" s="22">
        <f t="shared" si="2"/>
        <v>26.874240088243678</v>
      </c>
      <c r="L23" s="24">
        <f t="shared" si="3"/>
        <v>3.0704582418800679E-3</v>
      </c>
      <c r="N23">
        <f t="shared" si="4"/>
        <v>0</v>
      </c>
      <c r="O23">
        <f t="shared" si="5"/>
        <v>0</v>
      </c>
      <c r="P23">
        <f t="shared" si="6"/>
        <v>2.343033509698915E-3</v>
      </c>
      <c r="Q23">
        <f t="shared" si="7"/>
        <v>0</v>
      </c>
      <c r="R23">
        <f t="shared" si="8"/>
        <v>23.902690767118322</v>
      </c>
      <c r="S23">
        <f t="shared" si="9"/>
        <v>0</v>
      </c>
    </row>
    <row r="24" spans="1:19" x14ac:dyDescent="0.2">
      <c r="E24" s="20">
        <v>1356</v>
      </c>
      <c r="F24" s="22">
        <v>1009</v>
      </c>
      <c r="G24" s="22">
        <v>1004</v>
      </c>
      <c r="H24" s="21">
        <v>21.8</v>
      </c>
      <c r="I24" s="23">
        <f t="shared" si="0"/>
        <v>9.8463546446415822E-6</v>
      </c>
      <c r="J24" s="22">
        <f t="shared" si="1"/>
        <v>13.333685704179079</v>
      </c>
      <c r="K24" s="22">
        <f t="shared" si="2"/>
        <v>20.995500068940448</v>
      </c>
      <c r="L24" s="24">
        <f t="shared" si="3"/>
        <v>1.3148886776300961E-3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2800</v>
      </c>
      <c r="F25" s="22">
        <v>1008.2</v>
      </c>
      <c r="G25" s="22">
        <v>1004</v>
      </c>
      <c r="H25" s="21">
        <v>22.2</v>
      </c>
      <c r="I25" s="23">
        <f t="shared" si="0"/>
        <v>9.7509941878250216E-6</v>
      </c>
      <c r="J25" s="22">
        <f t="shared" si="1"/>
        <v>13.54557141846478</v>
      </c>
      <c r="K25" s="22">
        <f t="shared" si="2"/>
        <v>17.636220057910165</v>
      </c>
      <c r="L25" s="24">
        <f t="shared" si="3"/>
        <v>9.1780429312903595E-4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5818</v>
      </c>
      <c r="F26" s="22">
        <v>1007.2</v>
      </c>
      <c r="G26" s="22">
        <v>1004</v>
      </c>
      <c r="H26" s="21">
        <v>22.7</v>
      </c>
      <c r="I26" s="23">
        <f t="shared" si="0"/>
        <v>9.6336290404812899E-6</v>
      </c>
      <c r="J26" s="22">
        <f t="shared" si="1"/>
        <v>13.810428561321924</v>
      </c>
      <c r="K26" s="22">
        <f t="shared" si="2"/>
        <v>13.437120044122079</v>
      </c>
      <c r="L26" s="24">
        <f t="shared" si="3"/>
        <v>6.390247298566188E-4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2024-06-01T01:32:25Z</dcterms:modified>
</cp:coreProperties>
</file>