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Uservol\Lab_C_Lithostratigraphy\Supplemental_Material\U1520\"/>
    </mc:Choice>
  </mc:AlternateContent>
  <bookViews>
    <workbookView xWindow="240" yWindow="240" windowWidth="25365" windowHeight="17295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</calcChain>
</file>

<file path=xl/sharedStrings.xml><?xml version="1.0" encoding="utf-8"?>
<sst xmlns="http://schemas.openxmlformats.org/spreadsheetml/2006/main" count="1023" uniqueCount="79">
  <si>
    <t>Core</t>
  </si>
  <si>
    <t>Section</t>
  </si>
  <si>
    <t>Depth in core (mbsf)</t>
  </si>
  <si>
    <t>Depth (cm)</t>
  </si>
  <si>
    <t>Thickness (cm)</t>
  </si>
  <si>
    <t>1A</t>
  </si>
  <si>
    <t>2A</t>
  </si>
  <si>
    <t>3A</t>
  </si>
  <si>
    <t>5A</t>
  </si>
  <si>
    <t>4A</t>
  </si>
  <si>
    <t>CC</t>
  </si>
  <si>
    <t>CCA</t>
  </si>
  <si>
    <t>Site</t>
  </si>
  <si>
    <t>Hole</t>
  </si>
  <si>
    <t>2R</t>
  </si>
  <si>
    <t>3R</t>
  </si>
  <si>
    <t>4R</t>
  </si>
  <si>
    <t>5R</t>
  </si>
  <si>
    <t>6R</t>
  </si>
  <si>
    <t>7R</t>
  </si>
  <si>
    <t>8R</t>
  </si>
  <si>
    <t>9R</t>
  </si>
  <si>
    <t>11R</t>
  </si>
  <si>
    <t>12R</t>
  </si>
  <si>
    <t>13R</t>
  </si>
  <si>
    <t>U1520</t>
  </si>
  <si>
    <t>C</t>
  </si>
  <si>
    <t>D</t>
  </si>
  <si>
    <t>1H</t>
  </si>
  <si>
    <t>2H</t>
  </si>
  <si>
    <t>4H</t>
    <phoneticPr fontId="0"/>
  </si>
  <si>
    <t>4A</t>
    <phoneticPr fontId="0"/>
  </si>
  <si>
    <t>15H</t>
  </si>
  <si>
    <t>7A</t>
  </si>
  <si>
    <t>16H</t>
  </si>
  <si>
    <t>17H</t>
  </si>
  <si>
    <t>18H</t>
  </si>
  <si>
    <t>6A</t>
  </si>
  <si>
    <t>20F</t>
  </si>
  <si>
    <t>21F</t>
  </si>
  <si>
    <t>22F</t>
  </si>
  <si>
    <t>23F</t>
  </si>
  <si>
    <t>25F</t>
  </si>
  <si>
    <t>26F</t>
  </si>
  <si>
    <t>27F</t>
  </si>
  <si>
    <t>28F</t>
  </si>
  <si>
    <t>33X</t>
  </si>
  <si>
    <t>35X</t>
  </si>
  <si>
    <t>38X</t>
  </si>
  <si>
    <t>39X</t>
  </si>
  <si>
    <t>40X</t>
  </si>
  <si>
    <t>42X</t>
  </si>
  <si>
    <t>44X</t>
  </si>
  <si>
    <t>46X</t>
  </si>
  <si>
    <t>49X</t>
  </si>
  <si>
    <t>50X</t>
  </si>
  <si>
    <t>51X</t>
  </si>
  <si>
    <t>52X</t>
  </si>
  <si>
    <t>53X</t>
  </si>
  <si>
    <t>54X</t>
  </si>
  <si>
    <t>55X</t>
  </si>
  <si>
    <t>58X</t>
  </si>
  <si>
    <t>60X</t>
  </si>
  <si>
    <t>61X</t>
  </si>
  <si>
    <t>62X</t>
  </si>
  <si>
    <t>64X</t>
  </si>
  <si>
    <t>65X</t>
  </si>
  <si>
    <t>66X</t>
  </si>
  <si>
    <t>67X</t>
  </si>
  <si>
    <t>pod</t>
  </si>
  <si>
    <t>brown</t>
  </si>
  <si>
    <t>pod layer</t>
  </si>
  <si>
    <t>brownish gray</t>
  </si>
  <si>
    <t>smeared out by flow in</t>
  </si>
  <si>
    <t>bottom of this layer was not recovered, so this is a minimum thickness estimate</t>
  </si>
  <si>
    <t>ash pod layer</t>
  </si>
  <si>
    <t xml:space="preserve">brown </t>
  </si>
  <si>
    <t>biscuited layer, minimum thickness</t>
  </si>
  <si>
    <t>disseminated ash in biscuited layer, minimum thickness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</si>
</sst>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tabSelected="1" topLeftCell="A82" zoomScaleNormal="100" zoomScalePageLayoutView="125" workbookViewId="0">
      <selection activeCell="H96" sqref="H96"/>
    </sheetView>
  </sheetViews>
  <sheetFormatPr defaultColWidth="11" defaultRowHeight="15.75" x14ac:dyDescent="0.25"/>
  <cols>
    <col min="5" max="5" width="9.875" bestFit="1" customWidth="1"/>
    <col min="6" max="6" width="16.875" bestFit="1" customWidth="1"/>
    <col min="7" max="7" width="12.5" bestFit="1" customWidth="1"/>
  </cols>
  <sheetData>
    <row r="1" spans="1:7" s="4" customFormat="1" x14ac:dyDescent="0.25">
      <c r="A1" s="4" t="s">
        <v>12</v>
      </c>
      <c r="B1" s="1" t="s">
        <v>13</v>
      </c>
      <c r="C1" s="1" t="s">
        <v>0</v>
      </c>
      <c r="D1" s="1" t="s">
        <v>1</v>
      </c>
      <c r="E1" s="1" t="s">
        <v>3</v>
      </c>
      <c r="F1" s="1" t="s">
        <v>2</v>
      </c>
      <c r="G1" s="1" t="s">
        <v>4</v>
      </c>
    </row>
    <row r="2" spans="1:7" x14ac:dyDescent="0.25">
      <c r="A2" t="s">
        <v>25</v>
      </c>
      <c r="B2" t="s">
        <v>26</v>
      </c>
      <c r="C2" t="s">
        <v>14</v>
      </c>
      <c r="D2" t="s">
        <v>5</v>
      </c>
      <c r="E2">
        <v>80</v>
      </c>
      <c r="F2">
        <f>646+E2/100</f>
        <v>646.79999999999995</v>
      </c>
      <c r="G2" s="2">
        <v>1</v>
      </c>
    </row>
    <row r="3" spans="1:7" x14ac:dyDescent="0.25">
      <c r="A3" t="s">
        <v>25</v>
      </c>
      <c r="B3" t="s">
        <v>26</v>
      </c>
      <c r="C3" t="s">
        <v>14</v>
      </c>
      <c r="D3" t="s">
        <v>5</v>
      </c>
      <c r="E3">
        <v>108</v>
      </c>
      <c r="F3">
        <f>646+E3/100</f>
        <v>647.08000000000004</v>
      </c>
      <c r="G3" s="2">
        <v>4</v>
      </c>
    </row>
    <row r="4" spans="1:7" x14ac:dyDescent="0.25">
      <c r="A4" t="s">
        <v>25</v>
      </c>
      <c r="B4" t="s">
        <v>26</v>
      </c>
      <c r="C4" t="s">
        <v>14</v>
      </c>
      <c r="D4" t="s">
        <v>6</v>
      </c>
      <c r="E4">
        <v>36</v>
      </c>
      <c r="F4">
        <f>647.28+E4/100</f>
        <v>647.64</v>
      </c>
      <c r="G4" s="2">
        <v>6</v>
      </c>
    </row>
    <row r="5" spans="1:7" x14ac:dyDescent="0.25">
      <c r="A5" t="s">
        <v>25</v>
      </c>
      <c r="B5" t="s">
        <v>26</v>
      </c>
      <c r="C5" t="s">
        <v>15</v>
      </c>
      <c r="D5" t="s">
        <v>5</v>
      </c>
      <c r="E5">
        <v>33</v>
      </c>
      <c r="F5">
        <f t="shared" ref="F5:F10" si="0">651.2+E5/100</f>
        <v>651.53000000000009</v>
      </c>
      <c r="G5" s="2">
        <v>5</v>
      </c>
    </row>
    <row r="6" spans="1:7" x14ac:dyDescent="0.25">
      <c r="A6" t="s">
        <v>25</v>
      </c>
      <c r="B6" t="s">
        <v>26</v>
      </c>
      <c r="C6" t="s">
        <v>15</v>
      </c>
      <c r="D6" t="s">
        <v>5</v>
      </c>
      <c r="E6" s="3">
        <v>49.5</v>
      </c>
      <c r="F6">
        <f t="shared" si="0"/>
        <v>651.69500000000005</v>
      </c>
      <c r="G6" s="2">
        <v>1</v>
      </c>
    </row>
    <row r="7" spans="1:7" x14ac:dyDescent="0.25">
      <c r="A7" t="s">
        <v>25</v>
      </c>
      <c r="B7" t="s">
        <v>26</v>
      </c>
      <c r="C7" t="s">
        <v>15</v>
      </c>
      <c r="D7" t="s">
        <v>5</v>
      </c>
      <c r="E7" s="3">
        <v>80</v>
      </c>
      <c r="F7">
        <f t="shared" si="0"/>
        <v>652</v>
      </c>
      <c r="G7" s="2">
        <v>4</v>
      </c>
    </row>
    <row r="8" spans="1:7" x14ac:dyDescent="0.25">
      <c r="A8" t="s">
        <v>25</v>
      </c>
      <c r="B8" t="s">
        <v>26</v>
      </c>
      <c r="C8" t="s">
        <v>15</v>
      </c>
      <c r="D8" t="s">
        <v>5</v>
      </c>
      <c r="E8">
        <v>92</v>
      </c>
      <c r="F8">
        <f t="shared" si="0"/>
        <v>652.12</v>
      </c>
      <c r="G8" s="2">
        <v>3</v>
      </c>
    </row>
    <row r="9" spans="1:7" x14ac:dyDescent="0.25">
      <c r="A9" t="s">
        <v>25</v>
      </c>
      <c r="B9" t="s">
        <v>26</v>
      </c>
      <c r="C9" t="s">
        <v>15</v>
      </c>
      <c r="D9" t="s">
        <v>5</v>
      </c>
      <c r="E9">
        <v>107</v>
      </c>
      <c r="F9">
        <f t="shared" si="0"/>
        <v>652.2700000000001</v>
      </c>
      <c r="G9" s="2">
        <v>2</v>
      </c>
    </row>
    <row r="10" spans="1:7" x14ac:dyDescent="0.25">
      <c r="A10" t="s">
        <v>25</v>
      </c>
      <c r="B10" t="s">
        <v>26</v>
      </c>
      <c r="C10" t="s">
        <v>15</v>
      </c>
      <c r="D10" t="s">
        <v>5</v>
      </c>
      <c r="E10">
        <v>126</v>
      </c>
      <c r="F10">
        <f t="shared" si="0"/>
        <v>652.46</v>
      </c>
      <c r="G10" s="2">
        <v>5</v>
      </c>
    </row>
    <row r="11" spans="1:7" x14ac:dyDescent="0.25">
      <c r="A11" t="s">
        <v>25</v>
      </c>
      <c r="B11" t="s">
        <v>26</v>
      </c>
      <c r="C11" t="s">
        <v>15</v>
      </c>
      <c r="D11" t="s">
        <v>6</v>
      </c>
      <c r="E11">
        <v>36</v>
      </c>
      <c r="F11">
        <f>652.56+E11/100</f>
        <v>652.91999999999996</v>
      </c>
      <c r="G11" s="2">
        <v>1</v>
      </c>
    </row>
    <row r="12" spans="1:7" x14ac:dyDescent="0.25">
      <c r="A12" t="s">
        <v>25</v>
      </c>
      <c r="B12" t="s">
        <v>26</v>
      </c>
      <c r="C12" t="s">
        <v>15</v>
      </c>
      <c r="D12" t="s">
        <v>6</v>
      </c>
      <c r="E12">
        <v>46</v>
      </c>
      <c r="F12">
        <f>652.56+E12/100</f>
        <v>653.02</v>
      </c>
      <c r="G12" s="2">
        <v>3</v>
      </c>
    </row>
    <row r="13" spans="1:7" x14ac:dyDescent="0.25">
      <c r="A13" t="s">
        <v>25</v>
      </c>
      <c r="B13" t="s">
        <v>26</v>
      </c>
      <c r="C13" t="s">
        <v>15</v>
      </c>
      <c r="D13" t="s">
        <v>6</v>
      </c>
      <c r="E13">
        <v>71</v>
      </c>
      <c r="F13">
        <f>652.56+E13/100</f>
        <v>653.27</v>
      </c>
      <c r="G13" s="2">
        <v>2</v>
      </c>
    </row>
    <row r="14" spans="1:7" x14ac:dyDescent="0.25">
      <c r="A14" t="s">
        <v>25</v>
      </c>
      <c r="B14" t="s">
        <v>26</v>
      </c>
      <c r="C14" t="s">
        <v>15</v>
      </c>
      <c r="D14" t="s">
        <v>6</v>
      </c>
      <c r="E14">
        <v>118</v>
      </c>
      <c r="F14">
        <f>652.56+E14/100</f>
        <v>653.7399999999999</v>
      </c>
      <c r="G14" s="2">
        <v>4</v>
      </c>
    </row>
    <row r="15" spans="1:7" x14ac:dyDescent="0.25">
      <c r="A15" t="s">
        <v>25</v>
      </c>
      <c r="B15" t="s">
        <v>26</v>
      </c>
      <c r="C15" t="s">
        <v>15</v>
      </c>
      <c r="D15" t="s">
        <v>7</v>
      </c>
      <c r="E15">
        <v>27</v>
      </c>
      <c r="F15">
        <f>653.88+E15/100</f>
        <v>654.15</v>
      </c>
      <c r="G15" s="2">
        <v>6</v>
      </c>
    </row>
    <row r="16" spans="1:7" x14ac:dyDescent="0.25">
      <c r="A16" t="s">
        <v>25</v>
      </c>
      <c r="B16" t="s">
        <v>26</v>
      </c>
      <c r="C16" t="s">
        <v>15</v>
      </c>
      <c r="D16" t="s">
        <v>7</v>
      </c>
      <c r="E16">
        <v>57</v>
      </c>
      <c r="F16">
        <f>653.88+E16/100</f>
        <v>654.45000000000005</v>
      </c>
      <c r="G16" s="2">
        <v>5</v>
      </c>
    </row>
    <row r="17" spans="1:7" x14ac:dyDescent="0.25">
      <c r="A17" t="s">
        <v>25</v>
      </c>
      <c r="B17" t="s">
        <v>26</v>
      </c>
      <c r="C17" t="s">
        <v>15</v>
      </c>
      <c r="D17" t="s">
        <v>7</v>
      </c>
      <c r="E17">
        <v>76</v>
      </c>
      <c r="F17">
        <f>653.88+E17/100</f>
        <v>654.64</v>
      </c>
      <c r="G17" s="2">
        <v>8</v>
      </c>
    </row>
    <row r="18" spans="1:7" x14ac:dyDescent="0.25">
      <c r="A18" t="s">
        <v>25</v>
      </c>
      <c r="B18" t="s">
        <v>26</v>
      </c>
      <c r="C18" t="s">
        <v>15</v>
      </c>
      <c r="D18" t="s">
        <v>8</v>
      </c>
      <c r="E18">
        <v>51</v>
      </c>
      <c r="F18">
        <f t="shared" ref="F18:F23" si="1">656.44+E18/100</f>
        <v>656.95</v>
      </c>
      <c r="G18" s="2">
        <v>4</v>
      </c>
    </row>
    <row r="19" spans="1:7" x14ac:dyDescent="0.25">
      <c r="A19" t="s">
        <v>25</v>
      </c>
      <c r="B19" t="s">
        <v>26</v>
      </c>
      <c r="C19" t="s">
        <v>15</v>
      </c>
      <c r="D19" t="s">
        <v>8</v>
      </c>
      <c r="E19">
        <v>68</v>
      </c>
      <c r="F19">
        <f t="shared" si="1"/>
        <v>657.12</v>
      </c>
      <c r="G19" s="2">
        <v>2</v>
      </c>
    </row>
    <row r="20" spans="1:7" x14ac:dyDescent="0.25">
      <c r="A20" t="s">
        <v>25</v>
      </c>
      <c r="B20" t="s">
        <v>26</v>
      </c>
      <c r="C20" t="s">
        <v>15</v>
      </c>
      <c r="D20" t="s">
        <v>8</v>
      </c>
      <c r="E20">
        <v>74</v>
      </c>
      <c r="F20">
        <f t="shared" si="1"/>
        <v>657.18000000000006</v>
      </c>
      <c r="G20" s="2">
        <v>3</v>
      </c>
    </row>
    <row r="21" spans="1:7" x14ac:dyDescent="0.25">
      <c r="A21" t="s">
        <v>25</v>
      </c>
      <c r="B21" t="s">
        <v>26</v>
      </c>
      <c r="C21" t="s">
        <v>15</v>
      </c>
      <c r="D21" t="s">
        <v>8</v>
      </c>
      <c r="E21">
        <v>90</v>
      </c>
      <c r="F21">
        <f t="shared" si="1"/>
        <v>657.34</v>
      </c>
      <c r="G21" s="2">
        <v>5</v>
      </c>
    </row>
    <row r="22" spans="1:7" x14ac:dyDescent="0.25">
      <c r="A22" t="s">
        <v>25</v>
      </c>
      <c r="B22" t="s">
        <v>26</v>
      </c>
      <c r="C22" t="s">
        <v>15</v>
      </c>
      <c r="D22" t="s">
        <v>8</v>
      </c>
      <c r="E22">
        <v>103</v>
      </c>
      <c r="F22">
        <f t="shared" si="1"/>
        <v>657.47</v>
      </c>
      <c r="G22" s="2">
        <v>1</v>
      </c>
    </row>
    <row r="23" spans="1:7" x14ac:dyDescent="0.25">
      <c r="A23" t="s">
        <v>25</v>
      </c>
      <c r="B23" t="s">
        <v>26</v>
      </c>
      <c r="C23" t="s">
        <v>15</v>
      </c>
      <c r="D23" t="s">
        <v>8</v>
      </c>
      <c r="E23">
        <v>122</v>
      </c>
      <c r="F23">
        <f t="shared" si="1"/>
        <v>657.66000000000008</v>
      </c>
      <c r="G23" s="2">
        <v>4</v>
      </c>
    </row>
    <row r="24" spans="1:7" x14ac:dyDescent="0.25">
      <c r="A24" t="s">
        <v>25</v>
      </c>
      <c r="B24" t="s">
        <v>26</v>
      </c>
      <c r="C24" t="s">
        <v>16</v>
      </c>
      <c r="D24" t="s">
        <v>5</v>
      </c>
      <c r="E24">
        <v>2</v>
      </c>
      <c r="F24">
        <f>660.8+E24/100</f>
        <v>660.81999999999994</v>
      </c>
      <c r="G24" s="2">
        <v>2</v>
      </c>
    </row>
    <row r="25" spans="1:7" x14ac:dyDescent="0.25">
      <c r="A25" t="s">
        <v>25</v>
      </c>
      <c r="B25" t="s">
        <v>26</v>
      </c>
      <c r="C25" t="s">
        <v>16</v>
      </c>
      <c r="D25" t="s">
        <v>5</v>
      </c>
      <c r="E25">
        <v>9</v>
      </c>
      <c r="F25">
        <f>660.8+E25/100</f>
        <v>660.89</v>
      </c>
      <c r="G25" s="2">
        <v>1</v>
      </c>
    </row>
    <row r="26" spans="1:7" x14ac:dyDescent="0.25">
      <c r="A26" t="s">
        <v>25</v>
      </c>
      <c r="B26" t="s">
        <v>26</v>
      </c>
      <c r="C26" t="s">
        <v>16</v>
      </c>
      <c r="D26" t="s">
        <v>5</v>
      </c>
      <c r="E26">
        <v>56</v>
      </c>
      <c r="F26">
        <f>660.8+E26/100</f>
        <v>661.3599999999999</v>
      </c>
      <c r="G26" s="2">
        <v>6</v>
      </c>
    </row>
    <row r="27" spans="1:7" x14ac:dyDescent="0.25">
      <c r="A27" t="s">
        <v>25</v>
      </c>
      <c r="B27" t="s">
        <v>26</v>
      </c>
      <c r="C27" t="s">
        <v>16</v>
      </c>
      <c r="D27" t="s">
        <v>5</v>
      </c>
      <c r="E27">
        <v>78</v>
      </c>
      <c r="F27">
        <f>660.8+E27/100</f>
        <v>661.57999999999993</v>
      </c>
      <c r="G27" s="2">
        <v>2</v>
      </c>
    </row>
    <row r="28" spans="1:7" x14ac:dyDescent="0.25">
      <c r="A28" t="s">
        <v>25</v>
      </c>
      <c r="B28" t="s">
        <v>26</v>
      </c>
      <c r="C28" t="s">
        <v>16</v>
      </c>
      <c r="D28" t="s">
        <v>6</v>
      </c>
      <c r="E28">
        <v>13</v>
      </c>
      <c r="F28">
        <f>662.08+E28/100</f>
        <v>662.21</v>
      </c>
      <c r="G28" s="2">
        <v>1</v>
      </c>
    </row>
    <row r="29" spans="1:7" x14ac:dyDescent="0.25">
      <c r="A29" t="s">
        <v>25</v>
      </c>
      <c r="B29" t="s">
        <v>26</v>
      </c>
      <c r="C29" t="s">
        <v>16</v>
      </c>
      <c r="D29" t="s">
        <v>6</v>
      </c>
      <c r="E29">
        <v>39</v>
      </c>
      <c r="F29">
        <f>662.08+E29/100</f>
        <v>662.47</v>
      </c>
      <c r="G29" s="2">
        <v>1</v>
      </c>
    </row>
    <row r="30" spans="1:7" x14ac:dyDescent="0.25">
      <c r="A30" t="s">
        <v>25</v>
      </c>
      <c r="B30" t="s">
        <v>26</v>
      </c>
      <c r="C30" t="s">
        <v>16</v>
      </c>
      <c r="D30" t="s">
        <v>6</v>
      </c>
      <c r="E30">
        <v>67</v>
      </c>
      <c r="F30">
        <f>662.08+E30/100</f>
        <v>662.75</v>
      </c>
      <c r="G30" s="2">
        <v>11</v>
      </c>
    </row>
    <row r="31" spans="1:7" x14ac:dyDescent="0.25">
      <c r="A31" t="s">
        <v>25</v>
      </c>
      <c r="B31" t="s">
        <v>26</v>
      </c>
      <c r="C31" t="s">
        <v>16</v>
      </c>
      <c r="D31" t="s">
        <v>6</v>
      </c>
      <c r="E31">
        <v>83</v>
      </c>
      <c r="F31">
        <f>662.08+E31/100</f>
        <v>662.91000000000008</v>
      </c>
      <c r="G31" s="2">
        <v>3</v>
      </c>
    </row>
    <row r="32" spans="1:7" x14ac:dyDescent="0.25">
      <c r="A32" t="s">
        <v>25</v>
      </c>
      <c r="B32" t="s">
        <v>26</v>
      </c>
      <c r="C32" t="s">
        <v>16</v>
      </c>
      <c r="D32" t="s">
        <v>6</v>
      </c>
      <c r="E32">
        <v>93</v>
      </c>
      <c r="F32">
        <f>662.08+E32/100</f>
        <v>663.01</v>
      </c>
      <c r="G32" s="2">
        <v>3</v>
      </c>
    </row>
    <row r="33" spans="1:7" x14ac:dyDescent="0.25">
      <c r="A33" t="s">
        <v>25</v>
      </c>
      <c r="B33" t="s">
        <v>26</v>
      </c>
      <c r="C33" t="s">
        <v>16</v>
      </c>
      <c r="D33" t="s">
        <v>9</v>
      </c>
      <c r="E33">
        <v>20</v>
      </c>
      <c r="F33">
        <f>664.49+E33/100</f>
        <v>664.69</v>
      </c>
      <c r="G33" s="2">
        <v>1</v>
      </c>
    </row>
    <row r="34" spans="1:7" x14ac:dyDescent="0.25">
      <c r="A34" t="s">
        <v>25</v>
      </c>
      <c r="B34" t="s">
        <v>26</v>
      </c>
      <c r="C34" t="s">
        <v>16</v>
      </c>
      <c r="D34" t="s">
        <v>9</v>
      </c>
      <c r="E34">
        <v>83</v>
      </c>
      <c r="F34">
        <f>664.49+E34/100</f>
        <v>665.32</v>
      </c>
      <c r="G34" s="2">
        <v>3</v>
      </c>
    </row>
    <row r="35" spans="1:7" x14ac:dyDescent="0.25">
      <c r="A35" t="s">
        <v>25</v>
      </c>
      <c r="B35" t="s">
        <v>26</v>
      </c>
      <c r="C35" t="s">
        <v>16</v>
      </c>
      <c r="D35" t="s">
        <v>8</v>
      </c>
      <c r="E35">
        <v>19</v>
      </c>
      <c r="F35">
        <f>665.92+E35/100</f>
        <v>666.11</v>
      </c>
      <c r="G35" s="2">
        <v>8</v>
      </c>
    </row>
    <row r="36" spans="1:7" x14ac:dyDescent="0.25">
      <c r="A36" t="s">
        <v>25</v>
      </c>
      <c r="B36" t="s">
        <v>26</v>
      </c>
      <c r="C36" t="s">
        <v>16</v>
      </c>
      <c r="D36" t="s">
        <v>8</v>
      </c>
      <c r="E36">
        <v>53</v>
      </c>
      <c r="F36">
        <f>665.92+E36/100</f>
        <v>666.44999999999993</v>
      </c>
      <c r="G36" s="2">
        <v>3</v>
      </c>
    </row>
    <row r="37" spans="1:7" x14ac:dyDescent="0.25">
      <c r="A37" t="s">
        <v>25</v>
      </c>
      <c r="B37" t="s">
        <v>26</v>
      </c>
      <c r="C37" t="s">
        <v>16</v>
      </c>
      <c r="D37" t="s">
        <v>8</v>
      </c>
      <c r="E37">
        <v>62</v>
      </c>
      <c r="F37">
        <f>665.92+E37/100</f>
        <v>666.54</v>
      </c>
      <c r="G37" s="2">
        <v>1</v>
      </c>
    </row>
    <row r="38" spans="1:7" x14ac:dyDescent="0.25">
      <c r="A38" t="s">
        <v>25</v>
      </c>
      <c r="B38" t="s">
        <v>26</v>
      </c>
      <c r="C38" t="s">
        <v>16</v>
      </c>
      <c r="D38" t="s">
        <v>8</v>
      </c>
      <c r="E38">
        <v>110</v>
      </c>
      <c r="F38">
        <f>665.92+E38/100</f>
        <v>667.02</v>
      </c>
      <c r="G38" s="2">
        <v>5</v>
      </c>
    </row>
    <row r="39" spans="1:7" x14ac:dyDescent="0.25">
      <c r="A39" t="s">
        <v>25</v>
      </c>
      <c r="B39" t="s">
        <v>26</v>
      </c>
      <c r="C39" t="s">
        <v>16</v>
      </c>
      <c r="D39" t="s">
        <v>10</v>
      </c>
      <c r="E39">
        <v>19</v>
      </c>
      <c r="F39">
        <f>667.71+E39/100</f>
        <v>667.90000000000009</v>
      </c>
      <c r="G39" s="2">
        <v>2</v>
      </c>
    </row>
    <row r="40" spans="1:7" x14ac:dyDescent="0.25">
      <c r="A40" t="s">
        <v>25</v>
      </c>
      <c r="B40" t="s">
        <v>26</v>
      </c>
      <c r="C40" t="s">
        <v>17</v>
      </c>
      <c r="D40" t="s">
        <v>5</v>
      </c>
      <c r="E40">
        <v>2</v>
      </c>
      <c r="F40">
        <f>670.4+E40/100</f>
        <v>670.42</v>
      </c>
      <c r="G40" s="2">
        <v>2</v>
      </c>
    </row>
    <row r="41" spans="1:7" x14ac:dyDescent="0.25">
      <c r="A41" t="s">
        <v>25</v>
      </c>
      <c r="B41" t="s">
        <v>26</v>
      </c>
      <c r="C41" t="s">
        <v>17</v>
      </c>
      <c r="D41" t="s">
        <v>5</v>
      </c>
      <c r="E41">
        <v>40</v>
      </c>
      <c r="F41">
        <f>670.4+E41/100</f>
        <v>670.8</v>
      </c>
      <c r="G41" s="2">
        <v>1</v>
      </c>
    </row>
    <row r="42" spans="1:7" x14ac:dyDescent="0.25">
      <c r="A42" t="s">
        <v>25</v>
      </c>
      <c r="B42" t="s">
        <v>26</v>
      </c>
      <c r="C42" t="s">
        <v>17</v>
      </c>
      <c r="D42" t="s">
        <v>5</v>
      </c>
      <c r="E42">
        <v>86</v>
      </c>
      <c r="F42">
        <f>670.4+E42/100</f>
        <v>671.26</v>
      </c>
      <c r="G42" s="2">
        <v>2</v>
      </c>
    </row>
    <row r="43" spans="1:7" x14ac:dyDescent="0.25">
      <c r="A43" t="s">
        <v>25</v>
      </c>
      <c r="B43" t="s">
        <v>26</v>
      </c>
      <c r="C43" t="s">
        <v>17</v>
      </c>
      <c r="D43" t="s">
        <v>6</v>
      </c>
      <c r="E43">
        <v>122</v>
      </c>
      <c r="F43">
        <f>671.9+E43/100</f>
        <v>673.12</v>
      </c>
      <c r="G43" s="2">
        <v>4</v>
      </c>
    </row>
    <row r="44" spans="1:7" x14ac:dyDescent="0.25">
      <c r="A44" t="s">
        <v>25</v>
      </c>
      <c r="B44" t="s">
        <v>26</v>
      </c>
      <c r="C44" t="s">
        <v>17</v>
      </c>
      <c r="D44" t="s">
        <v>7</v>
      </c>
      <c r="E44">
        <v>120</v>
      </c>
      <c r="F44">
        <f>673.12+E44/100</f>
        <v>674.32</v>
      </c>
      <c r="G44" s="2">
        <v>1</v>
      </c>
    </row>
    <row r="45" spans="1:7" x14ac:dyDescent="0.25">
      <c r="A45" t="s">
        <v>25</v>
      </c>
      <c r="B45" t="s">
        <v>26</v>
      </c>
      <c r="C45" t="s">
        <v>18</v>
      </c>
      <c r="D45" t="s">
        <v>5</v>
      </c>
      <c r="E45">
        <v>34</v>
      </c>
      <c r="F45">
        <f>680+E45/100</f>
        <v>680.34</v>
      </c>
      <c r="G45" s="2">
        <v>3</v>
      </c>
    </row>
    <row r="46" spans="1:7" x14ac:dyDescent="0.25">
      <c r="A46" t="s">
        <v>25</v>
      </c>
      <c r="B46" t="s">
        <v>26</v>
      </c>
      <c r="C46" t="s">
        <v>18</v>
      </c>
      <c r="D46" t="s">
        <v>5</v>
      </c>
      <c r="E46">
        <v>71</v>
      </c>
      <c r="F46">
        <f>680+E46/100</f>
        <v>680.71</v>
      </c>
      <c r="G46" s="2">
        <v>4</v>
      </c>
    </row>
    <row r="47" spans="1:7" x14ac:dyDescent="0.25">
      <c r="A47" t="s">
        <v>25</v>
      </c>
      <c r="B47" t="s">
        <v>26</v>
      </c>
      <c r="C47" t="s">
        <v>18</v>
      </c>
      <c r="D47" t="s">
        <v>5</v>
      </c>
      <c r="E47">
        <v>105</v>
      </c>
      <c r="F47">
        <f>680+E47/100</f>
        <v>681.05</v>
      </c>
      <c r="G47" s="2">
        <v>3</v>
      </c>
    </row>
    <row r="48" spans="1:7" x14ac:dyDescent="0.25">
      <c r="A48" t="s">
        <v>25</v>
      </c>
      <c r="B48" t="s">
        <v>26</v>
      </c>
      <c r="C48" t="s">
        <v>18</v>
      </c>
      <c r="D48" t="s">
        <v>6</v>
      </c>
      <c r="E48">
        <v>10</v>
      </c>
      <c r="F48">
        <f>681.5+E48/100</f>
        <v>681.6</v>
      </c>
      <c r="G48" s="2">
        <v>3</v>
      </c>
    </row>
    <row r="49" spans="1:7" x14ac:dyDescent="0.25">
      <c r="A49" t="s">
        <v>25</v>
      </c>
      <c r="B49" t="s">
        <v>26</v>
      </c>
      <c r="C49" t="s">
        <v>18</v>
      </c>
      <c r="D49" t="s">
        <v>6</v>
      </c>
      <c r="E49">
        <v>44</v>
      </c>
      <c r="F49">
        <f>681.5+E49/100</f>
        <v>681.94</v>
      </c>
      <c r="G49" s="2">
        <v>3</v>
      </c>
    </row>
    <row r="50" spans="1:7" x14ac:dyDescent="0.25">
      <c r="A50" t="s">
        <v>25</v>
      </c>
      <c r="B50" t="s">
        <v>26</v>
      </c>
      <c r="C50" t="s">
        <v>18</v>
      </c>
      <c r="D50" t="s">
        <v>6</v>
      </c>
      <c r="E50">
        <v>96</v>
      </c>
      <c r="F50">
        <f>681.5+E50/100</f>
        <v>682.46</v>
      </c>
      <c r="G50" s="2">
        <v>2</v>
      </c>
    </row>
    <row r="51" spans="1:7" x14ac:dyDescent="0.25">
      <c r="A51" t="s">
        <v>25</v>
      </c>
      <c r="B51" t="s">
        <v>26</v>
      </c>
      <c r="C51" t="s">
        <v>18</v>
      </c>
      <c r="D51" t="s">
        <v>6</v>
      </c>
      <c r="E51">
        <v>117</v>
      </c>
      <c r="F51">
        <f>681.5+E51/100</f>
        <v>682.67</v>
      </c>
      <c r="G51" s="2">
        <v>3</v>
      </c>
    </row>
    <row r="52" spans="1:7" x14ac:dyDescent="0.25">
      <c r="A52" t="s">
        <v>25</v>
      </c>
      <c r="B52" t="s">
        <v>26</v>
      </c>
      <c r="C52" t="s">
        <v>18</v>
      </c>
      <c r="D52" t="s">
        <v>6</v>
      </c>
      <c r="E52">
        <v>120</v>
      </c>
      <c r="F52">
        <f>681.5+E52/100</f>
        <v>682.7</v>
      </c>
      <c r="G52" s="2">
        <v>2</v>
      </c>
    </row>
    <row r="53" spans="1:7" x14ac:dyDescent="0.25">
      <c r="A53" t="s">
        <v>25</v>
      </c>
      <c r="B53" t="s">
        <v>26</v>
      </c>
      <c r="C53" t="s">
        <v>18</v>
      </c>
      <c r="D53" t="s">
        <v>7</v>
      </c>
      <c r="E53">
        <v>50</v>
      </c>
      <c r="F53">
        <f>682.88+E53/100</f>
        <v>683.38</v>
      </c>
      <c r="G53" s="2">
        <v>2</v>
      </c>
    </row>
    <row r="54" spans="1:7" x14ac:dyDescent="0.25">
      <c r="A54" t="s">
        <v>25</v>
      </c>
      <c r="B54" t="s">
        <v>26</v>
      </c>
      <c r="C54" t="s">
        <v>18</v>
      </c>
      <c r="D54" t="s">
        <v>7</v>
      </c>
      <c r="E54">
        <v>60.5</v>
      </c>
      <c r="F54">
        <f>682.88+E54/100</f>
        <v>683.48500000000001</v>
      </c>
      <c r="G54" s="2">
        <v>3.5</v>
      </c>
    </row>
    <row r="55" spans="1:7" x14ac:dyDescent="0.25">
      <c r="A55" t="s">
        <v>25</v>
      </c>
      <c r="B55" t="s">
        <v>26</v>
      </c>
      <c r="C55" t="s">
        <v>18</v>
      </c>
      <c r="D55" t="s">
        <v>9</v>
      </c>
      <c r="E55">
        <v>10</v>
      </c>
      <c r="F55">
        <f>684.25+E55/100</f>
        <v>684.35</v>
      </c>
      <c r="G55" s="2">
        <v>4</v>
      </c>
    </row>
    <row r="56" spans="1:7" x14ac:dyDescent="0.25">
      <c r="A56" t="s">
        <v>25</v>
      </c>
      <c r="B56" t="s">
        <v>26</v>
      </c>
      <c r="C56" t="s">
        <v>18</v>
      </c>
      <c r="D56" t="s">
        <v>9</v>
      </c>
      <c r="E56">
        <v>56</v>
      </c>
      <c r="F56">
        <f>684.25+E56/100</f>
        <v>684.81</v>
      </c>
      <c r="G56" s="2">
        <v>1</v>
      </c>
    </row>
    <row r="57" spans="1:7" x14ac:dyDescent="0.25">
      <c r="A57" t="s">
        <v>25</v>
      </c>
      <c r="B57" t="s">
        <v>26</v>
      </c>
      <c r="C57" t="s">
        <v>18</v>
      </c>
      <c r="D57" t="s">
        <v>9</v>
      </c>
      <c r="E57">
        <v>77</v>
      </c>
      <c r="F57">
        <f>684.25+E57/100</f>
        <v>685.02</v>
      </c>
      <c r="G57" s="2">
        <v>3</v>
      </c>
    </row>
    <row r="58" spans="1:7" x14ac:dyDescent="0.25">
      <c r="A58" t="s">
        <v>25</v>
      </c>
      <c r="B58" t="s">
        <v>26</v>
      </c>
      <c r="C58" t="s">
        <v>18</v>
      </c>
      <c r="D58" t="s">
        <v>9</v>
      </c>
      <c r="E58">
        <v>105</v>
      </c>
      <c r="F58">
        <f>684.25+E58/100</f>
        <v>685.3</v>
      </c>
      <c r="G58" s="2">
        <v>2</v>
      </c>
    </row>
    <row r="59" spans="1:7" x14ac:dyDescent="0.25">
      <c r="A59" t="s">
        <v>25</v>
      </c>
      <c r="B59" t="s">
        <v>26</v>
      </c>
      <c r="C59" t="s">
        <v>18</v>
      </c>
      <c r="D59" t="s">
        <v>9</v>
      </c>
      <c r="E59">
        <v>131</v>
      </c>
      <c r="F59">
        <f>684.25+E59/100</f>
        <v>685.56</v>
      </c>
      <c r="G59" s="2">
        <v>3</v>
      </c>
    </row>
    <row r="60" spans="1:7" x14ac:dyDescent="0.25">
      <c r="A60" t="s">
        <v>25</v>
      </c>
      <c r="B60" t="s">
        <v>26</v>
      </c>
      <c r="C60" t="s">
        <v>19</v>
      </c>
      <c r="D60" t="s">
        <v>5</v>
      </c>
      <c r="E60">
        <v>2</v>
      </c>
      <c r="F60">
        <f t="shared" ref="F60:F65" si="2">689.6+E60/100</f>
        <v>689.62</v>
      </c>
      <c r="G60" s="2">
        <v>2</v>
      </c>
    </row>
    <row r="61" spans="1:7" x14ac:dyDescent="0.25">
      <c r="A61" t="s">
        <v>25</v>
      </c>
      <c r="B61" t="s">
        <v>26</v>
      </c>
      <c r="C61" t="s">
        <v>19</v>
      </c>
      <c r="D61" t="s">
        <v>5</v>
      </c>
      <c r="E61">
        <v>19</v>
      </c>
      <c r="F61">
        <f t="shared" si="2"/>
        <v>689.79000000000008</v>
      </c>
      <c r="G61" s="2">
        <v>1</v>
      </c>
    </row>
    <row r="62" spans="1:7" x14ac:dyDescent="0.25">
      <c r="A62" t="s">
        <v>25</v>
      </c>
      <c r="B62" t="s">
        <v>26</v>
      </c>
      <c r="C62" t="s">
        <v>19</v>
      </c>
      <c r="D62" t="s">
        <v>5</v>
      </c>
      <c r="E62">
        <v>32</v>
      </c>
      <c r="F62">
        <f t="shared" si="2"/>
        <v>689.92000000000007</v>
      </c>
      <c r="G62" s="2">
        <v>4</v>
      </c>
    </row>
    <row r="63" spans="1:7" x14ac:dyDescent="0.25">
      <c r="A63" t="s">
        <v>25</v>
      </c>
      <c r="B63" t="s">
        <v>26</v>
      </c>
      <c r="C63" t="s">
        <v>19</v>
      </c>
      <c r="D63" t="s">
        <v>5</v>
      </c>
      <c r="E63">
        <v>42</v>
      </c>
      <c r="F63">
        <f t="shared" si="2"/>
        <v>690.02</v>
      </c>
      <c r="G63" s="2">
        <v>5</v>
      </c>
    </row>
    <row r="64" spans="1:7" x14ac:dyDescent="0.25">
      <c r="A64" t="s">
        <v>25</v>
      </c>
      <c r="B64" t="s">
        <v>26</v>
      </c>
      <c r="C64" t="s">
        <v>19</v>
      </c>
      <c r="D64" t="s">
        <v>5</v>
      </c>
      <c r="E64">
        <v>61</v>
      </c>
      <c r="F64">
        <f t="shared" si="2"/>
        <v>690.21</v>
      </c>
      <c r="G64" s="2">
        <v>3</v>
      </c>
    </row>
    <row r="65" spans="1:7" x14ac:dyDescent="0.25">
      <c r="A65" t="s">
        <v>25</v>
      </c>
      <c r="B65" t="s">
        <v>26</v>
      </c>
      <c r="C65" t="s">
        <v>19</v>
      </c>
      <c r="D65" t="s">
        <v>5</v>
      </c>
      <c r="E65">
        <v>72</v>
      </c>
      <c r="F65">
        <f t="shared" si="2"/>
        <v>690.32</v>
      </c>
      <c r="G65" s="2">
        <v>2</v>
      </c>
    </row>
    <row r="66" spans="1:7" x14ac:dyDescent="0.25">
      <c r="A66" t="s">
        <v>25</v>
      </c>
      <c r="B66" t="s">
        <v>26</v>
      </c>
      <c r="C66" t="s">
        <v>19</v>
      </c>
      <c r="D66" t="s">
        <v>11</v>
      </c>
      <c r="E66">
        <v>3</v>
      </c>
      <c r="F66">
        <f>692.87+E66/100</f>
        <v>692.9</v>
      </c>
      <c r="G66" s="2">
        <v>3</v>
      </c>
    </row>
    <row r="67" spans="1:7" x14ac:dyDescent="0.25">
      <c r="A67" t="s">
        <v>25</v>
      </c>
      <c r="B67" t="s">
        <v>26</v>
      </c>
      <c r="C67" t="s">
        <v>20</v>
      </c>
      <c r="D67" t="s">
        <v>6</v>
      </c>
      <c r="E67">
        <v>70</v>
      </c>
      <c r="F67">
        <f>700.47+E67/100</f>
        <v>701.17000000000007</v>
      </c>
      <c r="G67" s="2">
        <v>1</v>
      </c>
    </row>
    <row r="68" spans="1:7" x14ac:dyDescent="0.25">
      <c r="A68" t="s">
        <v>25</v>
      </c>
      <c r="B68" t="s">
        <v>26</v>
      </c>
      <c r="C68" t="s">
        <v>20</v>
      </c>
      <c r="D68" t="s">
        <v>6</v>
      </c>
      <c r="E68">
        <v>113</v>
      </c>
      <c r="F68">
        <f>700.47+E68/100</f>
        <v>701.6</v>
      </c>
      <c r="G68" s="2">
        <v>5</v>
      </c>
    </row>
    <row r="69" spans="1:7" x14ac:dyDescent="0.25">
      <c r="A69" t="s">
        <v>25</v>
      </c>
      <c r="B69" t="s">
        <v>26</v>
      </c>
      <c r="C69" t="s">
        <v>20</v>
      </c>
      <c r="D69" t="s">
        <v>7</v>
      </c>
      <c r="E69">
        <v>14</v>
      </c>
      <c r="F69">
        <f>701.95+E69/100</f>
        <v>702.09</v>
      </c>
      <c r="G69" s="2">
        <v>3</v>
      </c>
    </row>
    <row r="70" spans="1:7" x14ac:dyDescent="0.25">
      <c r="A70" t="s">
        <v>25</v>
      </c>
      <c r="B70" t="s">
        <v>26</v>
      </c>
      <c r="C70" t="s">
        <v>20</v>
      </c>
      <c r="D70" t="s">
        <v>7</v>
      </c>
      <c r="E70">
        <v>43</v>
      </c>
      <c r="F70">
        <f>701.95+E70/100</f>
        <v>702.38</v>
      </c>
      <c r="G70" s="2">
        <v>4</v>
      </c>
    </row>
    <row r="71" spans="1:7" x14ac:dyDescent="0.25">
      <c r="A71" t="s">
        <v>25</v>
      </c>
      <c r="B71" t="s">
        <v>26</v>
      </c>
      <c r="C71" t="s">
        <v>20</v>
      </c>
      <c r="D71" t="s">
        <v>9</v>
      </c>
      <c r="E71">
        <v>47</v>
      </c>
      <c r="F71">
        <f>703.67+E71/100</f>
        <v>704.14</v>
      </c>
      <c r="G71" s="2">
        <v>3</v>
      </c>
    </row>
    <row r="72" spans="1:7" x14ac:dyDescent="0.25">
      <c r="A72" t="s">
        <v>25</v>
      </c>
      <c r="B72" t="s">
        <v>26</v>
      </c>
      <c r="C72" t="s">
        <v>20</v>
      </c>
      <c r="D72" t="s">
        <v>9</v>
      </c>
      <c r="E72">
        <v>73</v>
      </c>
      <c r="F72">
        <f>703.67+E72/100</f>
        <v>704.4</v>
      </c>
      <c r="G72" s="2">
        <v>7</v>
      </c>
    </row>
    <row r="73" spans="1:7" x14ac:dyDescent="0.25">
      <c r="A73" t="s">
        <v>25</v>
      </c>
      <c r="B73" t="s">
        <v>26</v>
      </c>
      <c r="C73" t="s">
        <v>20</v>
      </c>
      <c r="D73" t="s">
        <v>8</v>
      </c>
      <c r="E73">
        <v>23</v>
      </c>
      <c r="F73">
        <f>705.9+E73/100</f>
        <v>706.13</v>
      </c>
      <c r="G73" s="2">
        <v>6</v>
      </c>
    </row>
    <row r="74" spans="1:7" x14ac:dyDescent="0.25">
      <c r="A74" t="s">
        <v>25</v>
      </c>
      <c r="B74" t="s">
        <v>26</v>
      </c>
      <c r="C74" t="s">
        <v>20</v>
      </c>
      <c r="D74" t="s">
        <v>8</v>
      </c>
      <c r="E74">
        <v>79</v>
      </c>
      <c r="F74">
        <f>705.9+E74/100</f>
        <v>706.68999999999994</v>
      </c>
      <c r="G74" s="2">
        <v>5</v>
      </c>
    </row>
    <row r="75" spans="1:7" x14ac:dyDescent="0.25">
      <c r="A75" t="s">
        <v>25</v>
      </c>
      <c r="B75" t="s">
        <v>26</v>
      </c>
      <c r="C75" t="s">
        <v>20</v>
      </c>
      <c r="D75" t="s">
        <v>8</v>
      </c>
      <c r="E75">
        <v>93</v>
      </c>
      <c r="F75">
        <f>705.9+E75/100</f>
        <v>706.82999999999993</v>
      </c>
      <c r="G75" s="2">
        <v>4</v>
      </c>
    </row>
    <row r="76" spans="1:7" x14ac:dyDescent="0.25">
      <c r="A76" t="s">
        <v>25</v>
      </c>
      <c r="B76" t="s">
        <v>26</v>
      </c>
      <c r="C76" t="s">
        <v>20</v>
      </c>
      <c r="D76" t="s">
        <v>8</v>
      </c>
      <c r="E76">
        <v>111</v>
      </c>
      <c r="F76">
        <f>705.9+E76/100</f>
        <v>707.01</v>
      </c>
      <c r="G76" s="2">
        <v>6</v>
      </c>
    </row>
    <row r="77" spans="1:7" x14ac:dyDescent="0.25">
      <c r="A77" t="s">
        <v>25</v>
      </c>
      <c r="B77" t="s">
        <v>26</v>
      </c>
      <c r="C77" t="s">
        <v>20</v>
      </c>
      <c r="D77" t="s">
        <v>8</v>
      </c>
      <c r="E77">
        <v>137</v>
      </c>
      <c r="F77">
        <f>705.9+E77/100</f>
        <v>707.27</v>
      </c>
      <c r="G77" s="2">
        <v>12</v>
      </c>
    </row>
    <row r="78" spans="1:7" x14ac:dyDescent="0.25">
      <c r="A78" t="s">
        <v>25</v>
      </c>
      <c r="B78" t="s">
        <v>26</v>
      </c>
      <c r="C78" t="s">
        <v>21</v>
      </c>
      <c r="D78" t="s">
        <v>6</v>
      </c>
      <c r="E78">
        <v>21</v>
      </c>
      <c r="F78">
        <f>710.22+E78/100</f>
        <v>710.43000000000006</v>
      </c>
      <c r="G78" s="2">
        <v>14</v>
      </c>
    </row>
    <row r="79" spans="1:7" x14ac:dyDescent="0.25">
      <c r="A79" t="s">
        <v>25</v>
      </c>
      <c r="B79" t="s">
        <v>26</v>
      </c>
      <c r="C79" t="s">
        <v>21</v>
      </c>
      <c r="D79" t="s">
        <v>6</v>
      </c>
      <c r="E79">
        <v>53</v>
      </c>
      <c r="F79">
        <f>710.22+E79/100</f>
        <v>710.75</v>
      </c>
      <c r="G79" s="2">
        <v>2</v>
      </c>
    </row>
    <row r="80" spans="1:7" x14ac:dyDescent="0.25">
      <c r="A80" t="s">
        <v>25</v>
      </c>
      <c r="B80" t="s">
        <v>26</v>
      </c>
      <c r="C80" t="s">
        <v>21</v>
      </c>
      <c r="D80" t="s">
        <v>6</v>
      </c>
      <c r="E80">
        <v>111</v>
      </c>
      <c r="F80">
        <f>710.22+E80/100</f>
        <v>711.33</v>
      </c>
      <c r="G80" s="2">
        <v>17</v>
      </c>
    </row>
    <row r="81" spans="1:8" x14ac:dyDescent="0.25">
      <c r="A81" t="s">
        <v>25</v>
      </c>
      <c r="B81" t="s">
        <v>26</v>
      </c>
      <c r="C81" t="s">
        <v>21</v>
      </c>
      <c r="D81" t="s">
        <v>7</v>
      </c>
      <c r="E81">
        <v>5</v>
      </c>
      <c r="F81">
        <f>711.33+E81/100</f>
        <v>711.38</v>
      </c>
      <c r="G81" s="2">
        <v>5</v>
      </c>
    </row>
    <row r="82" spans="1:8" x14ac:dyDescent="0.25">
      <c r="A82" t="s">
        <v>25</v>
      </c>
      <c r="B82" t="s">
        <v>26</v>
      </c>
      <c r="C82" t="s">
        <v>21</v>
      </c>
      <c r="D82" t="s">
        <v>9</v>
      </c>
      <c r="E82">
        <v>73</v>
      </c>
      <c r="F82">
        <f>712.1+E82/100</f>
        <v>712.83</v>
      </c>
      <c r="G82" s="2">
        <v>24</v>
      </c>
    </row>
    <row r="83" spans="1:8" x14ac:dyDescent="0.25">
      <c r="A83" t="s">
        <v>25</v>
      </c>
      <c r="B83" t="s">
        <v>26</v>
      </c>
      <c r="C83" t="s">
        <v>21</v>
      </c>
      <c r="D83" t="s">
        <v>8</v>
      </c>
      <c r="E83">
        <v>3</v>
      </c>
      <c r="F83">
        <f>712.83+E83/100</f>
        <v>712.86</v>
      </c>
      <c r="G83" s="2">
        <v>3</v>
      </c>
    </row>
    <row r="84" spans="1:8" x14ac:dyDescent="0.25">
      <c r="A84" t="s">
        <v>25</v>
      </c>
      <c r="B84" t="s">
        <v>26</v>
      </c>
      <c r="C84" t="s">
        <v>22</v>
      </c>
      <c r="D84" t="s">
        <v>9</v>
      </c>
      <c r="E84">
        <v>105</v>
      </c>
      <c r="F84">
        <f>732.45+E84/100</f>
        <v>733.5</v>
      </c>
      <c r="G84" s="2">
        <v>7</v>
      </c>
    </row>
    <row r="85" spans="1:8" x14ac:dyDescent="0.25">
      <c r="A85" t="s">
        <v>25</v>
      </c>
      <c r="B85" t="s">
        <v>26</v>
      </c>
      <c r="C85" t="s">
        <v>22</v>
      </c>
      <c r="D85" t="s">
        <v>8</v>
      </c>
      <c r="E85">
        <v>14</v>
      </c>
      <c r="F85">
        <f>733.95+E85/100</f>
        <v>734.09</v>
      </c>
      <c r="G85" s="2">
        <v>5</v>
      </c>
    </row>
    <row r="86" spans="1:8" x14ac:dyDescent="0.25">
      <c r="A86" t="s">
        <v>25</v>
      </c>
      <c r="B86" t="s">
        <v>26</v>
      </c>
      <c r="C86" t="s">
        <v>22</v>
      </c>
      <c r="D86" t="s">
        <v>8</v>
      </c>
      <c r="E86">
        <v>64</v>
      </c>
      <c r="F86">
        <f>733.95+E86/100</f>
        <v>734.59</v>
      </c>
      <c r="G86" s="2">
        <v>11</v>
      </c>
    </row>
    <row r="87" spans="1:8" x14ac:dyDescent="0.25">
      <c r="A87" t="s">
        <v>25</v>
      </c>
      <c r="B87" t="s">
        <v>26</v>
      </c>
      <c r="C87" t="s">
        <v>23</v>
      </c>
      <c r="D87" t="s">
        <v>5</v>
      </c>
      <c r="E87">
        <v>127</v>
      </c>
      <c r="F87">
        <f>737.6+E85/100</f>
        <v>737.74</v>
      </c>
      <c r="G87" s="2">
        <v>5</v>
      </c>
    </row>
    <row r="88" spans="1:8" x14ac:dyDescent="0.25">
      <c r="A88" t="s">
        <v>25</v>
      </c>
      <c r="B88" t="s">
        <v>26</v>
      </c>
      <c r="C88" t="s">
        <v>23</v>
      </c>
      <c r="D88" t="s">
        <v>5</v>
      </c>
      <c r="E88">
        <v>138</v>
      </c>
      <c r="F88">
        <f>737.6+E86/100</f>
        <v>738.24</v>
      </c>
      <c r="G88" s="2">
        <v>5</v>
      </c>
    </row>
    <row r="89" spans="1:8" x14ac:dyDescent="0.25">
      <c r="A89" t="s">
        <v>25</v>
      </c>
      <c r="B89" t="s">
        <v>26</v>
      </c>
      <c r="C89" t="s">
        <v>23</v>
      </c>
      <c r="D89" t="s">
        <v>6</v>
      </c>
      <c r="E89">
        <v>23</v>
      </c>
      <c r="F89">
        <f>738.98+E87/100</f>
        <v>740.25</v>
      </c>
      <c r="G89" s="2">
        <v>6</v>
      </c>
    </row>
    <row r="90" spans="1:8" x14ac:dyDescent="0.25">
      <c r="A90" t="s">
        <v>25</v>
      </c>
      <c r="B90" t="s">
        <v>26</v>
      </c>
      <c r="C90" t="s">
        <v>23</v>
      </c>
      <c r="D90" t="s">
        <v>7</v>
      </c>
      <c r="E90">
        <v>112</v>
      </c>
      <c r="F90">
        <f>740.18+E90/100</f>
        <v>741.3</v>
      </c>
      <c r="G90" s="2">
        <v>4</v>
      </c>
    </row>
    <row r="91" spans="1:8" x14ac:dyDescent="0.25">
      <c r="A91" t="s">
        <v>25</v>
      </c>
      <c r="B91" t="s">
        <v>26</v>
      </c>
      <c r="C91" t="s">
        <v>23</v>
      </c>
      <c r="D91" t="s">
        <v>9</v>
      </c>
      <c r="E91">
        <v>30</v>
      </c>
      <c r="F91">
        <f>741.7+E91/100</f>
        <v>742</v>
      </c>
      <c r="G91" s="2">
        <v>4</v>
      </c>
    </row>
    <row r="92" spans="1:8" x14ac:dyDescent="0.25">
      <c r="A92" t="s">
        <v>25</v>
      </c>
      <c r="B92" t="s">
        <v>26</v>
      </c>
      <c r="C92" t="s">
        <v>23</v>
      </c>
      <c r="D92" t="s">
        <v>9</v>
      </c>
      <c r="E92">
        <v>64</v>
      </c>
      <c r="F92">
        <f>741.7+E92/100</f>
        <v>742.34</v>
      </c>
      <c r="G92" s="2">
        <v>4</v>
      </c>
    </row>
    <row r="93" spans="1:8" x14ac:dyDescent="0.25">
      <c r="A93" t="s">
        <v>25</v>
      </c>
      <c r="B93" t="s">
        <v>26</v>
      </c>
      <c r="C93" t="s">
        <v>24</v>
      </c>
      <c r="D93" t="s">
        <v>7</v>
      </c>
      <c r="E93">
        <v>79</v>
      </c>
      <c r="F93">
        <f>750.1+E93/100</f>
        <v>750.89</v>
      </c>
      <c r="G93" s="2">
        <v>9</v>
      </c>
    </row>
    <row r="94" spans="1:8" x14ac:dyDescent="0.25">
      <c r="A94" s="5" t="s">
        <v>25</v>
      </c>
      <c r="B94" s="5" t="s">
        <v>27</v>
      </c>
      <c r="C94" s="5" t="s">
        <v>28</v>
      </c>
      <c r="D94" s="5" t="s">
        <v>5</v>
      </c>
      <c r="E94" s="5">
        <v>119</v>
      </c>
      <c r="F94">
        <v>1.19</v>
      </c>
      <c r="G94" s="5">
        <v>2</v>
      </c>
      <c r="H94" s="5"/>
    </row>
    <row r="95" spans="1:8" x14ac:dyDescent="0.25">
      <c r="A95" s="5" t="s">
        <v>25</v>
      </c>
      <c r="B95" s="5" t="s">
        <v>27</v>
      </c>
      <c r="C95" s="5" t="s">
        <v>28</v>
      </c>
      <c r="D95" s="5" t="s">
        <v>7</v>
      </c>
      <c r="E95" s="5">
        <v>30</v>
      </c>
      <c r="F95">
        <v>3.3299999999999996</v>
      </c>
      <c r="G95" s="5">
        <v>14</v>
      </c>
      <c r="H95" s="5"/>
    </row>
    <row r="96" spans="1:8" x14ac:dyDescent="0.25">
      <c r="A96" s="5" t="s">
        <v>25</v>
      </c>
      <c r="B96" s="5" t="s">
        <v>27</v>
      </c>
      <c r="C96" s="5" t="s">
        <v>28</v>
      </c>
      <c r="D96" s="5" t="s">
        <v>7</v>
      </c>
      <c r="E96" s="5">
        <v>42</v>
      </c>
      <c r="F96">
        <v>3.4499999999999997</v>
      </c>
      <c r="G96" s="5">
        <v>1</v>
      </c>
      <c r="H96" s="5" t="s">
        <v>69</v>
      </c>
    </row>
    <row r="97" spans="1:8" x14ac:dyDescent="0.25">
      <c r="A97" s="5" t="s">
        <v>25</v>
      </c>
      <c r="B97" s="5" t="s">
        <v>27</v>
      </c>
      <c r="C97" s="5" t="s">
        <v>28</v>
      </c>
      <c r="D97" s="5" t="s">
        <v>9</v>
      </c>
      <c r="E97" s="5">
        <v>21</v>
      </c>
      <c r="F97">
        <v>4.75</v>
      </c>
      <c r="G97" s="5">
        <v>0</v>
      </c>
      <c r="H97" s="5" t="s">
        <v>69</v>
      </c>
    </row>
    <row r="98" spans="1:8" x14ac:dyDescent="0.25">
      <c r="A98" s="5" t="s">
        <v>25</v>
      </c>
      <c r="B98" s="5" t="s">
        <v>27</v>
      </c>
      <c r="C98" s="5" t="s">
        <v>29</v>
      </c>
      <c r="D98" s="5" t="s">
        <v>5</v>
      </c>
      <c r="E98" s="5">
        <v>17</v>
      </c>
      <c r="F98">
        <v>6.17</v>
      </c>
      <c r="G98" s="5">
        <v>5</v>
      </c>
      <c r="H98" s="5"/>
    </row>
    <row r="99" spans="1:8" x14ac:dyDescent="0.25">
      <c r="A99" s="5" t="s">
        <v>25</v>
      </c>
      <c r="B99" s="5" t="s">
        <v>27</v>
      </c>
      <c r="C99" s="5" t="s">
        <v>29</v>
      </c>
      <c r="D99" s="5" t="s">
        <v>7</v>
      </c>
      <c r="E99" s="5">
        <v>75</v>
      </c>
      <c r="F99">
        <v>9.52</v>
      </c>
      <c r="G99" s="5">
        <v>1</v>
      </c>
      <c r="H99" s="5" t="s">
        <v>70</v>
      </c>
    </row>
    <row r="100" spans="1:8" x14ac:dyDescent="0.25">
      <c r="A100" s="5" t="s">
        <v>25</v>
      </c>
      <c r="B100" s="5" t="s">
        <v>27</v>
      </c>
      <c r="C100" s="5" t="s">
        <v>30</v>
      </c>
      <c r="D100" s="5" t="s">
        <v>31</v>
      </c>
      <c r="E100" s="5">
        <v>119</v>
      </c>
      <c r="F100">
        <v>30.69</v>
      </c>
      <c r="G100" s="5">
        <v>1</v>
      </c>
      <c r="H100" s="5"/>
    </row>
    <row r="101" spans="1:8" x14ac:dyDescent="0.25">
      <c r="A101" s="5" t="s">
        <v>25</v>
      </c>
      <c r="B101" s="5" t="s">
        <v>27</v>
      </c>
      <c r="C101" s="5" t="s">
        <v>32</v>
      </c>
      <c r="D101" s="5" t="s">
        <v>5</v>
      </c>
      <c r="E101" s="5">
        <v>54</v>
      </c>
      <c r="F101">
        <v>130.04</v>
      </c>
      <c r="G101" s="5">
        <v>1</v>
      </c>
      <c r="H101" s="5" t="s">
        <v>69</v>
      </c>
    </row>
    <row r="102" spans="1:8" x14ac:dyDescent="0.25">
      <c r="A102" s="5" t="s">
        <v>25</v>
      </c>
      <c r="B102" s="5" t="s">
        <v>27</v>
      </c>
      <c r="C102" s="5" t="s">
        <v>32</v>
      </c>
      <c r="D102" s="5" t="s">
        <v>5</v>
      </c>
      <c r="E102" s="5">
        <v>105</v>
      </c>
      <c r="F102">
        <v>130.55000000000001</v>
      </c>
      <c r="G102" s="5">
        <v>1</v>
      </c>
      <c r="H102" s="5" t="s">
        <v>70</v>
      </c>
    </row>
    <row r="103" spans="1:8" x14ac:dyDescent="0.25">
      <c r="A103" s="5" t="s">
        <v>25</v>
      </c>
      <c r="B103" s="5" t="s">
        <v>27</v>
      </c>
      <c r="C103" s="5" t="s">
        <v>32</v>
      </c>
      <c r="D103" s="5" t="s">
        <v>6</v>
      </c>
      <c r="E103" s="5">
        <v>27</v>
      </c>
      <c r="F103">
        <v>131.15</v>
      </c>
      <c r="G103" s="5">
        <v>2</v>
      </c>
      <c r="H103" s="5"/>
    </row>
    <row r="104" spans="1:8" x14ac:dyDescent="0.25">
      <c r="A104" s="5" t="s">
        <v>25</v>
      </c>
      <c r="B104" s="5" t="s">
        <v>27</v>
      </c>
      <c r="C104" s="5" t="s">
        <v>32</v>
      </c>
      <c r="D104" s="5" t="s">
        <v>6</v>
      </c>
      <c r="E104" s="5">
        <v>104</v>
      </c>
      <c r="F104">
        <v>131.91999999999999</v>
      </c>
      <c r="G104" s="5">
        <v>1</v>
      </c>
      <c r="H104" s="5" t="s">
        <v>69</v>
      </c>
    </row>
    <row r="105" spans="1:8" x14ac:dyDescent="0.25">
      <c r="A105" s="5" t="s">
        <v>25</v>
      </c>
      <c r="B105" s="5" t="s">
        <v>27</v>
      </c>
      <c r="C105" s="5" t="s">
        <v>32</v>
      </c>
      <c r="D105" s="5" t="s">
        <v>6</v>
      </c>
      <c r="E105" s="5">
        <v>114</v>
      </c>
      <c r="F105">
        <v>132.01999999999998</v>
      </c>
      <c r="G105" s="5">
        <v>2</v>
      </c>
      <c r="H105" s="5" t="s">
        <v>71</v>
      </c>
    </row>
    <row r="106" spans="1:8" x14ac:dyDescent="0.25">
      <c r="A106" s="5" t="s">
        <v>25</v>
      </c>
      <c r="B106" s="5" t="s">
        <v>27</v>
      </c>
      <c r="C106" s="5" t="s">
        <v>32</v>
      </c>
      <c r="D106" s="5" t="s">
        <v>9</v>
      </c>
      <c r="E106" s="5">
        <v>73</v>
      </c>
      <c r="F106">
        <v>134.42999999999998</v>
      </c>
      <c r="G106" s="5">
        <v>3</v>
      </c>
      <c r="H106" s="5" t="s">
        <v>72</v>
      </c>
    </row>
    <row r="107" spans="1:8" x14ac:dyDescent="0.25">
      <c r="A107" s="5" t="s">
        <v>25</v>
      </c>
      <c r="B107" s="5" t="s">
        <v>27</v>
      </c>
      <c r="C107" s="5" t="s">
        <v>32</v>
      </c>
      <c r="D107" s="5" t="s">
        <v>33</v>
      </c>
      <c r="E107" s="5">
        <v>11</v>
      </c>
      <c r="F107">
        <v>138.08000000000001</v>
      </c>
      <c r="G107" s="5">
        <v>1</v>
      </c>
      <c r="H107" s="5" t="s">
        <v>69</v>
      </c>
    </row>
    <row r="108" spans="1:8" x14ac:dyDescent="0.25">
      <c r="A108" s="5" t="s">
        <v>25</v>
      </c>
      <c r="B108" s="5" t="s">
        <v>27</v>
      </c>
      <c r="C108" s="5" t="s">
        <v>32</v>
      </c>
      <c r="D108" s="5" t="s">
        <v>33</v>
      </c>
      <c r="E108" s="5">
        <v>100</v>
      </c>
      <c r="F108">
        <v>138.97</v>
      </c>
      <c r="G108" s="5">
        <v>1</v>
      </c>
      <c r="H108" s="5"/>
    </row>
    <row r="109" spans="1:8" x14ac:dyDescent="0.25">
      <c r="A109" s="5" t="s">
        <v>25</v>
      </c>
      <c r="B109" s="5" t="s">
        <v>27</v>
      </c>
      <c r="C109" s="5" t="s">
        <v>34</v>
      </c>
      <c r="D109" s="5" t="s">
        <v>6</v>
      </c>
      <c r="E109" s="5">
        <v>67</v>
      </c>
      <c r="F109">
        <v>141.07</v>
      </c>
      <c r="G109" s="5">
        <v>0</v>
      </c>
      <c r="H109" s="5" t="s">
        <v>69</v>
      </c>
    </row>
    <row r="110" spans="1:8" x14ac:dyDescent="0.25">
      <c r="A110" s="5" t="s">
        <v>25</v>
      </c>
      <c r="B110" s="5" t="s">
        <v>27</v>
      </c>
      <c r="C110" s="5" t="s">
        <v>35</v>
      </c>
      <c r="D110" s="5" t="s">
        <v>5</v>
      </c>
      <c r="E110" s="5">
        <v>50</v>
      </c>
      <c r="F110">
        <v>149</v>
      </c>
      <c r="G110" s="5">
        <v>0</v>
      </c>
      <c r="H110" s="5" t="s">
        <v>69</v>
      </c>
    </row>
    <row r="111" spans="1:8" x14ac:dyDescent="0.25">
      <c r="A111" s="5" t="s">
        <v>25</v>
      </c>
      <c r="B111" s="5" t="s">
        <v>27</v>
      </c>
      <c r="C111" s="5" t="s">
        <v>35</v>
      </c>
      <c r="D111" s="5" t="s">
        <v>6</v>
      </c>
      <c r="E111" s="5">
        <v>49</v>
      </c>
      <c r="F111">
        <v>150.39000000000001</v>
      </c>
      <c r="G111" s="5">
        <v>3</v>
      </c>
      <c r="H111" s="5" t="s">
        <v>69</v>
      </c>
    </row>
    <row r="112" spans="1:8" x14ac:dyDescent="0.25">
      <c r="A112" s="5" t="s">
        <v>25</v>
      </c>
      <c r="B112" s="5" t="s">
        <v>27</v>
      </c>
      <c r="C112" s="5" t="s">
        <v>35</v>
      </c>
      <c r="D112" s="5" t="s">
        <v>6</v>
      </c>
      <c r="E112" s="5">
        <v>58</v>
      </c>
      <c r="F112">
        <v>150.48000000000002</v>
      </c>
      <c r="G112" s="5">
        <v>0.5</v>
      </c>
      <c r="H112" s="5"/>
    </row>
    <row r="113" spans="1:8" x14ac:dyDescent="0.25">
      <c r="A113" s="5" t="s">
        <v>25</v>
      </c>
      <c r="B113" s="5" t="s">
        <v>27</v>
      </c>
      <c r="C113" s="5" t="s">
        <v>35</v>
      </c>
      <c r="D113" s="5" t="s">
        <v>6</v>
      </c>
      <c r="E113" s="5">
        <v>130</v>
      </c>
      <c r="F113">
        <v>151.20000000000002</v>
      </c>
      <c r="G113" s="5">
        <v>1</v>
      </c>
      <c r="H113" s="5"/>
    </row>
    <row r="114" spans="1:8" x14ac:dyDescent="0.25">
      <c r="A114" s="5" t="s">
        <v>25</v>
      </c>
      <c r="B114" s="5" t="s">
        <v>27</v>
      </c>
      <c r="C114" s="5" t="s">
        <v>35</v>
      </c>
      <c r="D114" s="5" t="s">
        <v>7</v>
      </c>
      <c r="E114" s="5">
        <v>58</v>
      </c>
      <c r="F114">
        <v>151.89000000000001</v>
      </c>
      <c r="G114" s="5">
        <v>3</v>
      </c>
      <c r="H114" s="5"/>
    </row>
    <row r="115" spans="1:8" x14ac:dyDescent="0.25">
      <c r="A115" s="5" t="s">
        <v>25</v>
      </c>
      <c r="B115" s="5" t="s">
        <v>27</v>
      </c>
      <c r="C115" s="5" t="s">
        <v>35</v>
      </c>
      <c r="D115" s="5" t="s">
        <v>9</v>
      </c>
      <c r="E115" s="5">
        <v>132</v>
      </c>
      <c r="F115">
        <v>154.03</v>
      </c>
      <c r="G115" s="5">
        <v>1</v>
      </c>
      <c r="H115" s="5"/>
    </row>
    <row r="116" spans="1:8" x14ac:dyDescent="0.25">
      <c r="A116" s="5" t="s">
        <v>25</v>
      </c>
      <c r="B116" s="5" t="s">
        <v>27</v>
      </c>
      <c r="C116" s="5" t="s">
        <v>36</v>
      </c>
      <c r="D116" s="5" t="s">
        <v>6</v>
      </c>
      <c r="E116" s="5">
        <v>109</v>
      </c>
      <c r="F116">
        <v>158.82</v>
      </c>
      <c r="G116" s="5">
        <v>1</v>
      </c>
      <c r="H116" s="5"/>
    </row>
    <row r="117" spans="1:8" x14ac:dyDescent="0.25">
      <c r="A117" s="5" t="s">
        <v>25</v>
      </c>
      <c r="B117" s="5" t="s">
        <v>27</v>
      </c>
      <c r="C117" s="5" t="s">
        <v>36</v>
      </c>
      <c r="D117" s="5" t="s">
        <v>7</v>
      </c>
      <c r="E117" s="5">
        <v>48</v>
      </c>
      <c r="F117">
        <v>159.72</v>
      </c>
      <c r="G117" s="5">
        <v>1</v>
      </c>
      <c r="H117" s="5"/>
    </row>
    <row r="118" spans="1:8" x14ac:dyDescent="0.25">
      <c r="A118" s="5" t="s">
        <v>25</v>
      </c>
      <c r="B118" s="5" t="s">
        <v>27</v>
      </c>
      <c r="C118" s="5" t="s">
        <v>36</v>
      </c>
      <c r="D118" s="5" t="s">
        <v>9</v>
      </c>
      <c r="E118" s="5">
        <v>64</v>
      </c>
      <c r="F118">
        <v>161.39999999999998</v>
      </c>
      <c r="G118" s="5">
        <v>2</v>
      </c>
      <c r="H118" s="5" t="s">
        <v>69</v>
      </c>
    </row>
    <row r="119" spans="1:8" x14ac:dyDescent="0.25">
      <c r="A119" s="5" t="s">
        <v>25</v>
      </c>
      <c r="B119" s="5" t="s">
        <v>27</v>
      </c>
      <c r="C119" s="5" t="s">
        <v>36</v>
      </c>
      <c r="D119" s="5" t="s">
        <v>9</v>
      </c>
      <c r="E119" s="5">
        <v>92</v>
      </c>
      <c r="F119">
        <v>161.67999999999998</v>
      </c>
      <c r="G119" s="5">
        <v>1</v>
      </c>
      <c r="H119" s="5"/>
    </row>
    <row r="120" spans="1:8" x14ac:dyDescent="0.25">
      <c r="A120" s="5" t="s">
        <v>25</v>
      </c>
      <c r="B120" s="5" t="s">
        <v>27</v>
      </c>
      <c r="C120" s="5" t="s">
        <v>36</v>
      </c>
      <c r="D120" s="5" t="s">
        <v>8</v>
      </c>
      <c r="E120" s="5">
        <v>55</v>
      </c>
      <c r="F120">
        <v>162.83000000000001</v>
      </c>
      <c r="G120" s="5">
        <v>1</v>
      </c>
      <c r="H120" s="5"/>
    </row>
    <row r="121" spans="1:8" x14ac:dyDescent="0.25">
      <c r="A121" s="5" t="s">
        <v>25</v>
      </c>
      <c r="B121" s="5" t="s">
        <v>27</v>
      </c>
      <c r="C121" s="5" t="s">
        <v>36</v>
      </c>
      <c r="D121" s="5" t="s">
        <v>8</v>
      </c>
      <c r="E121" s="5">
        <v>77</v>
      </c>
      <c r="F121">
        <v>163.05000000000001</v>
      </c>
      <c r="G121" s="5">
        <v>1</v>
      </c>
      <c r="H121" s="5"/>
    </row>
    <row r="122" spans="1:8" x14ac:dyDescent="0.25">
      <c r="A122" s="5" t="s">
        <v>25</v>
      </c>
      <c r="B122" s="5" t="s">
        <v>27</v>
      </c>
      <c r="C122" s="5" t="s">
        <v>36</v>
      </c>
      <c r="D122" s="5" t="s">
        <v>8</v>
      </c>
      <c r="E122" s="5">
        <v>92</v>
      </c>
      <c r="F122">
        <v>163.19999999999999</v>
      </c>
      <c r="G122" s="5">
        <v>1</v>
      </c>
      <c r="H122" s="5"/>
    </row>
    <row r="123" spans="1:8" x14ac:dyDescent="0.25">
      <c r="A123" s="5" t="s">
        <v>25</v>
      </c>
      <c r="B123" s="5" t="s">
        <v>27</v>
      </c>
      <c r="C123" s="5" t="s">
        <v>36</v>
      </c>
      <c r="D123" s="5" t="s">
        <v>8</v>
      </c>
      <c r="E123" s="5">
        <v>125</v>
      </c>
      <c r="F123">
        <v>163.53</v>
      </c>
      <c r="G123" s="5">
        <v>1</v>
      </c>
      <c r="H123" s="5"/>
    </row>
    <row r="124" spans="1:8" x14ac:dyDescent="0.25">
      <c r="A124" s="5" t="s">
        <v>25</v>
      </c>
      <c r="B124" s="5" t="s">
        <v>27</v>
      </c>
      <c r="C124" s="5" t="s">
        <v>36</v>
      </c>
      <c r="D124" s="5" t="s">
        <v>37</v>
      </c>
      <c r="E124" s="5">
        <v>8</v>
      </c>
      <c r="F124">
        <v>163.88000000000002</v>
      </c>
      <c r="G124" s="5">
        <v>0.5</v>
      </c>
      <c r="H124" s="5"/>
    </row>
    <row r="125" spans="1:8" x14ac:dyDescent="0.25">
      <c r="A125" s="5" t="s">
        <v>25</v>
      </c>
      <c r="B125" s="5" t="s">
        <v>27</v>
      </c>
      <c r="C125" s="5" t="s">
        <v>36</v>
      </c>
      <c r="D125" s="5" t="s">
        <v>37</v>
      </c>
      <c r="E125" s="5">
        <v>65</v>
      </c>
      <c r="F125">
        <v>164.45000000000002</v>
      </c>
      <c r="G125" s="5">
        <v>1</v>
      </c>
      <c r="H125" s="5"/>
    </row>
    <row r="126" spans="1:8" x14ac:dyDescent="0.25">
      <c r="A126" s="5" t="s">
        <v>25</v>
      </c>
      <c r="B126" s="5" t="s">
        <v>27</v>
      </c>
      <c r="C126" s="5" t="s">
        <v>36</v>
      </c>
      <c r="D126" s="5" t="s">
        <v>37</v>
      </c>
      <c r="E126" s="5">
        <v>109</v>
      </c>
      <c r="F126">
        <v>164.89000000000001</v>
      </c>
      <c r="G126" s="5">
        <v>2</v>
      </c>
      <c r="H126" s="5" t="s">
        <v>69</v>
      </c>
    </row>
    <row r="127" spans="1:8" x14ac:dyDescent="0.25">
      <c r="A127" s="5" t="s">
        <v>25</v>
      </c>
      <c r="B127" s="5" t="s">
        <v>27</v>
      </c>
      <c r="C127" s="5" t="s">
        <v>36</v>
      </c>
      <c r="D127" s="5" t="s">
        <v>37</v>
      </c>
      <c r="E127" s="5">
        <v>113</v>
      </c>
      <c r="F127">
        <v>164.93</v>
      </c>
      <c r="G127" s="5">
        <v>1</v>
      </c>
      <c r="H127" s="5" t="s">
        <v>69</v>
      </c>
    </row>
    <row r="128" spans="1:8" x14ac:dyDescent="0.25">
      <c r="A128" s="5" t="s">
        <v>25</v>
      </c>
      <c r="B128" s="5" t="s">
        <v>27</v>
      </c>
      <c r="C128" s="5" t="s">
        <v>38</v>
      </c>
      <c r="D128" s="5" t="s">
        <v>5</v>
      </c>
      <c r="E128" s="5">
        <v>127</v>
      </c>
      <c r="F128">
        <v>171.77</v>
      </c>
      <c r="G128" s="5">
        <v>2</v>
      </c>
      <c r="H128" s="5"/>
    </row>
    <row r="129" spans="1:8" x14ac:dyDescent="0.25">
      <c r="A129" s="5" t="s">
        <v>25</v>
      </c>
      <c r="B129" s="5" t="s">
        <v>27</v>
      </c>
      <c r="C129" s="5" t="s">
        <v>39</v>
      </c>
      <c r="D129" s="5" t="s">
        <v>6</v>
      </c>
      <c r="E129" s="5">
        <v>10</v>
      </c>
      <c r="F129">
        <v>175.29999999999998</v>
      </c>
      <c r="G129" s="5">
        <v>1</v>
      </c>
      <c r="H129" s="5"/>
    </row>
    <row r="130" spans="1:8" x14ac:dyDescent="0.25">
      <c r="A130" s="5" t="s">
        <v>25</v>
      </c>
      <c r="B130" s="5" t="s">
        <v>27</v>
      </c>
      <c r="C130" s="5" t="s">
        <v>39</v>
      </c>
      <c r="D130" s="5" t="s">
        <v>9</v>
      </c>
      <c r="E130" s="5">
        <v>7</v>
      </c>
      <c r="F130">
        <v>179.23999999999998</v>
      </c>
      <c r="G130" s="5">
        <v>1</v>
      </c>
      <c r="H130" s="5"/>
    </row>
    <row r="131" spans="1:8" x14ac:dyDescent="0.25">
      <c r="A131" s="5" t="s">
        <v>25</v>
      </c>
      <c r="B131" s="5" t="s">
        <v>27</v>
      </c>
      <c r="C131" s="5" t="s">
        <v>39</v>
      </c>
      <c r="D131" s="5" t="s">
        <v>9</v>
      </c>
      <c r="E131" s="5">
        <v>18</v>
      </c>
      <c r="F131">
        <v>179.35</v>
      </c>
      <c r="G131" s="5">
        <v>0</v>
      </c>
      <c r="H131" s="5" t="s">
        <v>69</v>
      </c>
    </row>
    <row r="132" spans="1:8" x14ac:dyDescent="0.25">
      <c r="A132" s="5" t="s">
        <v>25</v>
      </c>
      <c r="B132" s="5" t="s">
        <v>27</v>
      </c>
      <c r="C132" s="5" t="s">
        <v>39</v>
      </c>
      <c r="D132" s="5" t="s">
        <v>9</v>
      </c>
      <c r="E132" s="5">
        <v>49</v>
      </c>
      <c r="F132">
        <v>179.66</v>
      </c>
      <c r="G132" s="5">
        <v>1</v>
      </c>
      <c r="H132" s="5"/>
    </row>
    <row r="133" spans="1:8" x14ac:dyDescent="0.25">
      <c r="A133" s="5" t="s">
        <v>25</v>
      </c>
      <c r="B133" s="5" t="s">
        <v>27</v>
      </c>
      <c r="C133" s="5" t="s">
        <v>40</v>
      </c>
      <c r="D133" s="5" t="s">
        <v>5</v>
      </c>
      <c r="E133" s="5">
        <v>113</v>
      </c>
      <c r="F133">
        <v>180.23</v>
      </c>
      <c r="G133" s="5">
        <v>0</v>
      </c>
      <c r="H133" s="5" t="s">
        <v>69</v>
      </c>
    </row>
    <row r="134" spans="1:8" x14ac:dyDescent="0.25">
      <c r="A134" s="5" t="s">
        <v>25</v>
      </c>
      <c r="B134" s="5" t="s">
        <v>27</v>
      </c>
      <c r="C134" s="5" t="s">
        <v>40</v>
      </c>
      <c r="D134" s="5" t="s">
        <v>6</v>
      </c>
      <c r="E134" s="5">
        <v>60</v>
      </c>
      <c r="F134">
        <v>182.01</v>
      </c>
      <c r="G134" s="5">
        <v>2</v>
      </c>
      <c r="H134" s="5"/>
    </row>
    <row r="135" spans="1:8" x14ac:dyDescent="0.25">
      <c r="A135" s="5" t="s">
        <v>25</v>
      </c>
      <c r="B135" s="5" t="s">
        <v>27</v>
      </c>
      <c r="C135" s="5" t="s">
        <v>40</v>
      </c>
      <c r="D135" s="5" t="s">
        <v>6</v>
      </c>
      <c r="E135" s="5">
        <v>71</v>
      </c>
      <c r="F135">
        <v>182.12</v>
      </c>
      <c r="G135" s="5">
        <v>4</v>
      </c>
      <c r="H135" s="5"/>
    </row>
    <row r="136" spans="1:8" x14ac:dyDescent="0.25">
      <c r="A136" s="5" t="s">
        <v>25</v>
      </c>
      <c r="B136" s="5" t="s">
        <v>27</v>
      </c>
      <c r="C136" s="5" t="s">
        <v>40</v>
      </c>
      <c r="D136" s="5" t="s">
        <v>6</v>
      </c>
      <c r="E136" s="5">
        <v>82</v>
      </c>
      <c r="F136">
        <v>182.23</v>
      </c>
      <c r="G136" s="5">
        <v>3</v>
      </c>
      <c r="H136" s="5"/>
    </row>
    <row r="137" spans="1:8" x14ac:dyDescent="0.25">
      <c r="A137" s="5" t="s">
        <v>25</v>
      </c>
      <c r="B137" s="5" t="s">
        <v>27</v>
      </c>
      <c r="C137" s="5" t="s">
        <v>40</v>
      </c>
      <c r="D137" s="5" t="s">
        <v>6</v>
      </c>
      <c r="E137" s="5">
        <v>109</v>
      </c>
      <c r="F137">
        <v>182.5</v>
      </c>
      <c r="G137" s="5">
        <v>1</v>
      </c>
      <c r="H137" s="5"/>
    </row>
    <row r="138" spans="1:8" x14ac:dyDescent="0.25">
      <c r="A138" s="5" t="s">
        <v>25</v>
      </c>
      <c r="B138" s="5" t="s">
        <v>27</v>
      </c>
      <c r="C138" s="5" t="s">
        <v>40</v>
      </c>
      <c r="D138" s="5" t="s">
        <v>6</v>
      </c>
      <c r="E138" s="5">
        <v>118</v>
      </c>
      <c r="F138">
        <v>182.59</v>
      </c>
      <c r="G138" s="5">
        <v>1</v>
      </c>
      <c r="H138" s="5" t="s">
        <v>71</v>
      </c>
    </row>
    <row r="139" spans="1:8" x14ac:dyDescent="0.25">
      <c r="A139" s="5" t="s">
        <v>25</v>
      </c>
      <c r="B139" s="5" t="s">
        <v>27</v>
      </c>
      <c r="C139" s="5" t="s">
        <v>40</v>
      </c>
      <c r="D139" s="5" t="s">
        <v>6</v>
      </c>
      <c r="E139" s="5">
        <v>137</v>
      </c>
      <c r="F139">
        <v>182.78</v>
      </c>
      <c r="G139" s="5">
        <v>2</v>
      </c>
      <c r="H139" s="5" t="s">
        <v>71</v>
      </c>
    </row>
    <row r="140" spans="1:8" x14ac:dyDescent="0.25">
      <c r="A140" s="5" t="s">
        <v>25</v>
      </c>
      <c r="B140" s="5" t="s">
        <v>27</v>
      </c>
      <c r="C140" s="5" t="s">
        <v>40</v>
      </c>
      <c r="D140" s="5" t="s">
        <v>7</v>
      </c>
      <c r="E140" s="5">
        <v>72</v>
      </c>
      <c r="F140">
        <v>182.68</v>
      </c>
      <c r="G140" s="5">
        <v>1</v>
      </c>
      <c r="H140" s="5" t="s">
        <v>71</v>
      </c>
    </row>
    <row r="141" spans="1:8" x14ac:dyDescent="0.25">
      <c r="A141" s="5" t="s">
        <v>25</v>
      </c>
      <c r="B141" s="5" t="s">
        <v>27</v>
      </c>
      <c r="C141" s="5" t="s">
        <v>40</v>
      </c>
      <c r="D141" s="5" t="s">
        <v>7</v>
      </c>
      <c r="E141" s="5">
        <v>79</v>
      </c>
      <c r="F141">
        <v>182.75</v>
      </c>
      <c r="G141" s="5">
        <v>1</v>
      </c>
      <c r="H141" s="5"/>
    </row>
    <row r="142" spans="1:8" x14ac:dyDescent="0.25">
      <c r="A142" s="5" t="s">
        <v>25</v>
      </c>
      <c r="B142" s="5" t="s">
        <v>27</v>
      </c>
      <c r="C142" s="5" t="s">
        <v>40</v>
      </c>
      <c r="D142" s="5" t="s">
        <v>9</v>
      </c>
      <c r="E142" s="5">
        <v>6</v>
      </c>
      <c r="F142">
        <v>184.07</v>
      </c>
      <c r="G142" s="5">
        <v>0</v>
      </c>
      <c r="H142" s="5" t="s">
        <v>69</v>
      </c>
    </row>
    <row r="143" spans="1:8" x14ac:dyDescent="0.25">
      <c r="A143" s="5" t="s">
        <v>25</v>
      </c>
      <c r="B143" s="5" t="s">
        <v>27</v>
      </c>
      <c r="C143" s="5" t="s">
        <v>40</v>
      </c>
      <c r="D143" s="5" t="s">
        <v>9</v>
      </c>
      <c r="E143" s="5">
        <v>32</v>
      </c>
      <c r="F143">
        <v>184.32999999999998</v>
      </c>
      <c r="G143" s="5">
        <v>1</v>
      </c>
      <c r="H143" s="5" t="s">
        <v>71</v>
      </c>
    </row>
    <row r="144" spans="1:8" x14ac:dyDescent="0.25">
      <c r="A144" s="5" t="s">
        <v>25</v>
      </c>
      <c r="B144" s="5" t="s">
        <v>27</v>
      </c>
      <c r="C144" s="5" t="s">
        <v>40</v>
      </c>
      <c r="D144" s="5" t="s">
        <v>9</v>
      </c>
      <c r="E144" s="5">
        <v>54</v>
      </c>
      <c r="F144">
        <v>184.54999999999998</v>
      </c>
      <c r="G144" s="5">
        <v>2</v>
      </c>
      <c r="H144" s="5" t="s">
        <v>71</v>
      </c>
    </row>
    <row r="145" spans="1:8" x14ac:dyDescent="0.25">
      <c r="A145" s="5" t="s">
        <v>25</v>
      </c>
      <c r="B145" s="5" t="s">
        <v>27</v>
      </c>
      <c r="C145" s="5" t="s">
        <v>41</v>
      </c>
      <c r="D145" s="5" t="s">
        <v>6</v>
      </c>
      <c r="E145" s="5">
        <v>63</v>
      </c>
      <c r="F145">
        <v>186.57999999999998</v>
      </c>
      <c r="G145" s="5">
        <v>10</v>
      </c>
      <c r="H145" s="5" t="s">
        <v>73</v>
      </c>
    </row>
    <row r="146" spans="1:8" x14ac:dyDescent="0.25">
      <c r="A146" s="5" t="s">
        <v>25</v>
      </c>
      <c r="B146" s="5" t="s">
        <v>27</v>
      </c>
      <c r="C146" s="5" t="s">
        <v>41</v>
      </c>
      <c r="D146" s="5" t="s">
        <v>6</v>
      </c>
      <c r="E146" s="5">
        <v>119</v>
      </c>
      <c r="F146">
        <v>187.14</v>
      </c>
      <c r="G146" s="5">
        <v>5</v>
      </c>
      <c r="H146" s="5"/>
    </row>
    <row r="147" spans="1:8" x14ac:dyDescent="0.25">
      <c r="A147" s="5" t="s">
        <v>25</v>
      </c>
      <c r="B147" s="5" t="s">
        <v>27</v>
      </c>
      <c r="C147" s="5" t="s">
        <v>41</v>
      </c>
      <c r="D147" s="5" t="s">
        <v>7</v>
      </c>
      <c r="E147" s="5">
        <v>8</v>
      </c>
      <c r="F147">
        <v>187.55</v>
      </c>
      <c r="G147" s="5">
        <v>2</v>
      </c>
      <c r="H147" s="5"/>
    </row>
    <row r="148" spans="1:8" x14ac:dyDescent="0.25">
      <c r="A148" s="5" t="s">
        <v>25</v>
      </c>
      <c r="B148" s="5" t="s">
        <v>27</v>
      </c>
      <c r="C148" s="5" t="s">
        <v>41</v>
      </c>
      <c r="D148" s="5" t="s">
        <v>11</v>
      </c>
      <c r="E148" s="5">
        <v>5</v>
      </c>
      <c r="F148">
        <v>189.3</v>
      </c>
      <c r="G148" s="5">
        <v>2</v>
      </c>
      <c r="H148" s="5"/>
    </row>
    <row r="149" spans="1:8" x14ac:dyDescent="0.25">
      <c r="A149" s="5" t="s">
        <v>25</v>
      </c>
      <c r="B149" s="5" t="s">
        <v>27</v>
      </c>
      <c r="C149" s="5" t="s">
        <v>41</v>
      </c>
      <c r="D149" s="5" t="s">
        <v>11</v>
      </c>
      <c r="E149" s="5">
        <v>31</v>
      </c>
      <c r="F149">
        <v>189.56</v>
      </c>
      <c r="G149" s="5">
        <v>3</v>
      </c>
      <c r="H149" s="5"/>
    </row>
    <row r="150" spans="1:8" x14ac:dyDescent="0.25">
      <c r="A150" s="5" t="s">
        <v>25</v>
      </c>
      <c r="B150" s="5" t="s">
        <v>27</v>
      </c>
      <c r="C150" s="5" t="s">
        <v>42</v>
      </c>
      <c r="D150" s="5" t="s">
        <v>6</v>
      </c>
      <c r="E150" s="5">
        <v>13</v>
      </c>
      <c r="F150">
        <v>221.48</v>
      </c>
      <c r="G150" s="5">
        <v>10</v>
      </c>
      <c r="H150" s="5"/>
    </row>
    <row r="151" spans="1:8" x14ac:dyDescent="0.25">
      <c r="A151" s="5" t="s">
        <v>25</v>
      </c>
      <c r="B151" s="5" t="s">
        <v>27</v>
      </c>
      <c r="C151" s="5" t="s">
        <v>42</v>
      </c>
      <c r="D151" s="5" t="s">
        <v>7</v>
      </c>
      <c r="E151" s="5">
        <v>81</v>
      </c>
      <c r="F151">
        <v>223.56</v>
      </c>
      <c r="G151" s="5">
        <v>2</v>
      </c>
      <c r="H151" s="5" t="s">
        <v>71</v>
      </c>
    </row>
    <row r="152" spans="1:8" x14ac:dyDescent="0.25">
      <c r="A152" s="5" t="s">
        <v>25</v>
      </c>
      <c r="B152" s="5" t="s">
        <v>27</v>
      </c>
      <c r="C152" s="5" t="s">
        <v>42</v>
      </c>
      <c r="D152" s="5" t="s">
        <v>9</v>
      </c>
      <c r="E152" s="5">
        <v>13</v>
      </c>
      <c r="F152">
        <v>224.35</v>
      </c>
      <c r="G152" s="5">
        <v>2</v>
      </c>
      <c r="H152" s="5"/>
    </row>
    <row r="153" spans="1:8" x14ac:dyDescent="0.25">
      <c r="A153" s="5" t="s">
        <v>25</v>
      </c>
      <c r="B153" s="5" t="s">
        <v>27</v>
      </c>
      <c r="C153" s="5" t="s">
        <v>42</v>
      </c>
      <c r="D153" s="5" t="s">
        <v>9</v>
      </c>
      <c r="E153" s="5">
        <v>21</v>
      </c>
      <c r="F153">
        <v>224.43</v>
      </c>
      <c r="G153" s="5">
        <v>2</v>
      </c>
      <c r="H153" s="5" t="s">
        <v>71</v>
      </c>
    </row>
    <row r="154" spans="1:8" x14ac:dyDescent="0.25">
      <c r="A154" s="5" t="s">
        <v>25</v>
      </c>
      <c r="B154" s="5" t="s">
        <v>27</v>
      </c>
      <c r="C154" s="5" t="s">
        <v>43</v>
      </c>
      <c r="D154" s="5" t="s">
        <v>5</v>
      </c>
      <c r="E154" s="5">
        <v>36</v>
      </c>
      <c r="F154">
        <v>225.06</v>
      </c>
      <c r="G154" s="5">
        <v>1</v>
      </c>
      <c r="H154" s="5" t="s">
        <v>69</v>
      </c>
    </row>
    <row r="155" spans="1:8" x14ac:dyDescent="0.25">
      <c r="A155" s="5" t="s">
        <v>25</v>
      </c>
      <c r="B155" s="5" t="s">
        <v>27</v>
      </c>
      <c r="C155" s="5" t="s">
        <v>43</v>
      </c>
      <c r="D155" s="5" t="s">
        <v>5</v>
      </c>
      <c r="E155" s="5">
        <v>75</v>
      </c>
      <c r="F155">
        <v>225.45</v>
      </c>
      <c r="G155" s="5">
        <v>3</v>
      </c>
      <c r="H155" s="5" t="s">
        <v>71</v>
      </c>
    </row>
    <row r="156" spans="1:8" x14ac:dyDescent="0.25">
      <c r="A156" s="5" t="s">
        <v>25</v>
      </c>
      <c r="B156" s="5" t="s">
        <v>27</v>
      </c>
      <c r="C156" s="5" t="s">
        <v>43</v>
      </c>
      <c r="D156" s="5" t="s">
        <v>5</v>
      </c>
      <c r="E156" s="5">
        <v>105</v>
      </c>
      <c r="F156">
        <v>225.75</v>
      </c>
      <c r="G156" s="5">
        <v>10</v>
      </c>
      <c r="H156" s="5"/>
    </row>
    <row r="157" spans="1:8" x14ac:dyDescent="0.25">
      <c r="A157" s="5" t="s">
        <v>25</v>
      </c>
      <c r="B157" s="5" t="s">
        <v>27</v>
      </c>
      <c r="C157" s="5" t="s">
        <v>43</v>
      </c>
      <c r="D157" s="5" t="s">
        <v>5</v>
      </c>
      <c r="E157" s="5">
        <v>135</v>
      </c>
      <c r="F157">
        <v>226.04999999999998</v>
      </c>
      <c r="G157" s="5">
        <v>2</v>
      </c>
      <c r="H157" s="5"/>
    </row>
    <row r="158" spans="1:8" x14ac:dyDescent="0.25">
      <c r="A158" s="5" t="s">
        <v>25</v>
      </c>
      <c r="B158" s="5" t="s">
        <v>27</v>
      </c>
      <c r="C158" s="5" t="s">
        <v>43</v>
      </c>
      <c r="D158" s="5" t="s">
        <v>6</v>
      </c>
      <c r="E158" s="5">
        <v>29</v>
      </c>
      <c r="F158">
        <v>226.44</v>
      </c>
      <c r="G158" s="5">
        <v>37</v>
      </c>
      <c r="H158" s="5"/>
    </row>
    <row r="159" spans="1:8" x14ac:dyDescent="0.25">
      <c r="A159" s="5" t="s">
        <v>25</v>
      </c>
      <c r="B159" s="5" t="s">
        <v>27</v>
      </c>
      <c r="C159" s="5" t="s">
        <v>43</v>
      </c>
      <c r="D159" s="5" t="s">
        <v>7</v>
      </c>
      <c r="E159" s="5">
        <v>31</v>
      </c>
      <c r="F159">
        <v>227.92000000000002</v>
      </c>
      <c r="G159" s="5">
        <v>6</v>
      </c>
      <c r="H159" s="5"/>
    </row>
    <row r="160" spans="1:8" x14ac:dyDescent="0.25">
      <c r="A160" s="5" t="s">
        <v>25</v>
      </c>
      <c r="B160" s="5" t="s">
        <v>27</v>
      </c>
      <c r="C160" s="5" t="s">
        <v>43</v>
      </c>
      <c r="D160" s="5" t="s">
        <v>7</v>
      </c>
      <c r="E160" s="5">
        <v>88</v>
      </c>
      <c r="F160">
        <v>228.49</v>
      </c>
      <c r="G160" s="5">
        <v>8</v>
      </c>
      <c r="H160" s="5" t="s">
        <v>71</v>
      </c>
    </row>
    <row r="161" spans="1:8" x14ac:dyDescent="0.25">
      <c r="A161" s="5" t="s">
        <v>25</v>
      </c>
      <c r="B161" s="5" t="s">
        <v>27</v>
      </c>
      <c r="C161" s="5" t="s">
        <v>43</v>
      </c>
      <c r="D161" s="5" t="s">
        <v>7</v>
      </c>
      <c r="E161" s="5">
        <v>99</v>
      </c>
      <c r="F161">
        <v>228.60000000000002</v>
      </c>
      <c r="G161" s="5">
        <v>2</v>
      </c>
      <c r="H161" s="5"/>
    </row>
    <row r="162" spans="1:8" x14ac:dyDescent="0.25">
      <c r="A162" s="5" t="s">
        <v>25</v>
      </c>
      <c r="B162" s="5" t="s">
        <v>27</v>
      </c>
      <c r="C162" s="5" t="s">
        <v>43</v>
      </c>
      <c r="D162" s="5" t="s">
        <v>9</v>
      </c>
      <c r="E162" s="5">
        <v>56</v>
      </c>
      <c r="F162">
        <v>229.22</v>
      </c>
      <c r="G162" s="5">
        <v>65</v>
      </c>
      <c r="H162" s="5"/>
    </row>
    <row r="163" spans="1:8" x14ac:dyDescent="0.25">
      <c r="A163" s="5" t="s">
        <v>25</v>
      </c>
      <c r="B163" s="5" t="s">
        <v>27</v>
      </c>
      <c r="C163" s="5" t="s">
        <v>44</v>
      </c>
      <c r="D163" s="5" t="s">
        <v>5</v>
      </c>
      <c r="E163" s="5">
        <v>19</v>
      </c>
      <c r="F163">
        <v>229.59</v>
      </c>
      <c r="G163" s="5">
        <v>6</v>
      </c>
      <c r="H163" s="5"/>
    </row>
    <row r="164" spans="1:8" x14ac:dyDescent="0.25">
      <c r="A164" s="5" t="s">
        <v>25</v>
      </c>
      <c r="B164" s="5" t="s">
        <v>27</v>
      </c>
      <c r="C164" s="5" t="s">
        <v>44</v>
      </c>
      <c r="D164" s="5" t="s">
        <v>5</v>
      </c>
      <c r="E164" s="5">
        <v>45</v>
      </c>
      <c r="F164">
        <v>229.85</v>
      </c>
      <c r="G164" s="5">
        <v>15</v>
      </c>
      <c r="H164" s="5"/>
    </row>
    <row r="165" spans="1:8" x14ac:dyDescent="0.25">
      <c r="A165" s="5" t="s">
        <v>25</v>
      </c>
      <c r="B165" s="5" t="s">
        <v>27</v>
      </c>
      <c r="C165" s="5" t="s">
        <v>44</v>
      </c>
      <c r="D165" s="5" t="s">
        <v>5</v>
      </c>
      <c r="E165" s="5">
        <v>100</v>
      </c>
      <c r="F165">
        <v>230.4</v>
      </c>
      <c r="G165" s="5">
        <v>34</v>
      </c>
      <c r="H165" s="5"/>
    </row>
    <row r="166" spans="1:8" x14ac:dyDescent="0.25">
      <c r="A166" s="5" t="s">
        <v>25</v>
      </c>
      <c r="B166" s="5" t="s">
        <v>27</v>
      </c>
      <c r="C166" s="5" t="s">
        <v>44</v>
      </c>
      <c r="D166" s="5" t="s">
        <v>6</v>
      </c>
      <c r="E166" s="5">
        <v>85</v>
      </c>
      <c r="F166">
        <v>171.35</v>
      </c>
      <c r="G166" s="5">
        <v>2</v>
      </c>
      <c r="H166" s="5"/>
    </row>
    <row r="167" spans="1:8" x14ac:dyDescent="0.25">
      <c r="A167" s="5" t="s">
        <v>25</v>
      </c>
      <c r="B167" s="5" t="s">
        <v>27</v>
      </c>
      <c r="C167" s="5" t="s">
        <v>44</v>
      </c>
      <c r="D167" s="5" t="s">
        <v>6</v>
      </c>
      <c r="E167" s="5">
        <v>89</v>
      </c>
      <c r="F167">
        <v>171.39</v>
      </c>
      <c r="G167" s="5">
        <v>1</v>
      </c>
      <c r="H167" s="5"/>
    </row>
    <row r="168" spans="1:8" x14ac:dyDescent="0.25">
      <c r="A168" s="5" t="s">
        <v>25</v>
      </c>
      <c r="B168" s="5" t="s">
        <v>27</v>
      </c>
      <c r="C168" s="5" t="s">
        <v>44</v>
      </c>
      <c r="D168" s="5" t="s">
        <v>7</v>
      </c>
      <c r="E168" s="5">
        <v>91</v>
      </c>
      <c r="F168">
        <v>232.77</v>
      </c>
      <c r="G168" s="5">
        <v>105</v>
      </c>
      <c r="H168" s="5" t="s">
        <v>74</v>
      </c>
    </row>
    <row r="169" spans="1:8" x14ac:dyDescent="0.25">
      <c r="A169" s="5" t="s">
        <v>25</v>
      </c>
      <c r="B169" s="5" t="s">
        <v>27</v>
      </c>
      <c r="C169" s="5" t="s">
        <v>45</v>
      </c>
      <c r="D169" s="5" t="s">
        <v>5</v>
      </c>
      <c r="E169" s="5">
        <v>56</v>
      </c>
      <c r="F169">
        <v>234.66</v>
      </c>
      <c r="G169" s="5">
        <v>1</v>
      </c>
      <c r="H169" s="5"/>
    </row>
    <row r="170" spans="1:8" x14ac:dyDescent="0.25">
      <c r="A170" s="5" t="s">
        <v>25</v>
      </c>
      <c r="B170" s="5" t="s">
        <v>27</v>
      </c>
      <c r="C170" s="5" t="s">
        <v>45</v>
      </c>
      <c r="D170" s="5" t="s">
        <v>5</v>
      </c>
      <c r="E170" s="5">
        <v>77</v>
      </c>
      <c r="F170">
        <v>234.87</v>
      </c>
      <c r="G170" s="5">
        <v>2</v>
      </c>
      <c r="H170" s="5"/>
    </row>
    <row r="171" spans="1:8" x14ac:dyDescent="0.25">
      <c r="A171" s="5" t="s">
        <v>25</v>
      </c>
      <c r="B171" s="5" t="s">
        <v>27</v>
      </c>
      <c r="C171" s="5" t="s">
        <v>45</v>
      </c>
      <c r="D171" s="5" t="s">
        <v>5</v>
      </c>
      <c r="E171" s="5">
        <v>84</v>
      </c>
      <c r="F171">
        <v>234.94</v>
      </c>
      <c r="G171" s="5">
        <v>6</v>
      </c>
      <c r="H171" s="5"/>
    </row>
    <row r="172" spans="1:8" x14ac:dyDescent="0.25">
      <c r="A172" s="5" t="s">
        <v>25</v>
      </c>
      <c r="B172" s="5" t="s">
        <v>27</v>
      </c>
      <c r="C172" s="5" t="s">
        <v>45</v>
      </c>
      <c r="D172" s="5" t="s">
        <v>5</v>
      </c>
      <c r="E172" s="5">
        <v>95</v>
      </c>
      <c r="F172">
        <v>235.04999999999998</v>
      </c>
      <c r="G172" s="5">
        <v>1</v>
      </c>
      <c r="H172" s="5" t="s">
        <v>75</v>
      </c>
    </row>
    <row r="173" spans="1:8" x14ac:dyDescent="0.25">
      <c r="A173" s="5" t="s">
        <v>25</v>
      </c>
      <c r="B173" s="5" t="s">
        <v>27</v>
      </c>
      <c r="C173" s="5" t="s">
        <v>46</v>
      </c>
      <c r="D173" s="5" t="s">
        <v>6</v>
      </c>
      <c r="E173" s="5">
        <v>17</v>
      </c>
      <c r="F173">
        <v>262.87</v>
      </c>
      <c r="G173" s="5">
        <v>1</v>
      </c>
      <c r="H173" s="5" t="s">
        <v>76</v>
      </c>
    </row>
    <row r="174" spans="1:8" x14ac:dyDescent="0.25">
      <c r="A174" s="5" t="s">
        <v>25</v>
      </c>
      <c r="B174" s="5" t="s">
        <v>27</v>
      </c>
      <c r="C174" s="5" t="s">
        <v>46</v>
      </c>
      <c r="D174" s="5" t="s">
        <v>7</v>
      </c>
      <c r="E174" s="5">
        <v>42</v>
      </c>
      <c r="F174">
        <v>264.63</v>
      </c>
      <c r="G174" s="5">
        <v>3</v>
      </c>
      <c r="H174" s="5"/>
    </row>
    <row r="175" spans="1:8" x14ac:dyDescent="0.25">
      <c r="A175" s="5" t="s">
        <v>25</v>
      </c>
      <c r="B175" s="5" t="s">
        <v>27</v>
      </c>
      <c r="C175" s="5" t="s">
        <v>46</v>
      </c>
      <c r="D175" s="5" t="s">
        <v>7</v>
      </c>
      <c r="E175" s="5">
        <v>65</v>
      </c>
      <c r="F175">
        <v>264.85999999999996</v>
      </c>
      <c r="G175" s="5">
        <v>2</v>
      </c>
      <c r="H175" s="5"/>
    </row>
    <row r="176" spans="1:8" x14ac:dyDescent="0.25">
      <c r="A176" s="5" t="s">
        <v>25</v>
      </c>
      <c r="B176" s="5" t="s">
        <v>27</v>
      </c>
      <c r="C176" s="5" t="s">
        <v>47</v>
      </c>
      <c r="D176" s="5" t="s">
        <v>33</v>
      </c>
      <c r="E176" s="5">
        <v>58</v>
      </c>
      <c r="F176">
        <v>375.71999999999997</v>
      </c>
      <c r="G176" s="5">
        <v>2</v>
      </c>
      <c r="H176" s="5"/>
    </row>
    <row r="177" spans="1:8" x14ac:dyDescent="0.25">
      <c r="A177" s="5" t="s">
        <v>25</v>
      </c>
      <c r="B177" s="5" t="s">
        <v>27</v>
      </c>
      <c r="C177" s="5" t="s">
        <v>47</v>
      </c>
      <c r="D177" s="5" t="s">
        <v>33</v>
      </c>
      <c r="E177" s="5">
        <v>88</v>
      </c>
      <c r="F177">
        <v>376.02</v>
      </c>
      <c r="G177" s="5">
        <v>2</v>
      </c>
      <c r="H177" s="5"/>
    </row>
    <row r="178" spans="1:8" x14ac:dyDescent="0.25">
      <c r="A178" s="5" t="s">
        <v>25</v>
      </c>
      <c r="B178" s="5" t="s">
        <v>27</v>
      </c>
      <c r="C178" s="5" t="s">
        <v>47</v>
      </c>
      <c r="D178" s="5" t="s">
        <v>11</v>
      </c>
      <c r="E178" s="5">
        <v>3</v>
      </c>
      <c r="F178">
        <v>376.04999999999995</v>
      </c>
      <c r="G178" s="5">
        <v>2</v>
      </c>
      <c r="H178" s="5"/>
    </row>
    <row r="179" spans="1:8" x14ac:dyDescent="0.25">
      <c r="A179" s="5" t="s">
        <v>25</v>
      </c>
      <c r="B179" s="5" t="s">
        <v>27</v>
      </c>
      <c r="C179" s="5" t="s">
        <v>48</v>
      </c>
      <c r="D179" s="5" t="s">
        <v>11</v>
      </c>
      <c r="E179" s="5">
        <v>40</v>
      </c>
      <c r="F179">
        <v>399.53999999999996</v>
      </c>
      <c r="G179" s="5">
        <v>3</v>
      </c>
      <c r="H179" s="5"/>
    </row>
    <row r="180" spans="1:8" x14ac:dyDescent="0.25">
      <c r="A180" s="5" t="s">
        <v>25</v>
      </c>
      <c r="B180" s="5" t="s">
        <v>27</v>
      </c>
      <c r="C180" s="5" t="s">
        <v>49</v>
      </c>
      <c r="D180" s="5" t="s">
        <v>6</v>
      </c>
      <c r="E180" s="5">
        <v>45</v>
      </c>
      <c r="F180">
        <v>406.75</v>
      </c>
      <c r="G180" s="5">
        <v>1</v>
      </c>
      <c r="H180" s="5"/>
    </row>
    <row r="181" spans="1:8" x14ac:dyDescent="0.25">
      <c r="A181" s="5" t="s">
        <v>25</v>
      </c>
      <c r="B181" s="5" t="s">
        <v>27</v>
      </c>
      <c r="C181" s="5" t="s">
        <v>49</v>
      </c>
      <c r="D181" s="5" t="s">
        <v>6</v>
      </c>
      <c r="E181" s="5">
        <v>140</v>
      </c>
      <c r="F181">
        <v>407.7</v>
      </c>
      <c r="G181" s="5">
        <v>2</v>
      </c>
      <c r="H181" s="5"/>
    </row>
    <row r="182" spans="1:8" x14ac:dyDescent="0.25">
      <c r="A182" s="5" t="s">
        <v>25</v>
      </c>
      <c r="B182" s="5" t="s">
        <v>27</v>
      </c>
      <c r="C182" s="5" t="s">
        <v>49</v>
      </c>
      <c r="D182" s="5" t="s">
        <v>7</v>
      </c>
      <c r="E182" s="5">
        <v>23</v>
      </c>
      <c r="F182">
        <v>408.03000000000003</v>
      </c>
      <c r="G182" s="5">
        <v>2</v>
      </c>
      <c r="H182" s="5"/>
    </row>
    <row r="183" spans="1:8" x14ac:dyDescent="0.25">
      <c r="A183" s="5" t="s">
        <v>25</v>
      </c>
      <c r="B183" s="5" t="s">
        <v>27</v>
      </c>
      <c r="C183" s="5" t="s">
        <v>49</v>
      </c>
      <c r="D183" s="5" t="s">
        <v>8</v>
      </c>
      <c r="E183" s="5">
        <v>66</v>
      </c>
      <c r="F183">
        <v>411.47</v>
      </c>
      <c r="G183" s="5">
        <v>3</v>
      </c>
      <c r="H183" s="5"/>
    </row>
    <row r="184" spans="1:8" x14ac:dyDescent="0.25">
      <c r="A184" s="5" t="s">
        <v>25</v>
      </c>
      <c r="B184" s="5" t="s">
        <v>27</v>
      </c>
      <c r="C184" s="5" t="s">
        <v>50</v>
      </c>
      <c r="D184" s="5" t="s">
        <v>5</v>
      </c>
      <c r="E184" s="5">
        <v>64</v>
      </c>
      <c r="F184">
        <v>415.03999999999996</v>
      </c>
      <c r="G184" s="5">
        <v>8</v>
      </c>
      <c r="H184" s="5"/>
    </row>
    <row r="185" spans="1:8" x14ac:dyDescent="0.25">
      <c r="A185" s="5" t="s">
        <v>25</v>
      </c>
      <c r="B185" s="5" t="s">
        <v>27</v>
      </c>
      <c r="C185" s="5" t="s">
        <v>50</v>
      </c>
      <c r="D185" s="5" t="s">
        <v>11</v>
      </c>
      <c r="E185" s="5">
        <v>41</v>
      </c>
      <c r="F185">
        <v>415.81</v>
      </c>
      <c r="G185" s="5">
        <v>2</v>
      </c>
      <c r="H185" s="5"/>
    </row>
    <row r="186" spans="1:8" x14ac:dyDescent="0.25">
      <c r="A186" s="5" t="s">
        <v>25</v>
      </c>
      <c r="B186" s="5" t="s">
        <v>27</v>
      </c>
      <c r="C186" s="5" t="s">
        <v>51</v>
      </c>
      <c r="D186" s="5" t="s">
        <v>5</v>
      </c>
      <c r="E186" s="5">
        <v>19</v>
      </c>
      <c r="F186">
        <v>424.19</v>
      </c>
      <c r="G186" s="5">
        <v>0.5</v>
      </c>
      <c r="H186" s="5"/>
    </row>
    <row r="187" spans="1:8" x14ac:dyDescent="0.25">
      <c r="A187" s="5" t="s">
        <v>25</v>
      </c>
      <c r="B187" s="5" t="s">
        <v>27</v>
      </c>
      <c r="C187" s="5" t="s">
        <v>51</v>
      </c>
      <c r="D187" s="5" t="s">
        <v>5</v>
      </c>
      <c r="E187" s="5">
        <v>100</v>
      </c>
      <c r="F187">
        <v>425</v>
      </c>
      <c r="G187" s="5">
        <v>3</v>
      </c>
      <c r="H187" s="5"/>
    </row>
    <row r="188" spans="1:8" x14ac:dyDescent="0.25">
      <c r="A188" s="5" t="s">
        <v>25</v>
      </c>
      <c r="B188" s="5" t="s">
        <v>27</v>
      </c>
      <c r="C188" s="5" t="s">
        <v>52</v>
      </c>
      <c r="D188" s="5" t="s">
        <v>5</v>
      </c>
      <c r="E188" s="5">
        <v>9</v>
      </c>
      <c r="F188">
        <v>443.28999999999996</v>
      </c>
      <c r="G188" s="5">
        <v>1</v>
      </c>
      <c r="H188" s="5"/>
    </row>
    <row r="189" spans="1:8" x14ac:dyDescent="0.25">
      <c r="A189" s="5" t="s">
        <v>25</v>
      </c>
      <c r="B189" s="5" t="s">
        <v>27</v>
      </c>
      <c r="C189" s="5" t="s">
        <v>52</v>
      </c>
      <c r="D189" s="5" t="s">
        <v>5</v>
      </c>
      <c r="E189" s="5">
        <v>45</v>
      </c>
      <c r="F189">
        <v>443.65</v>
      </c>
      <c r="G189" s="5">
        <v>1</v>
      </c>
      <c r="H189" s="5"/>
    </row>
    <row r="190" spans="1:8" x14ac:dyDescent="0.25">
      <c r="A190" s="5" t="s">
        <v>25</v>
      </c>
      <c r="B190" s="5" t="s">
        <v>27</v>
      </c>
      <c r="C190" s="5" t="s">
        <v>52</v>
      </c>
      <c r="D190" s="5" t="s">
        <v>5</v>
      </c>
      <c r="E190" s="5">
        <v>50</v>
      </c>
      <c r="F190">
        <v>443.7</v>
      </c>
      <c r="G190" s="5">
        <v>2</v>
      </c>
      <c r="H190" s="5"/>
    </row>
    <row r="191" spans="1:8" x14ac:dyDescent="0.25">
      <c r="A191" s="5" t="s">
        <v>25</v>
      </c>
      <c r="B191" s="5" t="s">
        <v>27</v>
      </c>
      <c r="C191" s="5" t="s">
        <v>52</v>
      </c>
      <c r="D191" s="5" t="s">
        <v>5</v>
      </c>
      <c r="E191" s="5">
        <v>98</v>
      </c>
      <c r="F191">
        <v>444.18</v>
      </c>
      <c r="G191" s="5">
        <v>2</v>
      </c>
      <c r="H191" s="5" t="s">
        <v>69</v>
      </c>
    </row>
    <row r="192" spans="1:8" x14ac:dyDescent="0.25">
      <c r="A192" s="5" t="s">
        <v>25</v>
      </c>
      <c r="B192" s="5" t="s">
        <v>27</v>
      </c>
      <c r="C192" s="5" t="s">
        <v>52</v>
      </c>
      <c r="D192" s="5" t="s">
        <v>6</v>
      </c>
      <c r="E192" s="5">
        <v>95</v>
      </c>
      <c r="F192">
        <v>445.65</v>
      </c>
      <c r="G192" s="5">
        <v>2</v>
      </c>
      <c r="H192" s="5" t="s">
        <v>71</v>
      </c>
    </row>
    <row r="193" spans="1:8" x14ac:dyDescent="0.25">
      <c r="A193" t="s">
        <v>25</v>
      </c>
      <c r="B193" t="s">
        <v>27</v>
      </c>
      <c r="C193" t="s">
        <v>53</v>
      </c>
      <c r="D193" t="s">
        <v>5</v>
      </c>
      <c r="E193" s="5">
        <v>20</v>
      </c>
      <c r="F193">
        <v>472.09999999999997</v>
      </c>
      <c r="G193" s="5">
        <v>4</v>
      </c>
    </row>
    <row r="194" spans="1:8" x14ac:dyDescent="0.25">
      <c r="A194" t="s">
        <v>25</v>
      </c>
      <c r="B194" t="s">
        <v>27</v>
      </c>
      <c r="C194" t="s">
        <v>54</v>
      </c>
      <c r="D194" t="s">
        <v>11</v>
      </c>
      <c r="E194" s="5">
        <v>40</v>
      </c>
      <c r="F194">
        <v>491.5</v>
      </c>
      <c r="G194" s="5">
        <v>18</v>
      </c>
    </row>
    <row r="195" spans="1:8" x14ac:dyDescent="0.25">
      <c r="A195" t="s">
        <v>25</v>
      </c>
      <c r="B195" t="s">
        <v>27</v>
      </c>
      <c r="C195" t="s">
        <v>54</v>
      </c>
      <c r="D195" t="s">
        <v>11</v>
      </c>
      <c r="E195" s="5">
        <v>22</v>
      </c>
      <c r="F195">
        <v>491.32000000000005</v>
      </c>
      <c r="G195" s="5">
        <v>12</v>
      </c>
    </row>
    <row r="196" spans="1:8" x14ac:dyDescent="0.25">
      <c r="A196" t="s">
        <v>25</v>
      </c>
      <c r="B196" t="s">
        <v>27</v>
      </c>
      <c r="C196" t="s">
        <v>55</v>
      </c>
      <c r="D196" t="s">
        <v>11</v>
      </c>
      <c r="E196" s="5">
        <v>40</v>
      </c>
      <c r="F196">
        <v>501.09999999999997</v>
      </c>
      <c r="G196" s="5">
        <v>16</v>
      </c>
    </row>
    <row r="197" spans="1:8" x14ac:dyDescent="0.25">
      <c r="A197" t="s">
        <v>25</v>
      </c>
      <c r="B197" t="s">
        <v>27</v>
      </c>
      <c r="C197" t="s">
        <v>56</v>
      </c>
      <c r="D197" t="s">
        <v>5</v>
      </c>
      <c r="E197" s="5">
        <v>13</v>
      </c>
      <c r="F197">
        <v>510.43</v>
      </c>
      <c r="G197" s="5">
        <v>1</v>
      </c>
    </row>
    <row r="198" spans="1:8" x14ac:dyDescent="0.25">
      <c r="A198" t="s">
        <v>25</v>
      </c>
      <c r="B198" t="s">
        <v>27</v>
      </c>
      <c r="C198" t="s">
        <v>56</v>
      </c>
      <c r="D198" t="s">
        <v>5</v>
      </c>
      <c r="E198" s="5">
        <v>29</v>
      </c>
      <c r="F198">
        <v>510.59000000000003</v>
      </c>
      <c r="G198" s="5">
        <v>8</v>
      </c>
    </row>
    <row r="199" spans="1:8" x14ac:dyDescent="0.25">
      <c r="A199" t="s">
        <v>25</v>
      </c>
      <c r="B199" t="s">
        <v>27</v>
      </c>
      <c r="C199" t="s">
        <v>56</v>
      </c>
      <c r="D199" t="s">
        <v>5</v>
      </c>
      <c r="E199" s="5">
        <v>39</v>
      </c>
      <c r="F199">
        <v>510.69</v>
      </c>
      <c r="G199" s="5">
        <v>8</v>
      </c>
    </row>
    <row r="200" spans="1:8" x14ac:dyDescent="0.25">
      <c r="A200" t="s">
        <v>25</v>
      </c>
      <c r="B200" t="s">
        <v>27</v>
      </c>
      <c r="C200" t="s">
        <v>56</v>
      </c>
      <c r="D200" t="s">
        <v>5</v>
      </c>
      <c r="E200" s="5">
        <v>55</v>
      </c>
      <c r="F200">
        <v>510.85</v>
      </c>
      <c r="G200" s="5">
        <v>8</v>
      </c>
    </row>
    <row r="201" spans="1:8" x14ac:dyDescent="0.25">
      <c r="A201" t="s">
        <v>25</v>
      </c>
      <c r="B201" t="s">
        <v>27</v>
      </c>
      <c r="C201" t="s">
        <v>56</v>
      </c>
      <c r="D201" t="s">
        <v>5</v>
      </c>
      <c r="E201" s="5">
        <v>66</v>
      </c>
      <c r="F201">
        <v>510.96000000000004</v>
      </c>
      <c r="G201" s="5">
        <v>1</v>
      </c>
    </row>
    <row r="202" spans="1:8" x14ac:dyDescent="0.25">
      <c r="A202" t="s">
        <v>25</v>
      </c>
      <c r="B202" t="s">
        <v>27</v>
      </c>
      <c r="C202" t="s">
        <v>57</v>
      </c>
      <c r="D202" t="s">
        <v>5</v>
      </c>
      <c r="E202">
        <v>13</v>
      </c>
      <c r="F202">
        <v>520.03</v>
      </c>
      <c r="G202">
        <v>2</v>
      </c>
    </row>
    <row r="203" spans="1:8" x14ac:dyDescent="0.25">
      <c r="A203" t="s">
        <v>25</v>
      </c>
      <c r="B203" t="s">
        <v>27</v>
      </c>
      <c r="C203" t="s">
        <v>58</v>
      </c>
      <c r="D203" t="s">
        <v>5</v>
      </c>
      <c r="E203">
        <v>26</v>
      </c>
      <c r="F203">
        <v>529.66</v>
      </c>
      <c r="G203">
        <v>11</v>
      </c>
    </row>
    <row r="204" spans="1:8" x14ac:dyDescent="0.25">
      <c r="A204" t="s">
        <v>25</v>
      </c>
      <c r="B204" t="s">
        <v>27</v>
      </c>
      <c r="C204" t="s">
        <v>59</v>
      </c>
      <c r="D204" t="s">
        <v>6</v>
      </c>
      <c r="E204">
        <v>5</v>
      </c>
      <c r="F204">
        <v>535.30999999999995</v>
      </c>
      <c r="G204">
        <v>1</v>
      </c>
    </row>
    <row r="205" spans="1:8" x14ac:dyDescent="0.25">
      <c r="A205" t="s">
        <v>25</v>
      </c>
      <c r="B205" t="s">
        <v>27</v>
      </c>
      <c r="C205" t="s">
        <v>60</v>
      </c>
      <c r="D205" t="s">
        <v>5</v>
      </c>
      <c r="E205">
        <v>113</v>
      </c>
      <c r="F205">
        <v>540.13</v>
      </c>
      <c r="G205">
        <v>2</v>
      </c>
    </row>
    <row r="206" spans="1:8" x14ac:dyDescent="0.25">
      <c r="A206" t="s">
        <v>25</v>
      </c>
      <c r="B206" t="s">
        <v>27</v>
      </c>
      <c r="C206" t="s">
        <v>60</v>
      </c>
      <c r="D206" t="s">
        <v>7</v>
      </c>
      <c r="E206">
        <v>52</v>
      </c>
      <c r="F206">
        <v>542.68999999999994</v>
      </c>
      <c r="G206">
        <v>1</v>
      </c>
      <c r="H206" t="s">
        <v>69</v>
      </c>
    </row>
    <row r="207" spans="1:8" x14ac:dyDescent="0.25">
      <c r="A207" t="s">
        <v>25</v>
      </c>
      <c r="B207" t="s">
        <v>27</v>
      </c>
      <c r="C207" t="s">
        <v>61</v>
      </c>
      <c r="D207" t="s">
        <v>6</v>
      </c>
      <c r="E207">
        <v>62</v>
      </c>
      <c r="F207">
        <v>568.91999999999996</v>
      </c>
      <c r="G207">
        <v>1</v>
      </c>
      <c r="H207" t="s">
        <v>77</v>
      </c>
    </row>
    <row r="208" spans="1:8" x14ac:dyDescent="0.25">
      <c r="A208" t="s">
        <v>25</v>
      </c>
      <c r="B208" t="s">
        <v>27</v>
      </c>
      <c r="C208" t="s">
        <v>61</v>
      </c>
      <c r="D208" t="s">
        <v>6</v>
      </c>
      <c r="E208">
        <v>74</v>
      </c>
      <c r="F208">
        <v>569.04</v>
      </c>
      <c r="G208">
        <v>1</v>
      </c>
      <c r="H208" t="s">
        <v>77</v>
      </c>
    </row>
    <row r="209" spans="1:8" x14ac:dyDescent="0.25">
      <c r="A209" t="s">
        <v>25</v>
      </c>
      <c r="B209" t="s">
        <v>27</v>
      </c>
      <c r="C209" t="s">
        <v>61</v>
      </c>
      <c r="D209" t="s">
        <v>11</v>
      </c>
      <c r="E209">
        <v>8</v>
      </c>
      <c r="F209">
        <v>569.52</v>
      </c>
      <c r="G209">
        <v>1</v>
      </c>
      <c r="H209" t="s">
        <v>77</v>
      </c>
    </row>
    <row r="210" spans="1:8" x14ac:dyDescent="0.25">
      <c r="A210" t="s">
        <v>25</v>
      </c>
      <c r="B210" t="s">
        <v>27</v>
      </c>
      <c r="C210" t="s">
        <v>61</v>
      </c>
      <c r="D210" t="s">
        <v>11</v>
      </c>
      <c r="E210">
        <v>16</v>
      </c>
      <c r="F210">
        <v>569.6</v>
      </c>
      <c r="G210">
        <v>1</v>
      </c>
      <c r="H210" t="s">
        <v>77</v>
      </c>
    </row>
    <row r="211" spans="1:8" x14ac:dyDescent="0.25">
      <c r="A211" t="s">
        <v>25</v>
      </c>
      <c r="B211" t="s">
        <v>27</v>
      </c>
      <c r="C211" t="s">
        <v>62</v>
      </c>
      <c r="D211" t="s">
        <v>5</v>
      </c>
      <c r="E211">
        <v>16</v>
      </c>
      <c r="F211">
        <v>586.95999999999992</v>
      </c>
      <c r="G211">
        <v>4</v>
      </c>
    </row>
    <row r="212" spans="1:8" x14ac:dyDescent="0.25">
      <c r="A212" t="s">
        <v>25</v>
      </c>
      <c r="B212" t="s">
        <v>27</v>
      </c>
      <c r="C212" t="s">
        <v>62</v>
      </c>
      <c r="D212" t="s">
        <v>5</v>
      </c>
      <c r="E212">
        <v>54</v>
      </c>
      <c r="F212">
        <v>587.33999999999992</v>
      </c>
      <c r="G212">
        <v>3</v>
      </c>
    </row>
    <row r="213" spans="1:8" x14ac:dyDescent="0.25">
      <c r="A213" t="s">
        <v>25</v>
      </c>
      <c r="B213" t="s">
        <v>27</v>
      </c>
      <c r="C213" t="s">
        <v>63</v>
      </c>
      <c r="D213" t="s">
        <v>5</v>
      </c>
      <c r="E213">
        <v>30</v>
      </c>
      <c r="F213">
        <v>591.69999999999993</v>
      </c>
      <c r="G213">
        <v>1</v>
      </c>
      <c r="H213" t="s">
        <v>77</v>
      </c>
    </row>
    <row r="214" spans="1:8" x14ac:dyDescent="0.25">
      <c r="A214" t="s">
        <v>25</v>
      </c>
      <c r="B214" t="s">
        <v>27</v>
      </c>
      <c r="C214" t="s">
        <v>64</v>
      </c>
      <c r="D214" t="s">
        <v>6</v>
      </c>
      <c r="E214">
        <v>42</v>
      </c>
      <c r="F214">
        <v>597.32999999999993</v>
      </c>
      <c r="G214">
        <v>4</v>
      </c>
    </row>
    <row r="215" spans="1:8" x14ac:dyDescent="0.25">
      <c r="A215" t="s">
        <v>25</v>
      </c>
      <c r="B215" t="s">
        <v>27</v>
      </c>
      <c r="C215" t="s">
        <v>64</v>
      </c>
      <c r="D215" t="s">
        <v>6</v>
      </c>
      <c r="E215">
        <v>44</v>
      </c>
      <c r="F215">
        <v>597.35</v>
      </c>
      <c r="G215">
        <v>2</v>
      </c>
    </row>
    <row r="216" spans="1:8" x14ac:dyDescent="0.25">
      <c r="A216" t="s">
        <v>25</v>
      </c>
      <c r="B216" t="s">
        <v>27</v>
      </c>
      <c r="C216" t="s">
        <v>64</v>
      </c>
      <c r="D216" t="s">
        <v>6</v>
      </c>
      <c r="E216">
        <v>68</v>
      </c>
      <c r="F216">
        <v>597.58999999999992</v>
      </c>
      <c r="G216">
        <v>2</v>
      </c>
      <c r="H216" t="s">
        <v>77</v>
      </c>
    </row>
    <row r="217" spans="1:8" x14ac:dyDescent="0.25">
      <c r="A217" t="s">
        <v>25</v>
      </c>
      <c r="B217" t="s">
        <v>27</v>
      </c>
      <c r="C217" t="s">
        <v>64</v>
      </c>
      <c r="D217" t="s">
        <v>6</v>
      </c>
      <c r="E217">
        <v>92</v>
      </c>
      <c r="F217">
        <v>597.82999999999993</v>
      </c>
      <c r="G217">
        <v>2</v>
      </c>
      <c r="H217" t="s">
        <v>77</v>
      </c>
    </row>
    <row r="218" spans="1:8" x14ac:dyDescent="0.25">
      <c r="A218" t="s">
        <v>25</v>
      </c>
      <c r="B218" t="s">
        <v>27</v>
      </c>
      <c r="C218" t="s">
        <v>65</v>
      </c>
      <c r="D218" t="s">
        <v>7</v>
      </c>
      <c r="E218">
        <v>60</v>
      </c>
      <c r="F218">
        <v>618.20000000000005</v>
      </c>
      <c r="G218">
        <v>2</v>
      </c>
      <c r="H218" t="s">
        <v>78</v>
      </c>
    </row>
    <row r="219" spans="1:8" x14ac:dyDescent="0.25">
      <c r="A219" t="s">
        <v>25</v>
      </c>
      <c r="B219" t="s">
        <v>27</v>
      </c>
      <c r="C219" t="s">
        <v>65</v>
      </c>
      <c r="D219" t="s">
        <v>9</v>
      </c>
      <c r="E219">
        <v>20</v>
      </c>
      <c r="F219">
        <v>618.65000000000009</v>
      </c>
      <c r="G219">
        <v>2</v>
      </c>
      <c r="H219" t="s">
        <v>78</v>
      </c>
    </row>
    <row r="220" spans="1:8" x14ac:dyDescent="0.25">
      <c r="A220" t="s">
        <v>25</v>
      </c>
      <c r="B220" t="s">
        <v>27</v>
      </c>
      <c r="C220" t="s">
        <v>65</v>
      </c>
      <c r="D220" t="s">
        <v>9</v>
      </c>
      <c r="E220">
        <v>27</v>
      </c>
      <c r="F220">
        <v>618.72</v>
      </c>
      <c r="G220">
        <v>3</v>
      </c>
      <c r="H220" t="s">
        <v>78</v>
      </c>
    </row>
    <row r="221" spans="1:8" x14ac:dyDescent="0.25">
      <c r="A221" t="s">
        <v>25</v>
      </c>
      <c r="B221" t="s">
        <v>27</v>
      </c>
      <c r="C221" t="s">
        <v>66</v>
      </c>
      <c r="D221" t="s">
        <v>6</v>
      </c>
      <c r="E221">
        <v>5</v>
      </c>
      <c r="F221">
        <v>621.56999999999994</v>
      </c>
      <c r="G221">
        <v>5</v>
      </c>
      <c r="H221" t="s">
        <v>78</v>
      </c>
    </row>
    <row r="222" spans="1:8" x14ac:dyDescent="0.25">
      <c r="A222" t="s">
        <v>25</v>
      </c>
      <c r="B222" t="s">
        <v>27</v>
      </c>
      <c r="C222" t="s">
        <v>66</v>
      </c>
      <c r="D222" t="s">
        <v>6</v>
      </c>
      <c r="E222">
        <v>20</v>
      </c>
      <c r="F222">
        <v>621.72</v>
      </c>
      <c r="G222">
        <v>5</v>
      </c>
      <c r="H222" t="s">
        <v>78</v>
      </c>
    </row>
    <row r="223" spans="1:8" x14ac:dyDescent="0.25">
      <c r="A223" t="s">
        <v>25</v>
      </c>
      <c r="B223" t="s">
        <v>27</v>
      </c>
      <c r="C223" t="s">
        <v>66</v>
      </c>
      <c r="D223" t="s">
        <v>6</v>
      </c>
      <c r="E223">
        <v>42</v>
      </c>
      <c r="F223">
        <v>621.93999999999994</v>
      </c>
      <c r="G223">
        <v>5</v>
      </c>
      <c r="H223" t="s">
        <v>78</v>
      </c>
    </row>
    <row r="224" spans="1:8" x14ac:dyDescent="0.25">
      <c r="A224" t="s">
        <v>25</v>
      </c>
      <c r="B224" t="s">
        <v>27</v>
      </c>
      <c r="C224" t="s">
        <v>66</v>
      </c>
      <c r="D224" t="s">
        <v>7</v>
      </c>
      <c r="E224">
        <v>24</v>
      </c>
      <c r="F224">
        <v>622.52</v>
      </c>
      <c r="G224">
        <v>5</v>
      </c>
      <c r="H224" t="s">
        <v>78</v>
      </c>
    </row>
    <row r="225" spans="1:8" x14ac:dyDescent="0.25">
      <c r="A225" t="s">
        <v>25</v>
      </c>
      <c r="B225" t="s">
        <v>27</v>
      </c>
      <c r="C225" t="s">
        <v>67</v>
      </c>
      <c r="D225" t="s">
        <v>5</v>
      </c>
      <c r="E225">
        <v>89</v>
      </c>
      <c r="F225">
        <v>625.99</v>
      </c>
      <c r="G225">
        <v>1</v>
      </c>
      <c r="H225" t="s">
        <v>78</v>
      </c>
    </row>
    <row r="226" spans="1:8" x14ac:dyDescent="0.25">
      <c r="A226" t="s">
        <v>25</v>
      </c>
      <c r="B226" t="s">
        <v>27</v>
      </c>
      <c r="C226" t="s">
        <v>67</v>
      </c>
      <c r="D226" t="s">
        <v>5</v>
      </c>
      <c r="E226">
        <v>102</v>
      </c>
      <c r="F226">
        <v>626.12</v>
      </c>
      <c r="G226">
        <v>2</v>
      </c>
      <c r="H226" t="s">
        <v>78</v>
      </c>
    </row>
    <row r="227" spans="1:8" x14ac:dyDescent="0.25">
      <c r="A227" t="s">
        <v>25</v>
      </c>
      <c r="B227" t="s">
        <v>27</v>
      </c>
      <c r="C227" t="s">
        <v>67</v>
      </c>
      <c r="D227" t="s">
        <v>6</v>
      </c>
      <c r="E227">
        <v>7</v>
      </c>
      <c r="F227">
        <v>626.66000000000008</v>
      </c>
      <c r="G227">
        <v>1</v>
      </c>
      <c r="H227" t="s">
        <v>78</v>
      </c>
    </row>
    <row r="228" spans="1:8" x14ac:dyDescent="0.25">
      <c r="A228" t="s">
        <v>25</v>
      </c>
      <c r="B228" t="s">
        <v>27</v>
      </c>
      <c r="C228" t="s">
        <v>67</v>
      </c>
      <c r="D228" t="s">
        <v>6</v>
      </c>
      <c r="E228">
        <v>90</v>
      </c>
      <c r="F228">
        <v>627.49</v>
      </c>
      <c r="G228">
        <v>1</v>
      </c>
    </row>
    <row r="229" spans="1:8" x14ac:dyDescent="0.25">
      <c r="A229" t="s">
        <v>25</v>
      </c>
      <c r="B229" t="s">
        <v>27</v>
      </c>
      <c r="C229" t="s">
        <v>67</v>
      </c>
      <c r="D229" t="s">
        <v>7</v>
      </c>
      <c r="E229">
        <v>73</v>
      </c>
      <c r="F229">
        <v>628.83000000000004</v>
      </c>
      <c r="G229">
        <v>3</v>
      </c>
      <c r="H229" t="s">
        <v>78</v>
      </c>
    </row>
    <row r="230" spans="1:8" x14ac:dyDescent="0.25">
      <c r="A230" t="s">
        <v>25</v>
      </c>
      <c r="B230" t="s">
        <v>27</v>
      </c>
      <c r="C230" t="s">
        <v>67</v>
      </c>
      <c r="D230" t="s">
        <v>7</v>
      </c>
      <c r="E230">
        <v>120</v>
      </c>
      <c r="F230">
        <v>629.30000000000007</v>
      </c>
      <c r="G230">
        <v>4</v>
      </c>
      <c r="H230" t="s">
        <v>78</v>
      </c>
    </row>
    <row r="231" spans="1:8" x14ac:dyDescent="0.25">
      <c r="A231" t="s">
        <v>25</v>
      </c>
      <c r="B231" t="s">
        <v>27</v>
      </c>
      <c r="C231" t="s">
        <v>67</v>
      </c>
      <c r="D231" t="s">
        <v>8</v>
      </c>
      <c r="E231">
        <v>40</v>
      </c>
      <c r="F231">
        <v>631</v>
      </c>
      <c r="G231">
        <v>2</v>
      </c>
      <c r="H231" t="s">
        <v>78</v>
      </c>
    </row>
    <row r="232" spans="1:8" x14ac:dyDescent="0.25">
      <c r="A232" t="s">
        <v>25</v>
      </c>
      <c r="B232" t="s">
        <v>27</v>
      </c>
      <c r="C232" t="s">
        <v>67</v>
      </c>
      <c r="D232" t="s">
        <v>8</v>
      </c>
      <c r="E232">
        <v>55</v>
      </c>
      <c r="F232">
        <v>631.15</v>
      </c>
      <c r="G232">
        <v>4</v>
      </c>
    </row>
    <row r="233" spans="1:8" x14ac:dyDescent="0.25">
      <c r="A233" t="s">
        <v>25</v>
      </c>
      <c r="B233" t="s">
        <v>27</v>
      </c>
      <c r="C233" t="s">
        <v>67</v>
      </c>
      <c r="D233" t="s">
        <v>11</v>
      </c>
      <c r="E233">
        <v>23</v>
      </c>
      <c r="F233">
        <v>631.38</v>
      </c>
      <c r="G233">
        <v>2</v>
      </c>
    </row>
    <row r="234" spans="1:8" x14ac:dyDescent="0.25">
      <c r="A234" t="s">
        <v>25</v>
      </c>
      <c r="B234" t="s">
        <v>27</v>
      </c>
      <c r="C234" t="s">
        <v>67</v>
      </c>
      <c r="D234" t="s">
        <v>11</v>
      </c>
      <c r="E234">
        <v>30</v>
      </c>
      <c r="F234">
        <v>631.44999999999993</v>
      </c>
      <c r="G234">
        <v>5</v>
      </c>
      <c r="H234" t="s">
        <v>78</v>
      </c>
    </row>
    <row r="235" spans="1:8" x14ac:dyDescent="0.25">
      <c r="A235" t="s">
        <v>25</v>
      </c>
      <c r="B235" t="s">
        <v>27</v>
      </c>
      <c r="C235" t="s">
        <v>67</v>
      </c>
      <c r="D235" t="s">
        <v>11</v>
      </c>
      <c r="E235">
        <v>42</v>
      </c>
      <c r="F235">
        <v>631.56999999999994</v>
      </c>
      <c r="G235">
        <v>2</v>
      </c>
    </row>
    <row r="236" spans="1:8" x14ac:dyDescent="0.25">
      <c r="A236" t="s">
        <v>25</v>
      </c>
      <c r="B236" t="s">
        <v>27</v>
      </c>
      <c r="C236" t="s">
        <v>68</v>
      </c>
      <c r="D236" t="s">
        <v>5</v>
      </c>
      <c r="E236">
        <v>38</v>
      </c>
      <c r="F236">
        <v>635.08000000000004</v>
      </c>
      <c r="G236">
        <v>3</v>
      </c>
    </row>
    <row r="237" spans="1:8" x14ac:dyDescent="0.25">
      <c r="A237" t="s">
        <v>25</v>
      </c>
      <c r="B237" t="s">
        <v>27</v>
      </c>
      <c r="C237" t="s">
        <v>68</v>
      </c>
      <c r="D237" t="s">
        <v>5</v>
      </c>
      <c r="E237">
        <v>85</v>
      </c>
      <c r="F237">
        <v>635.55000000000007</v>
      </c>
      <c r="G237">
        <v>3</v>
      </c>
    </row>
    <row r="238" spans="1:8" x14ac:dyDescent="0.25">
      <c r="A238" t="s">
        <v>25</v>
      </c>
      <c r="B238" t="s">
        <v>27</v>
      </c>
      <c r="C238" t="s">
        <v>68</v>
      </c>
      <c r="D238" t="s">
        <v>5</v>
      </c>
      <c r="E238">
        <v>92</v>
      </c>
      <c r="F238">
        <v>635.62</v>
      </c>
      <c r="G238">
        <v>1</v>
      </c>
    </row>
    <row r="239" spans="1:8" x14ac:dyDescent="0.25">
      <c r="A239" t="s">
        <v>25</v>
      </c>
      <c r="B239" t="s">
        <v>27</v>
      </c>
      <c r="C239" t="s">
        <v>68</v>
      </c>
      <c r="D239" t="s">
        <v>5</v>
      </c>
      <c r="E239">
        <v>117</v>
      </c>
      <c r="F239">
        <v>635.87</v>
      </c>
      <c r="G239">
        <v>2</v>
      </c>
    </row>
    <row r="240" spans="1:8" x14ac:dyDescent="0.25">
      <c r="A240" t="s">
        <v>25</v>
      </c>
      <c r="B240" t="s">
        <v>27</v>
      </c>
      <c r="C240" t="s">
        <v>68</v>
      </c>
      <c r="D240" t="s">
        <v>11</v>
      </c>
      <c r="E240">
        <v>21</v>
      </c>
      <c r="F240">
        <v>636.19000000000005</v>
      </c>
      <c r="G240">
        <v>4</v>
      </c>
    </row>
    <row r="241" spans="1:7" x14ac:dyDescent="0.25">
      <c r="A241" t="s">
        <v>25</v>
      </c>
      <c r="B241" t="s">
        <v>27</v>
      </c>
      <c r="C241" t="s">
        <v>68</v>
      </c>
      <c r="D241" t="s">
        <v>11</v>
      </c>
      <c r="E241">
        <v>36</v>
      </c>
      <c r="F241">
        <v>636.34</v>
      </c>
      <c r="G241"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Rabinowitz</dc:creator>
  <cp:lastModifiedBy>Aggie</cp:lastModifiedBy>
  <dcterms:created xsi:type="dcterms:W3CDTF">2018-04-20T08:24:14Z</dcterms:created>
  <dcterms:modified xsi:type="dcterms:W3CDTF">2018-05-02T09:43:46Z</dcterms:modified>
</cp:coreProperties>
</file>