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autoCompressPictures="0"/>
  <mc:AlternateContent xmlns:mc="http://schemas.openxmlformats.org/markup-compatibility/2006">
    <mc:Choice Requires="x15">
      <x15ac:absPath xmlns:x15ac="http://schemas.microsoft.com/office/spreadsheetml/2010/11/ac" url="P:\00_IODP-II_Phase 1\Exp 383\ER\Tables\103 U1539\"/>
    </mc:Choice>
  </mc:AlternateContent>
  <xr:revisionPtr revIDLastSave="0" documentId="13_ncr:1_{7838BA8B-28DB-4716-BFCE-A1F49BE57195}" xr6:coauthVersionLast="36" xr6:coauthVersionMax="36" xr10:uidLastSave="{00000000-0000-0000-0000-000000000000}"/>
  <bookViews>
    <workbookView xWindow="0" yWindow="0" windowWidth="28185" windowHeight="17415" xr2:uid="{00000000-000D-0000-FFFF-FFFF00000000}"/>
  </bookViews>
  <sheets>
    <sheet name="Sheet1" sheetId="1" r:id="rId1"/>
  </sheets>
  <calcPr calcId="191029"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J7" i="1" l="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6" i="1"/>
  <c r="AO7" i="1"/>
  <c r="AP7" i="1"/>
  <c r="AQ7" i="1"/>
  <c r="AO8" i="1"/>
  <c r="AP8" i="1"/>
  <c r="AQ8" i="1"/>
  <c r="AO9" i="1"/>
  <c r="AP9" i="1"/>
  <c r="AQ9" i="1"/>
  <c r="AO10" i="1"/>
  <c r="AP10" i="1"/>
  <c r="AQ10" i="1"/>
  <c r="AO11" i="1"/>
  <c r="AP11" i="1"/>
  <c r="AQ11" i="1"/>
  <c r="AO12" i="1"/>
  <c r="AP12" i="1"/>
  <c r="AQ12" i="1"/>
  <c r="AO13" i="1"/>
  <c r="AP13" i="1"/>
  <c r="AQ13" i="1"/>
  <c r="AO14" i="1"/>
  <c r="AP14" i="1"/>
  <c r="AQ14" i="1"/>
  <c r="AO15" i="1"/>
  <c r="AP15" i="1"/>
  <c r="AQ15" i="1"/>
  <c r="AO16" i="1"/>
  <c r="AP16" i="1"/>
  <c r="AQ16" i="1"/>
  <c r="AO17" i="1"/>
  <c r="AP17" i="1"/>
  <c r="AQ17" i="1"/>
  <c r="AO18" i="1"/>
  <c r="AP18" i="1"/>
  <c r="AQ18" i="1"/>
  <c r="AO19" i="1"/>
  <c r="AP19" i="1"/>
  <c r="AQ19" i="1"/>
  <c r="AO20" i="1"/>
  <c r="AP20" i="1"/>
  <c r="AQ20" i="1"/>
  <c r="AO21" i="1"/>
  <c r="AP21" i="1"/>
  <c r="AQ21" i="1"/>
  <c r="AO22" i="1"/>
  <c r="AP22" i="1"/>
  <c r="AQ22" i="1"/>
  <c r="AO23" i="1"/>
  <c r="AP23" i="1"/>
  <c r="AQ23" i="1"/>
  <c r="AO24" i="1"/>
  <c r="AP24" i="1"/>
  <c r="AQ24" i="1"/>
  <c r="AO25" i="1"/>
  <c r="AP25" i="1"/>
  <c r="AQ25" i="1"/>
  <c r="AO26" i="1"/>
  <c r="AP26" i="1"/>
  <c r="AQ26" i="1"/>
  <c r="AO27" i="1"/>
  <c r="AP27" i="1"/>
  <c r="AQ27" i="1"/>
  <c r="AO28" i="1"/>
  <c r="AP28" i="1"/>
  <c r="AQ28" i="1"/>
  <c r="AO29" i="1"/>
  <c r="AP29" i="1"/>
  <c r="AQ29" i="1"/>
  <c r="AO30" i="1"/>
  <c r="AP30" i="1"/>
  <c r="AQ30" i="1"/>
  <c r="AO31" i="1"/>
  <c r="AP31" i="1"/>
  <c r="AQ31" i="1"/>
  <c r="AO32" i="1"/>
  <c r="AP32" i="1"/>
  <c r="AQ32" i="1"/>
  <c r="AO33" i="1"/>
  <c r="AP33" i="1"/>
  <c r="AQ33" i="1"/>
  <c r="AO34" i="1"/>
  <c r="AP34" i="1"/>
  <c r="AQ34" i="1"/>
  <c r="AO35" i="1"/>
  <c r="AP35" i="1"/>
  <c r="AQ35" i="1"/>
  <c r="AO36" i="1"/>
  <c r="AP36" i="1"/>
  <c r="AQ36" i="1"/>
  <c r="AO37" i="1"/>
  <c r="AP37" i="1"/>
  <c r="AQ37" i="1"/>
  <c r="AO6" i="1"/>
  <c r="AP6" i="1"/>
  <c r="AQ6" i="1"/>
  <c r="BC8" i="1"/>
  <c r="BD8" i="1"/>
  <c r="BE8" i="1"/>
  <c r="BC9" i="1"/>
  <c r="BD9" i="1"/>
  <c r="BE9" i="1"/>
  <c r="BC10" i="1"/>
  <c r="BD10" i="1"/>
  <c r="BE10" i="1"/>
  <c r="BC11" i="1"/>
  <c r="BD11" i="1"/>
  <c r="BE11" i="1"/>
  <c r="BC12" i="1"/>
  <c r="BD12" i="1"/>
  <c r="BE12" i="1"/>
  <c r="BC13" i="1"/>
  <c r="BD13" i="1"/>
  <c r="BE13" i="1"/>
  <c r="BC14" i="1"/>
  <c r="BD14" i="1"/>
  <c r="BE14" i="1"/>
  <c r="BC15" i="1"/>
  <c r="BD15" i="1"/>
  <c r="BE15" i="1"/>
  <c r="BC16" i="1"/>
  <c r="BD16" i="1"/>
  <c r="BE16" i="1"/>
  <c r="BC17" i="1"/>
  <c r="BD17" i="1"/>
  <c r="BE17" i="1"/>
  <c r="BC18" i="1"/>
  <c r="BD18" i="1"/>
  <c r="BE18" i="1"/>
  <c r="BC19" i="1"/>
  <c r="BD19" i="1"/>
  <c r="BE19" i="1"/>
  <c r="BC20" i="1"/>
  <c r="BD20" i="1"/>
  <c r="BE20" i="1"/>
  <c r="BC21" i="1"/>
  <c r="BD21" i="1"/>
  <c r="BE21" i="1"/>
  <c r="BC22" i="1"/>
  <c r="BD22" i="1"/>
  <c r="BE22" i="1"/>
  <c r="BC23" i="1"/>
  <c r="BD23" i="1"/>
  <c r="BE23" i="1"/>
  <c r="BC24" i="1"/>
  <c r="BD24" i="1"/>
  <c r="BE24" i="1"/>
  <c r="BC25" i="1"/>
  <c r="BD25" i="1"/>
  <c r="BE25" i="1"/>
  <c r="BC26" i="1"/>
  <c r="BD26" i="1"/>
  <c r="BE26" i="1"/>
  <c r="BC27" i="1"/>
  <c r="BD27" i="1"/>
  <c r="BE27" i="1"/>
  <c r="BC28" i="1"/>
  <c r="BD28" i="1"/>
  <c r="BE28" i="1"/>
  <c r="BC29" i="1"/>
  <c r="BD29" i="1"/>
  <c r="BE29" i="1"/>
  <c r="BC30" i="1"/>
  <c r="BD30" i="1"/>
  <c r="BE30" i="1"/>
  <c r="BC31" i="1"/>
  <c r="BD31" i="1"/>
  <c r="BE31" i="1"/>
  <c r="BC32" i="1"/>
  <c r="BD32" i="1"/>
  <c r="BE32" i="1"/>
  <c r="BC33" i="1"/>
  <c r="BD33" i="1"/>
  <c r="BE33" i="1"/>
  <c r="BC34" i="1"/>
  <c r="BD34" i="1"/>
  <c r="BE34" i="1"/>
  <c r="BC35" i="1"/>
  <c r="BD35" i="1"/>
  <c r="BE35" i="1"/>
  <c r="BC36" i="1"/>
  <c r="BD36" i="1"/>
  <c r="BE36" i="1"/>
  <c r="BC37" i="1"/>
  <c r="BD37" i="1"/>
  <c r="BE37" i="1"/>
  <c r="BC7" i="1"/>
  <c r="BD7" i="1"/>
  <c r="BE7" i="1"/>
  <c r="BC6" i="1"/>
  <c r="BD6" i="1"/>
  <c r="BE6" i="1"/>
  <c r="BH8" i="1"/>
  <c r="BI8" i="1"/>
  <c r="BJ8" i="1"/>
  <c r="BH9" i="1"/>
  <c r="BI9" i="1"/>
  <c r="BJ9" i="1"/>
  <c r="BH10" i="1"/>
  <c r="BI10" i="1"/>
  <c r="BJ10" i="1"/>
  <c r="BH11" i="1"/>
  <c r="BI11" i="1"/>
  <c r="BJ11" i="1"/>
  <c r="BH12" i="1"/>
  <c r="BI12" i="1"/>
  <c r="BJ12" i="1"/>
  <c r="BH13" i="1"/>
  <c r="BI13" i="1"/>
  <c r="BJ13" i="1"/>
  <c r="BH14" i="1"/>
  <c r="BI14" i="1"/>
  <c r="BJ14" i="1"/>
  <c r="BH15" i="1"/>
  <c r="BI15" i="1"/>
  <c r="BJ15" i="1"/>
  <c r="BH16" i="1"/>
  <c r="BI16" i="1"/>
  <c r="BJ16" i="1"/>
  <c r="BH17" i="1"/>
  <c r="BI17" i="1"/>
  <c r="BJ17" i="1"/>
  <c r="BH18" i="1"/>
  <c r="BI18" i="1"/>
  <c r="BJ18" i="1"/>
  <c r="BH19" i="1"/>
  <c r="BI19" i="1"/>
  <c r="BJ19" i="1"/>
  <c r="BH20" i="1"/>
  <c r="BI20" i="1"/>
  <c r="BJ20" i="1"/>
  <c r="BH21" i="1"/>
  <c r="BI21" i="1"/>
  <c r="BJ21" i="1"/>
  <c r="BH22" i="1"/>
  <c r="BI22" i="1"/>
  <c r="BJ22" i="1"/>
  <c r="BH23" i="1"/>
  <c r="BI23" i="1"/>
  <c r="BJ23" i="1"/>
  <c r="BH24" i="1"/>
  <c r="BI24" i="1"/>
  <c r="BJ24" i="1"/>
  <c r="BH25" i="1"/>
  <c r="BI25" i="1"/>
  <c r="BJ25" i="1"/>
  <c r="BH26" i="1"/>
  <c r="BI26" i="1"/>
  <c r="BJ26" i="1"/>
  <c r="BH27" i="1"/>
  <c r="BI27" i="1"/>
  <c r="BJ27" i="1"/>
  <c r="BH28" i="1"/>
  <c r="BI28" i="1"/>
  <c r="BJ28" i="1"/>
  <c r="BH29" i="1"/>
  <c r="BI29" i="1"/>
  <c r="BJ29" i="1"/>
  <c r="BH30" i="1"/>
  <c r="BI30" i="1"/>
  <c r="BJ30" i="1"/>
  <c r="BH31" i="1"/>
  <c r="BI31" i="1"/>
  <c r="BJ31" i="1"/>
  <c r="BH32" i="1"/>
  <c r="BI32" i="1"/>
  <c r="BJ32" i="1"/>
  <c r="BH33" i="1"/>
  <c r="BI33" i="1"/>
  <c r="BJ33" i="1"/>
  <c r="BH34" i="1"/>
  <c r="BI34" i="1"/>
  <c r="BJ34" i="1"/>
  <c r="BH35" i="1"/>
  <c r="BI35" i="1"/>
  <c r="BJ35" i="1"/>
  <c r="BH36" i="1"/>
  <c r="BI36" i="1"/>
  <c r="BJ36" i="1"/>
  <c r="BH37" i="1"/>
  <c r="BI37" i="1"/>
  <c r="BJ37" i="1"/>
  <c r="BH7" i="1"/>
  <c r="BI7" i="1"/>
  <c r="BJ7" i="1"/>
  <c r="BH6" i="1"/>
  <c r="BI6" i="1"/>
  <c r="BJ6" i="1"/>
  <c r="S7" i="1"/>
  <c r="T7" i="1"/>
  <c r="U7" i="1"/>
  <c r="S8" i="1"/>
  <c r="T8" i="1"/>
  <c r="U8" i="1"/>
  <c r="S9" i="1"/>
  <c r="T9" i="1"/>
  <c r="U9" i="1"/>
  <c r="S10" i="1"/>
  <c r="S11" i="1"/>
  <c r="T11" i="1"/>
  <c r="U11" i="1"/>
  <c r="S12" i="1"/>
  <c r="T12" i="1"/>
  <c r="U12" i="1"/>
  <c r="S13" i="1"/>
  <c r="S14" i="1"/>
  <c r="T14" i="1"/>
  <c r="U14" i="1"/>
  <c r="S15" i="1"/>
  <c r="S16" i="1"/>
  <c r="S17" i="1"/>
  <c r="T17" i="1"/>
  <c r="U17" i="1"/>
  <c r="S18" i="1"/>
  <c r="S19" i="1"/>
  <c r="S20" i="1"/>
  <c r="T20" i="1"/>
  <c r="U20" i="1"/>
  <c r="S21" i="1"/>
  <c r="T21" i="1"/>
  <c r="U21" i="1"/>
  <c r="S22" i="1"/>
  <c r="T22" i="1"/>
  <c r="U22" i="1"/>
  <c r="S23" i="1"/>
  <c r="S24" i="1"/>
  <c r="S25" i="1"/>
  <c r="T25" i="1"/>
  <c r="U25" i="1"/>
  <c r="S26" i="1"/>
  <c r="S27" i="1"/>
  <c r="S28" i="1"/>
  <c r="T28" i="1"/>
  <c r="U28" i="1"/>
  <c r="S29" i="1"/>
  <c r="T29" i="1"/>
  <c r="U29" i="1"/>
  <c r="S30" i="1"/>
  <c r="T30" i="1"/>
  <c r="U30" i="1"/>
  <c r="S31" i="1"/>
  <c r="S32" i="1"/>
  <c r="S33" i="1"/>
  <c r="T33" i="1"/>
  <c r="U33" i="1"/>
  <c r="S34" i="1"/>
  <c r="S35" i="1"/>
  <c r="T35" i="1"/>
  <c r="U35" i="1"/>
  <c r="S36" i="1"/>
  <c r="T36" i="1"/>
  <c r="U36" i="1"/>
  <c r="S37" i="1"/>
  <c r="T37" i="1"/>
  <c r="U37" i="1"/>
  <c r="T10" i="1"/>
  <c r="U10" i="1"/>
  <c r="T13" i="1"/>
  <c r="U13" i="1"/>
  <c r="T15" i="1"/>
  <c r="U15" i="1"/>
  <c r="T16" i="1"/>
  <c r="U16" i="1"/>
  <c r="T18" i="1"/>
  <c r="U18" i="1"/>
  <c r="T19" i="1"/>
  <c r="T23" i="1"/>
  <c r="T24" i="1"/>
  <c r="T26" i="1"/>
  <c r="T27" i="1"/>
  <c r="T31" i="1"/>
  <c r="U31" i="1"/>
  <c r="T32" i="1"/>
  <c r="U32" i="1"/>
  <c r="T34" i="1"/>
  <c r="U34" i="1"/>
  <c r="U19" i="1"/>
  <c r="U23" i="1"/>
  <c r="U24" i="1"/>
  <c r="U26" i="1"/>
  <c r="U27" i="1"/>
  <c r="AA7" i="1"/>
  <c r="AB7" i="1"/>
  <c r="AC7" i="1"/>
  <c r="AA8" i="1"/>
  <c r="AB8" i="1"/>
  <c r="AC8" i="1"/>
  <c r="AA9" i="1"/>
  <c r="AB9" i="1"/>
  <c r="AC9" i="1"/>
  <c r="AA10" i="1"/>
  <c r="AB10" i="1"/>
  <c r="AC10" i="1"/>
  <c r="AA11" i="1"/>
  <c r="AB11" i="1"/>
  <c r="AC11" i="1"/>
  <c r="AA12" i="1"/>
  <c r="AB12" i="1"/>
  <c r="AC12" i="1"/>
  <c r="AA13" i="1"/>
  <c r="AB13" i="1"/>
  <c r="AC13" i="1"/>
  <c r="AA14" i="1"/>
  <c r="AB14" i="1"/>
  <c r="AC14" i="1"/>
  <c r="AA15" i="1"/>
  <c r="AB15" i="1"/>
  <c r="AC15" i="1"/>
  <c r="AA16" i="1"/>
  <c r="AB16" i="1"/>
  <c r="AC16" i="1"/>
  <c r="AA17" i="1"/>
  <c r="AB17" i="1"/>
  <c r="AC17" i="1"/>
  <c r="AA18" i="1"/>
  <c r="AB18" i="1"/>
  <c r="AC18" i="1"/>
  <c r="AA19" i="1"/>
  <c r="AB19" i="1"/>
  <c r="AC19" i="1"/>
  <c r="AA20" i="1"/>
  <c r="AB20" i="1"/>
  <c r="AC20" i="1"/>
  <c r="AA21" i="1"/>
  <c r="AB21" i="1"/>
  <c r="AC21" i="1"/>
  <c r="AA22" i="1"/>
  <c r="AB22" i="1"/>
  <c r="AC22" i="1"/>
  <c r="AA23" i="1"/>
  <c r="AB23" i="1"/>
  <c r="AC23" i="1"/>
  <c r="AA24" i="1"/>
  <c r="AB24" i="1"/>
  <c r="AC24" i="1"/>
  <c r="AA25" i="1"/>
  <c r="AB25" i="1"/>
  <c r="AC25" i="1"/>
  <c r="AA26" i="1"/>
  <c r="AB26" i="1"/>
  <c r="AC26" i="1"/>
  <c r="AA27" i="1"/>
  <c r="AB27" i="1"/>
  <c r="AC27" i="1"/>
  <c r="AA28" i="1"/>
  <c r="AB28" i="1"/>
  <c r="AC28" i="1"/>
  <c r="AA29" i="1"/>
  <c r="AB29" i="1"/>
  <c r="AC29" i="1"/>
  <c r="AA30" i="1"/>
  <c r="AB30" i="1"/>
  <c r="AC30" i="1"/>
  <c r="AA31" i="1"/>
  <c r="AB31" i="1"/>
  <c r="AC31" i="1"/>
  <c r="AA32" i="1"/>
  <c r="AB32" i="1"/>
  <c r="AC32" i="1"/>
  <c r="AA33" i="1"/>
  <c r="AB33" i="1"/>
  <c r="AC33" i="1"/>
  <c r="AA34" i="1"/>
  <c r="AB34" i="1"/>
  <c r="AC34" i="1"/>
  <c r="AA35" i="1"/>
  <c r="AB35" i="1"/>
  <c r="AC35" i="1"/>
  <c r="AA36" i="1"/>
  <c r="AB36" i="1"/>
  <c r="AC36" i="1"/>
  <c r="AA37" i="1"/>
  <c r="AB37" i="1"/>
  <c r="AC37" i="1"/>
  <c r="AA6" i="1"/>
  <c r="AB6" i="1"/>
  <c r="AC6" i="1"/>
  <c r="S6" i="1"/>
  <c r="T6" i="1"/>
  <c r="U6" i="1"/>
  <c r="N7" i="1"/>
  <c r="O7" i="1"/>
  <c r="P7" i="1"/>
  <c r="N8" i="1"/>
  <c r="O8" i="1"/>
  <c r="P8" i="1"/>
  <c r="N9" i="1"/>
  <c r="O9" i="1"/>
  <c r="P9" i="1"/>
  <c r="N10" i="1"/>
  <c r="O10" i="1"/>
  <c r="P10" i="1"/>
  <c r="N11" i="1"/>
  <c r="O11" i="1"/>
  <c r="P11" i="1"/>
  <c r="N12" i="1"/>
  <c r="O12" i="1"/>
  <c r="P12" i="1"/>
  <c r="N13" i="1"/>
  <c r="O13" i="1"/>
  <c r="P13" i="1"/>
  <c r="N14" i="1"/>
  <c r="O14" i="1"/>
  <c r="P14" i="1"/>
  <c r="N15" i="1"/>
  <c r="O15" i="1"/>
  <c r="P15" i="1"/>
  <c r="N16" i="1"/>
  <c r="O16" i="1"/>
  <c r="P16" i="1"/>
  <c r="N17" i="1"/>
  <c r="O17" i="1"/>
  <c r="P17" i="1"/>
  <c r="N18" i="1"/>
  <c r="O18" i="1"/>
  <c r="P18" i="1"/>
  <c r="N19" i="1"/>
  <c r="O19" i="1"/>
  <c r="P19" i="1"/>
  <c r="N20" i="1"/>
  <c r="O20" i="1"/>
  <c r="P20" i="1"/>
  <c r="N21" i="1"/>
  <c r="O21" i="1"/>
  <c r="P21" i="1"/>
  <c r="N22" i="1"/>
  <c r="O22" i="1"/>
  <c r="P22" i="1"/>
  <c r="N23" i="1"/>
  <c r="O23" i="1"/>
  <c r="P23" i="1"/>
  <c r="N24" i="1"/>
  <c r="O24" i="1"/>
  <c r="P24" i="1"/>
  <c r="N25" i="1"/>
  <c r="O25" i="1"/>
  <c r="P25" i="1"/>
  <c r="N26" i="1"/>
  <c r="O26" i="1"/>
  <c r="P26" i="1"/>
  <c r="N27" i="1"/>
  <c r="O27" i="1"/>
  <c r="P27" i="1"/>
  <c r="N28" i="1"/>
  <c r="O28" i="1"/>
  <c r="P28" i="1"/>
  <c r="N29" i="1"/>
  <c r="O29" i="1"/>
  <c r="P29" i="1"/>
  <c r="N30" i="1"/>
  <c r="O30" i="1"/>
  <c r="P30" i="1"/>
  <c r="N31" i="1"/>
  <c r="O31" i="1"/>
  <c r="P31" i="1"/>
  <c r="N32" i="1"/>
  <c r="O32" i="1"/>
  <c r="P32" i="1"/>
  <c r="N33" i="1"/>
  <c r="O33" i="1"/>
  <c r="P33" i="1"/>
  <c r="N34" i="1"/>
  <c r="O34" i="1"/>
  <c r="P34" i="1"/>
  <c r="N35" i="1"/>
  <c r="O35" i="1"/>
  <c r="P35" i="1"/>
  <c r="N36" i="1"/>
  <c r="O36" i="1"/>
  <c r="P36" i="1"/>
  <c r="N37" i="1"/>
  <c r="O37" i="1"/>
  <c r="P37" i="1"/>
  <c r="N6" i="1"/>
  <c r="O6" i="1"/>
  <c r="P6" i="1"/>
</calcChain>
</file>

<file path=xl/sharedStrings.xml><?xml version="1.0" encoding="utf-8"?>
<sst xmlns="http://schemas.openxmlformats.org/spreadsheetml/2006/main" count="321" uniqueCount="162">
  <si>
    <t>Site</t>
  </si>
  <si>
    <t>Hole</t>
  </si>
  <si>
    <t>Core</t>
  </si>
  <si>
    <t>Type</t>
  </si>
  <si>
    <t>Top offset on section (cm)</t>
  </si>
  <si>
    <t>Top depth CSF-A (m)</t>
  </si>
  <si>
    <t xml:space="preserve">Al2O3 %  308.215 nm </t>
  </si>
  <si>
    <t xml:space="preserve">Al2O3 %  396.152 nm </t>
  </si>
  <si>
    <t xml:space="preserve">CaO %  318.127 nm </t>
  </si>
  <si>
    <t xml:space="preserve">CaO %  431.865 nm </t>
  </si>
  <si>
    <t xml:space="preserve">Fe2O3t %  217.808 nm </t>
  </si>
  <si>
    <t xml:space="preserve">Fe2O3t %  238.204 nm </t>
  </si>
  <si>
    <t xml:space="preserve">Fe2O3t %  239.563 nm </t>
  </si>
  <si>
    <t xml:space="preserve">Fe2O3t %  258.588 nm </t>
  </si>
  <si>
    <t xml:space="preserve">Fe2O3t %  259.94 nm </t>
  </si>
  <si>
    <t xml:space="preserve">K2O %  766.491 nm </t>
  </si>
  <si>
    <t xml:space="preserve">MgO %  278.142 nm </t>
  </si>
  <si>
    <t xml:space="preserve">MgO %  280.27 nm </t>
  </si>
  <si>
    <t xml:space="preserve">MnO %  257.61 nm </t>
  </si>
  <si>
    <t xml:space="preserve">MnO %  259.372 nm </t>
  </si>
  <si>
    <t xml:space="preserve">Na2O %  589.592 nm </t>
  </si>
  <si>
    <t xml:space="preserve">P2O5 %  177.434 nm </t>
  </si>
  <si>
    <t>P wt %</t>
  </si>
  <si>
    <t xml:space="preserve">SiO2 %  221.667 nm </t>
  </si>
  <si>
    <t xml:space="preserve">SiO2 %  251.611 nm </t>
  </si>
  <si>
    <t xml:space="preserve">SiO2 %  288.158 nm </t>
  </si>
  <si>
    <t xml:space="preserve">TiO2 %  334.941 nm </t>
  </si>
  <si>
    <t xml:space="preserve">TiO2 %  368.52 nm </t>
  </si>
  <si>
    <t>U1539</t>
  </si>
  <si>
    <t>A</t>
  </si>
  <si>
    <t>H</t>
  </si>
  <si>
    <t>bdl</t>
  </si>
  <si>
    <t>C</t>
  </si>
  <si>
    <t>F</t>
  </si>
  <si>
    <t>Text ID</t>
  </si>
  <si>
    <t>CYL10022751</t>
  </si>
  <si>
    <t>CYL10022771</t>
  </si>
  <si>
    <t>CYL10024411</t>
  </si>
  <si>
    <t>CYL10024821</t>
  </si>
  <si>
    <t>CYL10024941</t>
  </si>
  <si>
    <t>CYL10026781</t>
  </si>
  <si>
    <t>CYL10026891</t>
  </si>
  <si>
    <t>CYL10027071</t>
  </si>
  <si>
    <t>CYL10027241</t>
  </si>
  <si>
    <t>CYL10027601</t>
  </si>
  <si>
    <t>CYL10027611</t>
  </si>
  <si>
    <t>CYL10027661</t>
  </si>
  <si>
    <t>CYL10037901</t>
  </si>
  <si>
    <t>CYL10038551</t>
  </si>
  <si>
    <t>CYL10039571</t>
  </si>
  <si>
    <t>CYL10040601</t>
  </si>
  <si>
    <t>CYL10041921</t>
  </si>
  <si>
    <t>CYL10042281</t>
  </si>
  <si>
    <t>CYL10042561</t>
  </si>
  <si>
    <t>CYL10043331</t>
  </si>
  <si>
    <t>CYL10043961</t>
  </si>
  <si>
    <t>CYL10044081</t>
  </si>
  <si>
    <t>CYL10044201</t>
  </si>
  <si>
    <t>CYL10044871</t>
  </si>
  <si>
    <t>CYL10045171</t>
  </si>
  <si>
    <t>CYL10045851</t>
  </si>
  <si>
    <t>CYL10046501</t>
  </si>
  <si>
    <t>CYL10047171</t>
  </si>
  <si>
    <t>Average Al2O3%</t>
  </si>
  <si>
    <t>Average CaO%</t>
  </si>
  <si>
    <t>Average Fe2O3%</t>
  </si>
  <si>
    <t>Units and conversion factors (appendix 4 in confluence User guide)</t>
  </si>
  <si>
    <t>Element</t>
  </si>
  <si>
    <t>Zn</t>
  </si>
  <si>
    <t>CaO</t>
  </si>
  <si>
    <t>Zr</t>
  </si>
  <si>
    <t>K2O</t>
  </si>
  <si>
    <t>V</t>
  </si>
  <si>
    <t>MgO</t>
  </si>
  <si>
    <t>Cr</t>
  </si>
  <si>
    <t>Al2O3</t>
  </si>
  <si>
    <t>Ba</t>
  </si>
  <si>
    <t>Fe2O3t as (Fe2O3t)</t>
  </si>
  <si>
    <t>Fe2O3t as (FeO)</t>
  </si>
  <si>
    <t>Sc</t>
  </si>
  <si>
    <t>SiO2</t>
  </si>
  <si>
    <t>Ni</t>
  </si>
  <si>
    <t>P2O5</t>
  </si>
  <si>
    <t>Cu</t>
  </si>
  <si>
    <t>TiO2</t>
  </si>
  <si>
    <t>Co</t>
  </si>
  <si>
    <t>MnO</t>
  </si>
  <si>
    <t>Sr</t>
  </si>
  <si>
    <t>Na2O</t>
  </si>
  <si>
    <t>Section</t>
  </si>
  <si>
    <t>Measurement unit</t>
  </si>
  <si>
    <t>Element oxide</t>
  </si>
  <si>
    <t>Expedition</t>
  </si>
  <si>
    <t>Bottom offset on section (cm)</t>
  </si>
  <si>
    <t>Table U1539-G-T4. Bulk sediment major and minor element concentrations, Site U1539.</t>
  </si>
  <si>
    <t>The factors used in converting oxide to elemental weight percent are given below. Elements that were measured at multiple wavelengths are given as the average of all wavelengths. For K, P, Na, there were two measurements (presumably axial and radial) and we took the average of the two for each depth. All other elements are averaged between the measured wavelengths.</t>
  </si>
  <si>
    <t>Top depth CCSF (m)</t>
  </si>
  <si>
    <t>Al (wt%)</t>
  </si>
  <si>
    <t>Ca (wt%)</t>
  </si>
  <si>
    <t>Fe (wt%)</t>
  </si>
  <si>
    <t>Average K2O (wt%)</t>
  </si>
  <si>
    <t>K (wt%)</t>
  </si>
  <si>
    <t>Average MgO (wt%)</t>
  </si>
  <si>
    <t>Mg (wt%)</t>
  </si>
  <si>
    <t>Average MnO (wt%)</t>
  </si>
  <si>
    <t>Mn (wt%)</t>
  </si>
  <si>
    <t>Average Na2O (wt%)</t>
  </si>
  <si>
    <t>Na (wt%)</t>
  </si>
  <si>
    <t xml:space="preserve">Average P2O5 (wt%) </t>
  </si>
  <si>
    <t>Average SiO2 (wt%)</t>
  </si>
  <si>
    <t>Si (wt%)</t>
  </si>
  <si>
    <t>Average TiO2 (wt%)</t>
  </si>
  <si>
    <t>Ti (wt%)</t>
  </si>
  <si>
    <t>Factor to convert oxide to elemental (wt%)</t>
  </si>
  <si>
    <t>(wt%)</t>
  </si>
  <si>
    <t>Al (ppm)</t>
  </si>
  <si>
    <t>Ca (ppm)</t>
  </si>
  <si>
    <t>Fe (ppm)</t>
  </si>
  <si>
    <t>K (ppm)</t>
  </si>
  <si>
    <t>Mg (ppm)</t>
  </si>
  <si>
    <t>Mn (ppm)</t>
  </si>
  <si>
    <t>Na (ppm)</t>
  </si>
  <si>
    <t>P (ppm)</t>
  </si>
  <si>
    <t>Si (ppm)</t>
  </si>
  <si>
    <t>Ti (ppm)</t>
  </si>
  <si>
    <t xml:space="preserve">Ba (ppm)  230.424 nm </t>
  </si>
  <si>
    <t xml:space="preserve">Ba (ppm)  455.403 nm </t>
  </si>
  <si>
    <t>Average Ba (ppm)</t>
  </si>
  <si>
    <t xml:space="preserve">Ce (ppm)  418.659 nm </t>
  </si>
  <si>
    <t xml:space="preserve">Co (ppm)  228.615 nm </t>
  </si>
  <si>
    <t xml:space="preserve">Co (ppm)  230.786 nm </t>
  </si>
  <si>
    <t>Average Co (ppm)</t>
  </si>
  <si>
    <t xml:space="preserve">Cr (ppm)  205.56 nm </t>
  </si>
  <si>
    <t xml:space="preserve">Cr (ppm)  267.716 nm </t>
  </si>
  <si>
    <t>Average Cr (ppm)</t>
  </si>
  <si>
    <t xml:space="preserve">Cu (ppm)  324.754 nm </t>
  </si>
  <si>
    <t xml:space="preserve">Cu (ppm)  327.395 nm </t>
  </si>
  <si>
    <t>Average Cu (ppm)</t>
  </si>
  <si>
    <t xml:space="preserve">La (ppm)  379.082 nm </t>
  </si>
  <si>
    <t xml:space="preserve">Mo (ppm)  202.032 nm </t>
  </si>
  <si>
    <t xml:space="preserve">Ni (ppm)  231.604 nm </t>
  </si>
  <si>
    <t xml:space="preserve">Rb (ppm)  780.026 nm </t>
  </si>
  <si>
    <t xml:space="preserve">S (ppm)  181.972 nm </t>
  </si>
  <si>
    <t xml:space="preserve">Sc (ppm)  361.383 nm </t>
  </si>
  <si>
    <t xml:space="preserve">Sc (ppm)  424.682 nm </t>
  </si>
  <si>
    <t>Average Sc (ppm)</t>
  </si>
  <si>
    <t xml:space="preserve">Sr (ppm)  407.771 nm </t>
  </si>
  <si>
    <t xml:space="preserve">Sr (ppm)  421.552 nm </t>
  </si>
  <si>
    <t>Average Sr (ppm)</t>
  </si>
  <si>
    <t xml:space="preserve">V (ppm)  292.401 nm </t>
  </si>
  <si>
    <t xml:space="preserve">V (ppm)  326.769 nm </t>
  </si>
  <si>
    <t>Average V (ppm)</t>
  </si>
  <si>
    <t xml:space="preserve">Y (ppm)  360.074 nm </t>
  </si>
  <si>
    <t xml:space="preserve">Y (ppm)  371.029 nm </t>
  </si>
  <si>
    <t>Average Y (ppm)</t>
  </si>
  <si>
    <t xml:space="preserve">Zn (ppm)  202.548 nm </t>
  </si>
  <si>
    <t xml:space="preserve">Zn (ppm)  213.857 nm </t>
  </si>
  <si>
    <t>Average Zn (ppm)</t>
  </si>
  <si>
    <t xml:space="preserve">Zr (ppm)  327.307 nm </t>
  </si>
  <si>
    <t xml:space="preserve">Zr (ppm)  343.823 nm </t>
  </si>
  <si>
    <t>Average Zr (ppm)</t>
  </si>
  <si>
    <t>(ppm)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</si>
</sst>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horizontal="left" vertical="center"/>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T51"/>
  <sheetViews>
    <sheetView tabSelected="1" workbookViewId="0">
      <selection activeCell="D13" sqref="D13"/>
    </sheetView>
  </sheetViews>
  <sheetFormatPr defaultColWidth="8.85546875" defaultRowHeight="15.75" x14ac:dyDescent="0.25"/>
  <cols>
    <col min="1" max="1" width="12.85546875" style="3" customWidth="1"/>
    <col min="2" max="2" width="24.28515625" style="3" customWidth="1"/>
    <col min="3" max="3" width="23.5703125" style="3" customWidth="1"/>
    <col min="4" max="4" width="24.28515625" style="3" customWidth="1"/>
    <col min="5" max="5" width="40.28515625" style="3" customWidth="1"/>
    <col min="6" max="6" width="7.5703125" style="3" customWidth="1"/>
    <col min="7" max="7" width="15.7109375" style="3" customWidth="1"/>
    <col min="8" max="8" width="26.42578125" style="3" customWidth="1"/>
    <col min="9" max="9" width="24" style="3" customWidth="1"/>
    <col min="10" max="10" width="19.42578125" style="3" customWidth="1"/>
    <col min="11" max="11" width="24.140625" style="3" customWidth="1"/>
    <col min="12" max="12" width="21.85546875" style="3" customWidth="1"/>
    <col min="13" max="13" width="22.7109375" style="3" customWidth="1"/>
    <col min="14" max="14" width="18" style="3" customWidth="1"/>
    <col min="15" max="15" width="12.7109375" style="3" customWidth="1"/>
    <col min="16" max="16" width="11.7109375" style="3" customWidth="1"/>
    <col min="17" max="17" width="21.28515625" style="3" customWidth="1"/>
    <col min="18" max="18" width="20.7109375" style="3" customWidth="1"/>
    <col min="19" max="19" width="18.140625" style="3" customWidth="1"/>
    <col min="20" max="20" width="11.7109375" style="3" customWidth="1"/>
    <col min="21" max="21" width="11.28515625" style="3" customWidth="1"/>
    <col min="22" max="26" width="8.85546875" style="3"/>
    <col min="27" max="27" width="19.5703125" style="3" customWidth="1"/>
    <col min="28" max="28" width="12.42578125" style="3" customWidth="1"/>
    <col min="29" max="29" width="13" style="3" customWidth="1"/>
    <col min="30" max="30" width="18" style="3" bestFit="1" customWidth="1"/>
    <col min="31" max="31" width="16.7109375" style="3" bestFit="1" customWidth="1"/>
    <col min="32" max="32" width="6.42578125" style="3" bestFit="1" customWidth="1"/>
    <col min="33" max="33" width="6.5703125" style="3" bestFit="1" customWidth="1"/>
    <col min="34" max="34" width="18.5703125" style="3" bestFit="1" customWidth="1"/>
    <col min="35" max="35" width="17.5703125" style="3" bestFit="1" customWidth="1"/>
    <col min="36" max="36" width="17.42578125" style="3" bestFit="1" customWidth="1"/>
    <col min="37" max="37" width="8" style="3" bestFit="1" customWidth="1"/>
    <col min="38" max="38" width="8.140625" style="3" bestFit="1" customWidth="1"/>
    <col min="39" max="39" width="17.7109375" style="3" bestFit="1" customWidth="1"/>
    <col min="40" max="40" width="18.7109375" style="3" bestFit="1" customWidth="1"/>
    <col min="41" max="41" width="17.5703125" style="3" bestFit="1" customWidth="1"/>
    <col min="42" max="42" width="11" style="3" bestFit="1" customWidth="1"/>
    <col min="43" max="43" width="10" style="3" bestFit="1" customWidth="1"/>
    <col min="44" max="44" width="19.28515625" style="3" bestFit="1" customWidth="1"/>
    <col min="45" max="45" width="18.140625" style="3" bestFit="1" customWidth="1"/>
    <col min="46" max="47" width="10" style="3" bestFit="1" customWidth="1"/>
    <col min="48" max="48" width="19" style="3" bestFit="1" customWidth="1"/>
    <col min="49" max="49" width="18.28515625" style="3" bestFit="1" customWidth="1"/>
    <col min="50" max="50" width="10" style="3" bestFit="1" customWidth="1"/>
    <col min="51" max="51" width="8" style="3" bestFit="1" customWidth="1"/>
    <col min="52" max="54" width="18.42578125" style="3" bestFit="1" customWidth="1"/>
    <col min="55" max="55" width="17.28515625" style="3" bestFit="1" customWidth="1"/>
    <col min="56" max="57" width="12" style="3" bestFit="1" customWidth="1"/>
    <col min="58" max="58" width="18.42578125" style="3" bestFit="1" customWidth="1"/>
    <col min="59" max="59" width="17.42578125" style="3" bestFit="1" customWidth="1"/>
    <col min="60" max="60" width="17.28515625" style="3" bestFit="1" customWidth="1"/>
    <col min="61" max="61" width="10" style="3" bestFit="1" customWidth="1"/>
    <col min="62" max="62" width="9" style="3" bestFit="1" customWidth="1"/>
    <col min="63" max="64" width="19" style="3" bestFit="1" customWidth="1"/>
    <col min="65" max="65" width="15.42578125" style="3" bestFit="1" customWidth="1"/>
    <col min="66" max="68" width="19.140625" style="3" bestFit="1" customWidth="1"/>
    <col min="69" max="69" width="15.5703125" style="3" bestFit="1" customWidth="1"/>
    <col min="70" max="70" width="17.7109375" style="3" bestFit="1" customWidth="1"/>
    <col min="71" max="71" width="18.7109375" style="3" bestFit="1" customWidth="1"/>
    <col min="72" max="72" width="15.140625" style="3" bestFit="1" customWidth="1"/>
    <col min="73" max="74" width="19.140625" style="3" bestFit="1" customWidth="1"/>
    <col min="75" max="75" width="15.5703125" style="3" bestFit="1" customWidth="1"/>
    <col min="76" max="76" width="18.7109375" style="3" bestFit="1" customWidth="1"/>
    <col min="77" max="77" width="19.7109375" style="3" bestFit="1" customWidth="1"/>
    <col min="78" max="78" width="18.85546875" style="3" bestFit="1" customWidth="1"/>
    <col min="79" max="79" width="19.140625" style="3" bestFit="1" customWidth="1"/>
    <col min="80" max="80" width="17.85546875" style="3" bestFit="1" customWidth="1"/>
    <col min="81" max="82" width="18.7109375" style="3" bestFit="1" customWidth="1"/>
    <col min="83" max="83" width="15.140625" style="3" bestFit="1" customWidth="1"/>
    <col min="84" max="85" width="18.5703125" style="3" bestFit="1" customWidth="1"/>
    <col min="86" max="86" width="15" style="3" bestFit="1" customWidth="1"/>
    <col min="87" max="88" width="18.140625" style="3" bestFit="1" customWidth="1"/>
    <col min="89" max="89" width="14.5703125" style="3" bestFit="1" customWidth="1"/>
    <col min="90" max="91" width="17.85546875" style="3" bestFit="1" customWidth="1"/>
    <col min="92" max="92" width="14.28515625" style="3" bestFit="1" customWidth="1"/>
    <col min="93" max="94" width="19" style="3" bestFit="1" customWidth="1"/>
    <col min="95" max="95" width="15.42578125" style="3" bestFit="1" customWidth="1"/>
    <col min="96" max="97" width="18.5703125" style="3" bestFit="1" customWidth="1"/>
    <col min="98" max="98" width="15" style="3" bestFit="1" customWidth="1"/>
    <col min="99" max="16384" width="8.85546875" style="3"/>
  </cols>
  <sheetData>
    <row r="1" spans="1:98" x14ac:dyDescent="0.25">
      <c r="A1" s="3" t="s">
        <v>94</v>
      </c>
    </row>
    <row r="3" spans="1:98" x14ac:dyDescent="0.25">
      <c r="A3" s="3" t="s">
        <v>95</v>
      </c>
    </row>
    <row r="5" spans="1:98" x14ac:dyDescent="0.25">
      <c r="A5" s="3" t="s">
        <v>92</v>
      </c>
      <c r="B5" s="3" t="s">
        <v>0</v>
      </c>
      <c r="C5" s="3" t="s">
        <v>1</v>
      </c>
      <c r="D5" s="3" t="s">
        <v>2</v>
      </c>
      <c r="E5" s="3" t="s">
        <v>3</v>
      </c>
      <c r="F5" s="3" t="s">
        <v>89</v>
      </c>
      <c r="G5" s="3" t="s">
        <v>34</v>
      </c>
      <c r="H5" s="3" t="s">
        <v>4</v>
      </c>
      <c r="I5" s="3" t="s">
        <v>93</v>
      </c>
      <c r="J5" s="3" t="s">
        <v>5</v>
      </c>
      <c r="K5" s="3" t="s">
        <v>96</v>
      </c>
      <c r="L5" s="3" t="s">
        <v>6</v>
      </c>
      <c r="M5" s="3" t="s">
        <v>7</v>
      </c>
      <c r="N5" s="2" t="s">
        <v>63</v>
      </c>
      <c r="O5" s="2" t="s">
        <v>97</v>
      </c>
      <c r="P5" s="2" t="s">
        <v>115</v>
      </c>
      <c r="Q5" s="3" t="s">
        <v>8</v>
      </c>
      <c r="R5" s="3" t="s">
        <v>9</v>
      </c>
      <c r="S5" s="2" t="s">
        <v>64</v>
      </c>
      <c r="T5" s="2" t="s">
        <v>98</v>
      </c>
      <c r="U5" s="2" t="s">
        <v>116</v>
      </c>
      <c r="V5" s="3" t="s">
        <v>10</v>
      </c>
      <c r="W5" s="3" t="s">
        <v>11</v>
      </c>
      <c r="X5" s="3" t="s">
        <v>12</v>
      </c>
      <c r="Y5" s="3" t="s">
        <v>13</v>
      </c>
      <c r="Z5" s="3" t="s">
        <v>14</v>
      </c>
      <c r="AA5" s="2" t="s">
        <v>65</v>
      </c>
      <c r="AB5" s="2" t="s">
        <v>99</v>
      </c>
      <c r="AC5" s="2" t="s">
        <v>117</v>
      </c>
      <c r="AD5" s="3" t="s">
        <v>15</v>
      </c>
      <c r="AE5" s="3" t="s">
        <v>100</v>
      </c>
      <c r="AF5" s="3" t="s">
        <v>101</v>
      </c>
      <c r="AG5" s="3" t="s">
        <v>118</v>
      </c>
      <c r="AH5" s="3" t="s">
        <v>16</v>
      </c>
      <c r="AI5" s="3" t="s">
        <v>17</v>
      </c>
      <c r="AJ5" s="3" t="s">
        <v>102</v>
      </c>
      <c r="AK5" s="3" t="s">
        <v>103</v>
      </c>
      <c r="AL5" s="3" t="s">
        <v>119</v>
      </c>
      <c r="AM5" s="3" t="s">
        <v>18</v>
      </c>
      <c r="AN5" s="3" t="s">
        <v>19</v>
      </c>
      <c r="AO5" s="3" t="s">
        <v>104</v>
      </c>
      <c r="AP5" s="3" t="s">
        <v>105</v>
      </c>
      <c r="AQ5" s="3" t="s">
        <v>120</v>
      </c>
      <c r="AR5" s="3" t="s">
        <v>20</v>
      </c>
      <c r="AS5" s="3" t="s">
        <v>106</v>
      </c>
      <c r="AT5" s="3" t="s">
        <v>107</v>
      </c>
      <c r="AU5" s="3" t="s">
        <v>121</v>
      </c>
      <c r="AV5" s="3" t="s">
        <v>21</v>
      </c>
      <c r="AW5" s="3" t="s">
        <v>108</v>
      </c>
      <c r="AX5" s="3" t="s">
        <v>22</v>
      </c>
      <c r="AY5" s="3" t="s">
        <v>122</v>
      </c>
      <c r="AZ5" s="3" t="s">
        <v>23</v>
      </c>
      <c r="BA5" s="3" t="s">
        <v>24</v>
      </c>
      <c r="BB5" s="3" t="s">
        <v>25</v>
      </c>
      <c r="BC5" s="3" t="s">
        <v>109</v>
      </c>
      <c r="BD5" s="3" t="s">
        <v>110</v>
      </c>
      <c r="BE5" s="3" t="s">
        <v>123</v>
      </c>
      <c r="BF5" s="3" t="s">
        <v>26</v>
      </c>
      <c r="BG5" s="3" t="s">
        <v>27</v>
      </c>
      <c r="BH5" s="3" t="s">
        <v>111</v>
      </c>
      <c r="BI5" s="3" t="s">
        <v>112</v>
      </c>
      <c r="BJ5" s="3" t="s">
        <v>124</v>
      </c>
      <c r="BK5" s="3" t="s">
        <v>125</v>
      </c>
      <c r="BL5" s="3" t="s">
        <v>126</v>
      </c>
      <c r="BM5" s="3" t="s">
        <v>127</v>
      </c>
      <c r="BN5" s="3" t="s">
        <v>128</v>
      </c>
      <c r="BO5" s="3" t="s">
        <v>129</v>
      </c>
      <c r="BP5" s="3" t="s">
        <v>130</v>
      </c>
      <c r="BQ5" s="3" t="s">
        <v>131</v>
      </c>
      <c r="BR5" s="3" t="s">
        <v>132</v>
      </c>
      <c r="BS5" s="3" t="s">
        <v>133</v>
      </c>
      <c r="BT5" s="3" t="s">
        <v>134</v>
      </c>
      <c r="BU5" s="3" t="s">
        <v>135</v>
      </c>
      <c r="BV5" s="3" t="s">
        <v>136</v>
      </c>
      <c r="BW5" s="3" t="s">
        <v>137</v>
      </c>
      <c r="BX5" s="3" t="s">
        <v>138</v>
      </c>
      <c r="BY5" s="3" t="s">
        <v>139</v>
      </c>
      <c r="BZ5" s="3" t="s">
        <v>140</v>
      </c>
      <c r="CA5" s="3" t="s">
        <v>141</v>
      </c>
      <c r="CB5" s="3" t="s">
        <v>142</v>
      </c>
      <c r="CC5" s="3" t="s">
        <v>143</v>
      </c>
      <c r="CD5" s="3" t="s">
        <v>144</v>
      </c>
      <c r="CE5" s="3" t="s">
        <v>145</v>
      </c>
      <c r="CF5" s="3" t="s">
        <v>146</v>
      </c>
      <c r="CG5" s="3" t="s">
        <v>147</v>
      </c>
      <c r="CH5" s="3" t="s">
        <v>148</v>
      </c>
      <c r="CI5" s="3" t="s">
        <v>149</v>
      </c>
      <c r="CJ5" s="3" t="s">
        <v>150</v>
      </c>
      <c r="CK5" s="3" t="s">
        <v>151</v>
      </c>
      <c r="CL5" s="3" t="s">
        <v>152</v>
      </c>
      <c r="CM5" s="3" t="s">
        <v>153</v>
      </c>
      <c r="CN5" s="3" t="s">
        <v>154</v>
      </c>
      <c r="CO5" s="3" t="s">
        <v>155</v>
      </c>
      <c r="CP5" s="3" t="s">
        <v>156</v>
      </c>
      <c r="CQ5" s="3" t="s">
        <v>157</v>
      </c>
      <c r="CR5" s="3" t="s">
        <v>158</v>
      </c>
      <c r="CS5" s="3" t="s">
        <v>159</v>
      </c>
      <c r="CT5" s="3" t="s">
        <v>160</v>
      </c>
    </row>
    <row r="6" spans="1:98" x14ac:dyDescent="0.25">
      <c r="A6" s="3">
        <v>383</v>
      </c>
      <c r="B6" s="3" t="s">
        <v>28</v>
      </c>
      <c r="C6" s="3" t="s">
        <v>29</v>
      </c>
      <c r="D6" s="3">
        <v>1</v>
      </c>
      <c r="E6" s="3" t="s">
        <v>30</v>
      </c>
      <c r="F6" s="3">
        <v>1</v>
      </c>
      <c r="G6" s="3" t="s">
        <v>35</v>
      </c>
      <c r="H6" s="3">
        <v>80</v>
      </c>
      <c r="I6" s="3">
        <v>81</v>
      </c>
      <c r="J6" s="3">
        <v>0.8</v>
      </c>
      <c r="K6" s="3">
        <v>0.8</v>
      </c>
      <c r="L6" s="3">
        <v>1.32</v>
      </c>
      <c r="M6" s="3">
        <v>1.37</v>
      </c>
      <c r="N6" s="1">
        <f t="shared" ref="N6:N37" si="0">AVERAGE(L6:M6)</f>
        <v>1.3450000000000002</v>
      </c>
      <c r="O6" s="1">
        <f t="shared" ref="O6:O37" si="1">N6*0.5293</f>
        <v>0.71190850000000006</v>
      </c>
      <c r="P6" s="1">
        <f t="shared" ref="P6:P37" si="2">O6*10000</f>
        <v>7119.0850000000009</v>
      </c>
      <c r="Q6" s="3">
        <v>39.880000000000003</v>
      </c>
      <c r="R6" s="3">
        <v>40.497999999999998</v>
      </c>
      <c r="S6" s="1">
        <f t="shared" ref="S6:S37" si="3">AVERAGE(Q6:R6)</f>
        <v>40.189</v>
      </c>
      <c r="T6" s="1">
        <f t="shared" ref="T6:T37" si="4">S6*0.7143</f>
        <v>28.7070027</v>
      </c>
      <c r="U6" s="1">
        <f t="shared" ref="U6:U37" si="5">T6*10000</f>
        <v>287070.027</v>
      </c>
      <c r="V6" s="3">
        <v>0.94</v>
      </c>
      <c r="W6" s="3">
        <v>0.94899999999999995</v>
      </c>
      <c r="X6" s="3">
        <v>0.94799999999999995</v>
      </c>
      <c r="Y6" s="3">
        <v>0.94</v>
      </c>
      <c r="Z6" s="3">
        <v>0.94599999999999995</v>
      </c>
      <c r="AA6" s="1">
        <f t="shared" ref="AA6:AA37" si="6">AVERAGE(V6:Z6)</f>
        <v>0.9446</v>
      </c>
      <c r="AB6" s="1">
        <f t="shared" ref="AB6:AB37" si="7">AA6*0.6994</f>
        <v>0.66065324000000003</v>
      </c>
      <c r="AC6" s="1">
        <f t="shared" ref="AC6:AC37" si="8">AB6*10000</f>
        <v>6606.5324000000001</v>
      </c>
      <c r="AD6" s="3">
        <v>0.255</v>
      </c>
      <c r="AE6" s="3">
        <v>0.255</v>
      </c>
      <c r="AF6" s="3">
        <v>0.21167549999999999</v>
      </c>
      <c r="AG6" s="3">
        <v>2116.7550000000001</v>
      </c>
      <c r="AH6" s="3">
        <v>0.77</v>
      </c>
      <c r="AI6" s="3">
        <v>0.70499999999999996</v>
      </c>
      <c r="AJ6" s="3">
        <f>AVERAGE(AH6:AI6)</f>
        <v>0.73750000000000004</v>
      </c>
      <c r="AK6" s="3">
        <v>0.44471250000000001</v>
      </c>
      <c r="AL6" s="3">
        <v>4447.125</v>
      </c>
      <c r="AM6" s="3">
        <v>0.13200000000000001</v>
      </c>
      <c r="AN6" s="3">
        <v>0.123</v>
      </c>
      <c r="AO6" s="3">
        <f>AVERAGE(AM6:AN6)</f>
        <v>0.1275</v>
      </c>
      <c r="AP6" s="3">
        <f>AO6*0.7745</f>
        <v>9.8748749999999996E-2</v>
      </c>
      <c r="AQ6" s="3">
        <f>AP6*10000</f>
        <v>987.48749999999995</v>
      </c>
      <c r="AR6" s="3">
        <v>2.81</v>
      </c>
      <c r="AS6" s="3">
        <v>2.81</v>
      </c>
      <c r="AT6" s="3">
        <v>2.0847389999999999</v>
      </c>
      <c r="AU6" s="3">
        <v>20847.39</v>
      </c>
      <c r="AV6" s="3">
        <v>3.1E-2</v>
      </c>
      <c r="AW6" s="3">
        <v>3.1E-2</v>
      </c>
      <c r="AX6" s="3">
        <v>1.35315E-2</v>
      </c>
      <c r="AY6" s="3">
        <v>135.315</v>
      </c>
      <c r="AZ6" s="3">
        <v>17.190000000000001</v>
      </c>
      <c r="BA6" s="3">
        <v>17.29</v>
      </c>
      <c r="BB6" s="3">
        <v>17.138999999999999</v>
      </c>
      <c r="BC6" s="3">
        <f>AVERAGE(AZ6:BB6)</f>
        <v>17.206333333333333</v>
      </c>
      <c r="BD6" s="3">
        <f>BC6 *0.4675</f>
        <v>8.0439608333333332</v>
      </c>
      <c r="BE6" s="3">
        <f>BD6*10000</f>
        <v>80439.608333333337</v>
      </c>
      <c r="BF6" s="3">
        <v>0.06</v>
      </c>
      <c r="BG6" s="3">
        <v>0.06</v>
      </c>
      <c r="BH6" s="3">
        <f>AVERAGE(BF6:BG6)</f>
        <v>0.06</v>
      </c>
      <c r="BI6" s="3">
        <f>BH6*0.5995</f>
        <v>3.5970000000000002E-2</v>
      </c>
      <c r="BJ6" s="3">
        <f>BI6*10000</f>
        <v>359.70000000000005</v>
      </c>
      <c r="BK6" s="3">
        <v>1385.9010000000001</v>
      </c>
      <c r="BL6" s="3">
        <v>1405.6659999999999</v>
      </c>
      <c r="BM6" s="3">
        <v>1395.7835</v>
      </c>
      <c r="BN6" s="3">
        <v>0</v>
      </c>
      <c r="BO6" s="3">
        <v>2.0499999999999998</v>
      </c>
      <c r="BP6" s="3">
        <v>8.5399999999999991</v>
      </c>
      <c r="BQ6" s="3">
        <v>5.2949999999999999</v>
      </c>
      <c r="BR6" s="3" t="s">
        <v>31</v>
      </c>
      <c r="BS6" s="3">
        <v>7.27</v>
      </c>
      <c r="BT6" s="3">
        <v>7.27</v>
      </c>
      <c r="BU6" s="3">
        <v>36.79</v>
      </c>
      <c r="BV6" s="3">
        <v>43.21</v>
      </c>
      <c r="BW6" s="3">
        <v>40</v>
      </c>
      <c r="BX6" s="3">
        <v>4.0599999999999996</v>
      </c>
      <c r="BY6" s="3">
        <v>1.1299999999999999</v>
      </c>
      <c r="BZ6" s="3">
        <v>24.01</v>
      </c>
      <c r="CA6" s="3" t="s">
        <v>31</v>
      </c>
      <c r="CB6" s="3">
        <v>0.28999999999999998</v>
      </c>
      <c r="CC6" s="3">
        <v>2.78</v>
      </c>
      <c r="CD6" s="3">
        <v>2.92</v>
      </c>
      <c r="CE6" s="3">
        <v>2.8499999999999996</v>
      </c>
      <c r="CF6" s="3">
        <v>1175.6489999999999</v>
      </c>
      <c r="CG6" s="3">
        <v>1170.58</v>
      </c>
      <c r="CH6" s="3">
        <v>1173.1144999999999</v>
      </c>
      <c r="CI6" s="3">
        <v>16.39</v>
      </c>
      <c r="CJ6" s="3">
        <v>15.42</v>
      </c>
      <c r="CK6" s="3">
        <v>15.905000000000001</v>
      </c>
      <c r="CL6" s="3">
        <v>10.15</v>
      </c>
      <c r="CM6" s="3">
        <v>9.41</v>
      </c>
      <c r="CN6" s="3">
        <v>9.7800000000000011</v>
      </c>
      <c r="CO6" s="3">
        <v>22.97</v>
      </c>
      <c r="CP6" s="3">
        <v>26.02</v>
      </c>
      <c r="CQ6" s="3">
        <v>24.494999999999997</v>
      </c>
      <c r="CR6" s="3">
        <v>21.48</v>
      </c>
      <c r="CS6" s="3">
        <v>19.32</v>
      </c>
      <c r="CT6" s="3">
        <v>20.399999999999999</v>
      </c>
    </row>
    <row r="7" spans="1:98" x14ac:dyDescent="0.25">
      <c r="A7" s="3">
        <v>383</v>
      </c>
      <c r="B7" s="3" t="s">
        <v>28</v>
      </c>
      <c r="C7" s="3" t="s">
        <v>29</v>
      </c>
      <c r="D7" s="3">
        <v>1</v>
      </c>
      <c r="E7" s="3" t="s">
        <v>30</v>
      </c>
      <c r="F7" s="3">
        <v>2</v>
      </c>
      <c r="G7" s="3" t="s">
        <v>36</v>
      </c>
      <c r="H7" s="3">
        <v>103</v>
      </c>
      <c r="I7" s="3">
        <v>104</v>
      </c>
      <c r="J7" s="3">
        <v>2.5299999999999998</v>
      </c>
      <c r="K7" s="3">
        <v>2.5299999999999998</v>
      </c>
      <c r="L7" s="3">
        <v>4.41</v>
      </c>
      <c r="M7" s="3">
        <v>4.51</v>
      </c>
      <c r="N7" s="1">
        <f t="shared" si="0"/>
        <v>4.46</v>
      </c>
      <c r="O7" s="1">
        <f t="shared" si="1"/>
        <v>2.3606780000000001</v>
      </c>
      <c r="P7" s="1">
        <f t="shared" si="2"/>
        <v>23606.78</v>
      </c>
      <c r="Q7" s="3">
        <v>13.503</v>
      </c>
      <c r="R7" s="3">
        <v>13.173</v>
      </c>
      <c r="S7" s="1">
        <f t="shared" si="3"/>
        <v>13.338000000000001</v>
      </c>
      <c r="T7" s="1">
        <f t="shared" si="4"/>
        <v>9.5273334000000016</v>
      </c>
      <c r="U7" s="1">
        <f t="shared" si="5"/>
        <v>95273.334000000017</v>
      </c>
      <c r="V7" s="3">
        <v>2.36</v>
      </c>
      <c r="W7" s="3">
        <v>2.3610000000000002</v>
      </c>
      <c r="X7" s="3">
        <v>2.3439999999999999</v>
      </c>
      <c r="Y7" s="3">
        <v>2.35</v>
      </c>
      <c r="Z7" s="3">
        <v>2.36</v>
      </c>
      <c r="AA7" s="1">
        <f t="shared" si="6"/>
        <v>2.3549999999999995</v>
      </c>
      <c r="AB7" s="1">
        <f t="shared" si="7"/>
        <v>1.6470869999999997</v>
      </c>
      <c r="AC7" s="1">
        <f t="shared" si="8"/>
        <v>16470.87</v>
      </c>
      <c r="AD7" s="3">
        <v>0.90400000000000003</v>
      </c>
      <c r="AE7" s="3">
        <v>0.90400000000000003</v>
      </c>
      <c r="AF7" s="3">
        <v>0.75041039999999992</v>
      </c>
      <c r="AG7" s="3">
        <v>7504.1039999999994</v>
      </c>
      <c r="AH7" s="3">
        <v>1.54</v>
      </c>
      <c r="AI7" s="3">
        <v>1.7270000000000001</v>
      </c>
      <c r="AJ7" s="3">
        <f t="shared" ref="AJ7:AJ37" si="9">AVERAGE(AH7:AI7)</f>
        <v>1.6335000000000002</v>
      </c>
      <c r="AK7" s="3">
        <v>0.98500050000000006</v>
      </c>
      <c r="AL7" s="3">
        <v>9850.005000000001</v>
      </c>
      <c r="AM7" s="3">
        <v>9.4E-2</v>
      </c>
      <c r="AN7" s="3">
        <v>0.09</v>
      </c>
      <c r="AO7" s="3">
        <f t="shared" ref="AO7:AO37" si="10">AVERAGE(AM7:AN7)</f>
        <v>9.1999999999999998E-2</v>
      </c>
      <c r="AP7" s="3">
        <f t="shared" ref="AP7:AP37" si="11">AO7*0.7745</f>
        <v>7.1253999999999998E-2</v>
      </c>
      <c r="AQ7" s="3">
        <f t="shared" ref="AQ7:AQ37" si="12">AP7*10000</f>
        <v>712.54</v>
      </c>
      <c r="AR7" s="3">
        <v>4.7850000000000001</v>
      </c>
      <c r="AS7" s="3">
        <v>4.7850000000000001</v>
      </c>
      <c r="AT7" s="3">
        <v>3.5499915</v>
      </c>
      <c r="AU7" s="3">
        <v>35499.915000000001</v>
      </c>
      <c r="AV7" s="3">
        <v>4.4999999999999998E-2</v>
      </c>
      <c r="AW7" s="3">
        <v>4.4999999999999998E-2</v>
      </c>
      <c r="AX7" s="3">
        <v>1.96425E-2</v>
      </c>
      <c r="AY7" s="3">
        <v>196.42500000000001</v>
      </c>
      <c r="AZ7" s="3">
        <v>48.58</v>
      </c>
      <c r="BA7" s="3">
        <v>48.33</v>
      </c>
      <c r="BB7" s="3">
        <v>48.7</v>
      </c>
      <c r="BC7" s="3">
        <f t="shared" ref="BC7:BC37" si="13">AVERAGE(AZ7:BB7)</f>
        <v>48.536666666666669</v>
      </c>
      <c r="BD7" s="3">
        <f>BC7 *0.4675</f>
        <v>22.690891666666669</v>
      </c>
      <c r="BE7" s="3">
        <f>BD7*10000</f>
        <v>226908.91666666669</v>
      </c>
      <c r="BF7" s="3">
        <v>0.23</v>
      </c>
      <c r="BG7" s="3">
        <v>0.22</v>
      </c>
      <c r="BH7" s="3">
        <f t="shared" ref="BH7:BH37" si="14">AVERAGE(BF7:BG7)</f>
        <v>0.22500000000000001</v>
      </c>
      <c r="BI7" s="3">
        <f t="shared" ref="BI7:BI37" si="15">BH7*0.5995</f>
        <v>0.13488750000000002</v>
      </c>
      <c r="BJ7" s="3">
        <f>BI7*10000</f>
        <v>1348.8750000000002</v>
      </c>
      <c r="BK7" s="3">
        <v>2831.1669999999999</v>
      </c>
      <c r="BL7" s="3">
        <v>2862.04</v>
      </c>
      <c r="BM7" s="3">
        <v>2846.6035000000002</v>
      </c>
      <c r="BN7" s="3">
        <v>17.21</v>
      </c>
      <c r="BO7" s="3">
        <v>15.79</v>
      </c>
      <c r="BP7" s="3">
        <v>27.21</v>
      </c>
      <c r="BQ7" s="3">
        <v>21.5</v>
      </c>
      <c r="BR7" s="3">
        <v>21.67</v>
      </c>
      <c r="BS7" s="3">
        <v>22.25</v>
      </c>
      <c r="BT7" s="3">
        <v>21.96</v>
      </c>
      <c r="BU7" s="3">
        <v>41.79</v>
      </c>
      <c r="BV7" s="3">
        <v>43.8</v>
      </c>
      <c r="BW7" s="3">
        <v>42.795000000000002</v>
      </c>
      <c r="BX7" s="3">
        <v>8.7200000000000006</v>
      </c>
      <c r="BY7" s="3">
        <v>1.64</v>
      </c>
      <c r="BZ7" s="3">
        <v>47.9</v>
      </c>
      <c r="CA7" s="3">
        <v>14.56</v>
      </c>
      <c r="CB7" s="3">
        <v>0.46</v>
      </c>
      <c r="CC7" s="3">
        <v>8.07</v>
      </c>
      <c r="CD7" s="3">
        <v>8.1199999999999992</v>
      </c>
      <c r="CE7" s="3">
        <v>8.0949999999999989</v>
      </c>
      <c r="CF7" s="3">
        <v>455.76600000000002</v>
      </c>
      <c r="CG7" s="3">
        <v>460.4</v>
      </c>
      <c r="CH7" s="3">
        <v>458.08299999999997</v>
      </c>
      <c r="CI7" s="3">
        <v>35.92</v>
      </c>
      <c r="CJ7" s="3">
        <v>38.53</v>
      </c>
      <c r="CK7" s="3">
        <v>37.225000000000001</v>
      </c>
      <c r="CL7" s="3">
        <v>11.79</v>
      </c>
      <c r="CM7" s="3">
        <v>10.54</v>
      </c>
      <c r="CN7" s="3">
        <v>11.164999999999999</v>
      </c>
      <c r="CO7" s="3">
        <v>56.2</v>
      </c>
      <c r="CP7" s="3">
        <v>58.31</v>
      </c>
      <c r="CQ7" s="3">
        <v>57.255000000000003</v>
      </c>
      <c r="CR7" s="3">
        <v>57.17</v>
      </c>
      <c r="CS7" s="3">
        <v>66.52</v>
      </c>
      <c r="CT7" s="3">
        <v>61.844999999999999</v>
      </c>
    </row>
    <row r="8" spans="1:98" x14ac:dyDescent="0.25">
      <c r="A8" s="3">
        <v>383</v>
      </c>
      <c r="B8" s="3" t="s">
        <v>28</v>
      </c>
      <c r="C8" s="3" t="s">
        <v>29</v>
      </c>
      <c r="D8" s="3">
        <v>2</v>
      </c>
      <c r="E8" s="3" t="s">
        <v>30</v>
      </c>
      <c r="F8" s="3">
        <v>4</v>
      </c>
      <c r="G8" s="3" t="s">
        <v>37</v>
      </c>
      <c r="H8" s="3">
        <v>73</v>
      </c>
      <c r="I8" s="3">
        <v>74</v>
      </c>
      <c r="J8" s="3">
        <v>9.86</v>
      </c>
      <c r="K8" s="3">
        <v>11.614000000000001</v>
      </c>
      <c r="L8" s="3">
        <v>1.69</v>
      </c>
      <c r="M8" s="3">
        <v>1.72</v>
      </c>
      <c r="N8" s="1">
        <f t="shared" si="0"/>
        <v>1.7050000000000001</v>
      </c>
      <c r="O8" s="1">
        <f t="shared" si="1"/>
        <v>0.90245649999999999</v>
      </c>
      <c r="P8" s="1">
        <f t="shared" si="2"/>
        <v>9024.5650000000005</v>
      </c>
      <c r="Q8" s="3">
        <v>12.128</v>
      </c>
      <c r="R8" s="3">
        <v>12.016</v>
      </c>
      <c r="S8" s="1">
        <f t="shared" si="3"/>
        <v>12.071999999999999</v>
      </c>
      <c r="T8" s="1">
        <f t="shared" si="4"/>
        <v>8.6230296000000006</v>
      </c>
      <c r="U8" s="1">
        <f t="shared" si="5"/>
        <v>86230.296000000002</v>
      </c>
      <c r="V8" s="3">
        <v>0.89</v>
      </c>
      <c r="W8" s="3">
        <v>0.89600000000000002</v>
      </c>
      <c r="X8" s="3">
        <v>0.89</v>
      </c>
      <c r="Y8" s="3">
        <v>0.89</v>
      </c>
      <c r="Z8" s="3">
        <v>0.89200000000000002</v>
      </c>
      <c r="AA8" s="1">
        <f t="shared" si="6"/>
        <v>0.89160000000000006</v>
      </c>
      <c r="AB8" s="1">
        <f t="shared" si="7"/>
        <v>0.62358504000000003</v>
      </c>
      <c r="AC8" s="1">
        <f t="shared" si="8"/>
        <v>6235.8504000000003</v>
      </c>
      <c r="AD8" s="3">
        <v>0.40500000000000003</v>
      </c>
      <c r="AE8" s="3">
        <v>0.40500000000000003</v>
      </c>
      <c r="AF8" s="3">
        <v>0.3361905</v>
      </c>
      <c r="AG8" s="3">
        <v>3361.9050000000002</v>
      </c>
      <c r="AH8" s="3">
        <v>1.05</v>
      </c>
      <c r="AI8" s="3">
        <v>1.0780000000000001</v>
      </c>
      <c r="AJ8" s="3">
        <f t="shared" si="9"/>
        <v>1.0640000000000001</v>
      </c>
      <c r="AK8" s="3">
        <v>0.64159200000000005</v>
      </c>
      <c r="AL8" s="3">
        <v>6415.92</v>
      </c>
      <c r="AM8" s="3">
        <v>8.1000000000000003E-2</v>
      </c>
      <c r="AN8" s="3">
        <v>7.5999999999999998E-2</v>
      </c>
      <c r="AO8" s="3">
        <f t="shared" si="10"/>
        <v>7.85E-2</v>
      </c>
      <c r="AP8" s="3">
        <f t="shared" si="11"/>
        <v>6.0798249999999998E-2</v>
      </c>
      <c r="AQ8" s="3">
        <f t="shared" si="12"/>
        <v>607.98249999999996</v>
      </c>
      <c r="AR8" s="3">
        <v>4.5309999999999997</v>
      </c>
      <c r="AS8" s="3">
        <v>4.5309999999999997</v>
      </c>
      <c r="AT8" s="3">
        <v>3.3615488999999998</v>
      </c>
      <c r="AU8" s="3">
        <v>33615.489000000001</v>
      </c>
      <c r="AV8" s="3">
        <v>3.5999999999999997E-2</v>
      </c>
      <c r="AW8" s="3">
        <v>3.5999999999999997E-2</v>
      </c>
      <c r="AX8" s="3">
        <v>1.5713999999999999E-2</v>
      </c>
      <c r="AY8" s="3">
        <v>157.13999999999999</v>
      </c>
      <c r="AZ8" s="3">
        <v>59.27</v>
      </c>
      <c r="BA8" s="3">
        <v>59.07</v>
      </c>
      <c r="BB8" s="3">
        <v>58.951000000000001</v>
      </c>
      <c r="BC8" s="3">
        <f t="shared" si="13"/>
        <v>59.097000000000001</v>
      </c>
      <c r="BD8" s="3">
        <f t="shared" ref="BD8:BD37" si="16">BC8 *0.4675</f>
        <v>27.627847500000001</v>
      </c>
      <c r="BE8" s="3">
        <f t="shared" ref="BE8:BE37" si="17">BD8*10000</f>
        <v>276278.47500000003</v>
      </c>
      <c r="BF8" s="3">
        <v>0.08</v>
      </c>
      <c r="BG8" s="3">
        <v>0.08</v>
      </c>
      <c r="BH8" s="3">
        <f t="shared" si="14"/>
        <v>0.08</v>
      </c>
      <c r="BI8" s="3">
        <f t="shared" si="15"/>
        <v>4.7960000000000003E-2</v>
      </c>
      <c r="BJ8" s="3">
        <f t="shared" ref="BJ8:BJ37" si="18">BI8*10000</f>
        <v>479.6</v>
      </c>
      <c r="BK8" s="3">
        <v>1377.2049999999999</v>
      </c>
      <c r="BL8" s="3">
        <v>1391.4960000000001</v>
      </c>
      <c r="BM8" s="3">
        <v>1384.3505</v>
      </c>
      <c r="BN8" s="3">
        <v>6.21</v>
      </c>
      <c r="BO8" s="3" t="s">
        <v>31</v>
      </c>
      <c r="BP8" s="3">
        <v>10.82</v>
      </c>
      <c r="BQ8" s="3">
        <v>10.82</v>
      </c>
      <c r="BR8" s="3">
        <v>3.16</v>
      </c>
      <c r="BS8" s="3">
        <v>9.08</v>
      </c>
      <c r="BT8" s="3">
        <v>6.12</v>
      </c>
      <c r="BU8" s="3">
        <v>35.14</v>
      </c>
      <c r="BV8" s="3">
        <v>36.799999999999997</v>
      </c>
      <c r="BW8" s="3">
        <v>35.97</v>
      </c>
      <c r="BX8" s="3">
        <v>2.11</v>
      </c>
      <c r="BY8" s="3">
        <v>2.76</v>
      </c>
      <c r="BZ8" s="3">
        <v>16.329999999999998</v>
      </c>
      <c r="CA8" s="3" t="s">
        <v>31</v>
      </c>
      <c r="CB8" s="3">
        <v>0.45</v>
      </c>
      <c r="CC8" s="3">
        <v>3.42</v>
      </c>
      <c r="CD8" s="3">
        <v>2.93</v>
      </c>
      <c r="CE8" s="3">
        <v>3.1749999999999998</v>
      </c>
      <c r="CF8" s="3">
        <v>384.70699999999999</v>
      </c>
      <c r="CG8" s="3">
        <v>390.33100000000002</v>
      </c>
      <c r="CH8" s="3">
        <v>387.51900000000001</v>
      </c>
      <c r="CI8" s="3">
        <v>16.850000000000001</v>
      </c>
      <c r="CJ8" s="3">
        <v>16.190000000000001</v>
      </c>
      <c r="CK8" s="3">
        <v>16.520000000000003</v>
      </c>
      <c r="CL8" s="3">
        <v>6.19</v>
      </c>
      <c r="CM8" s="3">
        <v>4.43</v>
      </c>
      <c r="CN8" s="3">
        <v>5.3100000000000005</v>
      </c>
      <c r="CO8" s="3">
        <v>101.03</v>
      </c>
      <c r="CP8" s="3">
        <v>102.59</v>
      </c>
      <c r="CQ8" s="3">
        <v>101.81</v>
      </c>
      <c r="CR8" s="3">
        <v>25.09</v>
      </c>
      <c r="CS8" s="3">
        <v>21.49</v>
      </c>
      <c r="CT8" s="3">
        <v>23.29</v>
      </c>
    </row>
    <row r="9" spans="1:98" x14ac:dyDescent="0.25">
      <c r="A9" s="3">
        <v>383</v>
      </c>
      <c r="B9" s="3" t="s">
        <v>28</v>
      </c>
      <c r="C9" s="3" t="s">
        <v>29</v>
      </c>
      <c r="D9" s="3">
        <v>3</v>
      </c>
      <c r="E9" s="3" t="s">
        <v>30</v>
      </c>
      <c r="F9" s="3">
        <v>3</v>
      </c>
      <c r="G9" s="3" t="s">
        <v>38</v>
      </c>
      <c r="H9" s="3">
        <v>132</v>
      </c>
      <c r="I9" s="3">
        <v>133</v>
      </c>
      <c r="J9" s="3">
        <v>18.34</v>
      </c>
      <c r="K9" s="3">
        <v>20.873000000000001</v>
      </c>
      <c r="L9" s="3">
        <v>0.98</v>
      </c>
      <c r="M9" s="3">
        <v>1.01</v>
      </c>
      <c r="N9" s="1">
        <f t="shared" si="0"/>
        <v>0.995</v>
      </c>
      <c r="O9" s="1">
        <f t="shared" si="1"/>
        <v>0.5266535</v>
      </c>
      <c r="P9" s="1">
        <f t="shared" si="2"/>
        <v>5266.5349999999999</v>
      </c>
      <c r="Q9" s="3">
        <v>27.51</v>
      </c>
      <c r="R9" s="3">
        <v>27.681000000000001</v>
      </c>
      <c r="S9" s="1">
        <f t="shared" si="3"/>
        <v>27.595500000000001</v>
      </c>
      <c r="T9" s="1">
        <f t="shared" si="4"/>
        <v>19.711465650000001</v>
      </c>
      <c r="U9" s="1">
        <f t="shared" si="5"/>
        <v>197114.65650000001</v>
      </c>
      <c r="V9" s="3">
        <v>0.55000000000000004</v>
      </c>
      <c r="W9" s="3">
        <v>0.57899999999999996</v>
      </c>
      <c r="X9" s="3">
        <v>0.57799999999999996</v>
      </c>
      <c r="Y9" s="3">
        <v>0.57999999999999996</v>
      </c>
      <c r="Z9" s="3">
        <v>0.58299999999999996</v>
      </c>
      <c r="AA9" s="1">
        <f t="shared" si="6"/>
        <v>0.57400000000000007</v>
      </c>
      <c r="AB9" s="1">
        <f t="shared" si="7"/>
        <v>0.40145560000000008</v>
      </c>
      <c r="AC9" s="1">
        <f t="shared" si="8"/>
        <v>4014.5560000000009</v>
      </c>
      <c r="AD9" s="3">
        <v>0.214</v>
      </c>
      <c r="AE9" s="3">
        <v>0.214</v>
      </c>
      <c r="AF9" s="3">
        <v>0.17764139999999998</v>
      </c>
      <c r="AG9" s="3">
        <v>1776.4139999999998</v>
      </c>
      <c r="AH9" s="3">
        <v>1.04</v>
      </c>
      <c r="AI9" s="3">
        <v>0.68700000000000006</v>
      </c>
      <c r="AJ9" s="3">
        <f t="shared" si="9"/>
        <v>0.86350000000000005</v>
      </c>
      <c r="AK9" s="3">
        <v>0.52069050000000006</v>
      </c>
      <c r="AL9" s="3">
        <v>5206.9050000000007</v>
      </c>
      <c r="AM9" s="3">
        <v>0.112</v>
      </c>
      <c r="AN9" s="3">
        <v>0.104</v>
      </c>
      <c r="AO9" s="3">
        <f t="shared" si="10"/>
        <v>0.108</v>
      </c>
      <c r="AP9" s="3">
        <f t="shared" si="11"/>
        <v>8.3645999999999998E-2</v>
      </c>
      <c r="AQ9" s="3">
        <f t="shared" si="12"/>
        <v>836.46</v>
      </c>
      <c r="AR9" s="3">
        <v>3.2149999999999999</v>
      </c>
      <c r="AS9" s="3">
        <v>3.2149999999999999</v>
      </c>
      <c r="AT9" s="3">
        <v>2.3852085000000001</v>
      </c>
      <c r="AU9" s="3">
        <v>23852.084999999999</v>
      </c>
      <c r="AV9" s="3">
        <v>0.04</v>
      </c>
      <c r="AW9" s="3">
        <v>0.04</v>
      </c>
      <c r="AX9" s="3">
        <v>1.746E-2</v>
      </c>
      <c r="AY9" s="3">
        <v>174.6</v>
      </c>
      <c r="AZ9" s="3">
        <v>38.35</v>
      </c>
      <c r="BA9" s="3">
        <v>38.020000000000003</v>
      </c>
      <c r="BB9" s="3">
        <v>38.192999999999998</v>
      </c>
      <c r="BC9" s="3">
        <f t="shared" si="13"/>
        <v>38.187666666666665</v>
      </c>
      <c r="BD9" s="3">
        <f t="shared" si="16"/>
        <v>17.852734166666668</v>
      </c>
      <c r="BE9" s="3">
        <f t="shared" si="17"/>
        <v>178527.34166666667</v>
      </c>
      <c r="BF9" s="3">
        <v>0.04</v>
      </c>
      <c r="BG9" s="3">
        <v>0.04</v>
      </c>
      <c r="BH9" s="3">
        <f t="shared" si="14"/>
        <v>0.04</v>
      </c>
      <c r="BI9" s="3">
        <f t="shared" si="15"/>
        <v>2.3980000000000001E-2</v>
      </c>
      <c r="BJ9" s="3">
        <f t="shared" si="18"/>
        <v>239.8</v>
      </c>
      <c r="BK9" s="3">
        <v>1573.461</v>
      </c>
      <c r="BL9" s="3">
        <v>1577.1980000000001</v>
      </c>
      <c r="BM9" s="3">
        <v>1575.3295000000001</v>
      </c>
      <c r="BN9" s="3">
        <v>10.8</v>
      </c>
      <c r="BO9" s="3">
        <v>3.31</v>
      </c>
      <c r="BP9" s="3">
        <v>9.15</v>
      </c>
      <c r="BQ9" s="3">
        <v>6.23</v>
      </c>
      <c r="BR9" s="3" t="s">
        <v>31</v>
      </c>
      <c r="BS9" s="3">
        <v>4.2</v>
      </c>
      <c r="BT9" s="3">
        <v>4.2</v>
      </c>
      <c r="BU9" s="3">
        <v>27.47</v>
      </c>
      <c r="BV9" s="3">
        <v>32.19</v>
      </c>
      <c r="BW9" s="3">
        <v>29.83</v>
      </c>
      <c r="BX9" s="3">
        <v>5.19</v>
      </c>
      <c r="BY9" s="3">
        <v>1.7</v>
      </c>
      <c r="BZ9" s="3">
        <v>25.97</v>
      </c>
      <c r="CA9" s="3" t="s">
        <v>31</v>
      </c>
      <c r="CB9" s="3">
        <v>0.33</v>
      </c>
      <c r="CC9" s="3">
        <v>2.56</v>
      </c>
      <c r="CD9" s="3">
        <v>3.42</v>
      </c>
      <c r="CE9" s="3">
        <v>2.99</v>
      </c>
      <c r="CF9" s="3">
        <v>831.56799999999998</v>
      </c>
      <c r="CG9" s="3">
        <v>822.44299999999998</v>
      </c>
      <c r="CH9" s="3">
        <v>827.00549999999998</v>
      </c>
      <c r="CI9" s="3">
        <v>14.69</v>
      </c>
      <c r="CJ9" s="3">
        <v>14.09</v>
      </c>
      <c r="CK9" s="3">
        <v>14.39</v>
      </c>
      <c r="CL9" s="3">
        <v>10.85</v>
      </c>
      <c r="CM9" s="3">
        <v>10.15</v>
      </c>
      <c r="CN9" s="3">
        <v>10.5</v>
      </c>
      <c r="CO9" s="3">
        <v>14.93</v>
      </c>
      <c r="CP9" s="3">
        <v>20.8</v>
      </c>
      <c r="CQ9" s="3">
        <v>17.865000000000002</v>
      </c>
      <c r="CR9" s="3">
        <v>23.76</v>
      </c>
      <c r="CS9" s="3">
        <v>20.05</v>
      </c>
      <c r="CT9" s="3">
        <v>21.905000000000001</v>
      </c>
    </row>
    <row r="10" spans="1:98" x14ac:dyDescent="0.25">
      <c r="A10" s="3">
        <v>383</v>
      </c>
      <c r="B10" s="3" t="s">
        <v>28</v>
      </c>
      <c r="C10" s="3" t="s">
        <v>29</v>
      </c>
      <c r="D10" s="3">
        <v>4</v>
      </c>
      <c r="E10" s="3" t="s">
        <v>30</v>
      </c>
      <c r="F10" s="3">
        <v>3</v>
      </c>
      <c r="G10" s="3" t="s">
        <v>39</v>
      </c>
      <c r="H10" s="3">
        <v>83</v>
      </c>
      <c r="I10" s="3">
        <v>84</v>
      </c>
      <c r="J10" s="3">
        <v>27.37</v>
      </c>
      <c r="K10" s="3">
        <v>31.35</v>
      </c>
      <c r="L10" s="3">
        <v>4.1500000000000004</v>
      </c>
      <c r="M10" s="3">
        <v>4.24</v>
      </c>
      <c r="N10" s="1">
        <f t="shared" si="0"/>
        <v>4.1950000000000003</v>
      </c>
      <c r="O10" s="1">
        <f t="shared" si="1"/>
        <v>2.2204135000000003</v>
      </c>
      <c r="P10" s="1">
        <f t="shared" si="2"/>
        <v>22204.135000000002</v>
      </c>
      <c r="Q10" s="3">
        <v>9.1709999999999994</v>
      </c>
      <c r="R10" s="3">
        <v>8.9779999999999998</v>
      </c>
      <c r="S10" s="1">
        <f t="shared" si="3"/>
        <v>9.0745000000000005</v>
      </c>
      <c r="T10" s="1">
        <f t="shared" si="4"/>
        <v>6.4819153500000004</v>
      </c>
      <c r="U10" s="1">
        <f t="shared" si="5"/>
        <v>64819.153500000008</v>
      </c>
      <c r="V10" s="3">
        <v>2.34</v>
      </c>
      <c r="W10" s="3">
        <v>2.3450000000000002</v>
      </c>
      <c r="X10" s="3">
        <v>2.327</v>
      </c>
      <c r="Y10" s="3">
        <v>2.3199999999999998</v>
      </c>
      <c r="Z10" s="3">
        <v>2.33</v>
      </c>
      <c r="AA10" s="1">
        <f t="shared" si="6"/>
        <v>2.3324000000000003</v>
      </c>
      <c r="AB10" s="1">
        <f t="shared" si="7"/>
        <v>1.6312805600000002</v>
      </c>
      <c r="AC10" s="1">
        <f t="shared" si="8"/>
        <v>16312.805600000002</v>
      </c>
      <c r="AD10" s="3">
        <v>0.88900000000000001</v>
      </c>
      <c r="AE10" s="3">
        <v>0.88900000000000001</v>
      </c>
      <c r="AF10" s="3">
        <v>0.73795889999999997</v>
      </c>
      <c r="AG10" s="3">
        <v>7379.5889999999999</v>
      </c>
      <c r="AH10" s="3">
        <v>1.62</v>
      </c>
      <c r="AI10" s="3">
        <v>1.653</v>
      </c>
      <c r="AJ10" s="3">
        <f t="shared" si="9"/>
        <v>1.6365000000000001</v>
      </c>
      <c r="AK10" s="3">
        <v>0.98680950000000001</v>
      </c>
      <c r="AL10" s="3">
        <v>9868.0949999999993</v>
      </c>
      <c r="AM10" s="3">
        <v>0.122</v>
      </c>
      <c r="AN10" s="3">
        <v>0.115</v>
      </c>
      <c r="AO10" s="3">
        <f t="shared" si="10"/>
        <v>0.11849999999999999</v>
      </c>
      <c r="AP10" s="3">
        <f t="shared" si="11"/>
        <v>9.1778249999999992E-2</v>
      </c>
      <c r="AQ10" s="3">
        <f t="shared" si="12"/>
        <v>917.78249999999991</v>
      </c>
      <c r="AR10" s="3">
        <v>4.3310000000000004</v>
      </c>
      <c r="AS10" s="3">
        <v>4.3310000000000004</v>
      </c>
      <c r="AT10" s="3">
        <v>3.2131689000000003</v>
      </c>
      <c r="AU10" s="3">
        <v>32131.689000000002</v>
      </c>
      <c r="AV10" s="3">
        <v>4.3999999999999997E-2</v>
      </c>
      <c r="AW10" s="3">
        <v>4.3999999999999997E-2</v>
      </c>
      <c r="AX10" s="3">
        <v>1.9205999999999997E-2</v>
      </c>
      <c r="AY10" s="3">
        <v>192.05999999999997</v>
      </c>
      <c r="AZ10" s="3">
        <v>57.02</v>
      </c>
      <c r="BA10" s="3">
        <v>56.02</v>
      </c>
      <c r="BB10" s="3">
        <v>56.600999999999999</v>
      </c>
      <c r="BC10" s="3">
        <f t="shared" si="13"/>
        <v>56.547000000000004</v>
      </c>
      <c r="BD10" s="3">
        <f t="shared" si="16"/>
        <v>26.435722500000004</v>
      </c>
      <c r="BE10" s="3">
        <f t="shared" si="17"/>
        <v>264357.22500000003</v>
      </c>
      <c r="BF10" s="3">
        <v>0.22</v>
      </c>
      <c r="BG10" s="3">
        <v>0.21</v>
      </c>
      <c r="BH10" s="3">
        <f t="shared" si="14"/>
        <v>0.215</v>
      </c>
      <c r="BI10" s="3">
        <f t="shared" si="15"/>
        <v>0.12889249999999999</v>
      </c>
      <c r="BJ10" s="3">
        <f t="shared" si="18"/>
        <v>1288.925</v>
      </c>
      <c r="BK10" s="3">
        <v>2777.9470000000001</v>
      </c>
      <c r="BL10" s="3">
        <v>2802.1579999999999</v>
      </c>
      <c r="BM10" s="3">
        <v>2790.0524999999998</v>
      </c>
      <c r="BN10" s="3">
        <v>25.62</v>
      </c>
      <c r="BO10" s="3">
        <v>9.02</v>
      </c>
      <c r="BP10" s="3">
        <v>20.29</v>
      </c>
      <c r="BQ10" s="3">
        <v>14.654999999999999</v>
      </c>
      <c r="BR10" s="3">
        <v>26.89</v>
      </c>
      <c r="BS10" s="3">
        <v>27</v>
      </c>
      <c r="BT10" s="3">
        <v>26.945</v>
      </c>
      <c r="BU10" s="3">
        <v>68.92</v>
      </c>
      <c r="BV10" s="3">
        <v>70.12</v>
      </c>
      <c r="BW10" s="3">
        <v>69.52000000000001</v>
      </c>
      <c r="BX10" s="3">
        <v>8.81</v>
      </c>
      <c r="BY10" s="3">
        <v>10.55</v>
      </c>
      <c r="BZ10" s="3">
        <v>61.14</v>
      </c>
      <c r="CA10" s="3">
        <v>0.7</v>
      </c>
      <c r="CB10" s="3">
        <v>0.53</v>
      </c>
      <c r="CC10" s="3">
        <v>8.5399999999999991</v>
      </c>
      <c r="CD10" s="3">
        <v>8.09</v>
      </c>
      <c r="CE10" s="3">
        <v>8.3149999999999995</v>
      </c>
      <c r="CF10" s="3">
        <v>348.32799999999997</v>
      </c>
      <c r="CG10" s="3">
        <v>351.423</v>
      </c>
      <c r="CH10" s="3">
        <v>349.87549999999999</v>
      </c>
      <c r="CI10" s="3">
        <v>42.9</v>
      </c>
      <c r="CJ10" s="3">
        <v>41.26</v>
      </c>
      <c r="CK10" s="3">
        <v>42.08</v>
      </c>
      <c r="CL10" s="3">
        <v>11.38</v>
      </c>
      <c r="CM10" s="3">
        <v>9.73</v>
      </c>
      <c r="CN10" s="3">
        <v>10.555</v>
      </c>
      <c r="CO10" s="3">
        <v>54.54</v>
      </c>
      <c r="CP10" s="3">
        <v>55.52</v>
      </c>
      <c r="CQ10" s="3">
        <v>55.03</v>
      </c>
      <c r="CR10" s="3">
        <v>51.45</v>
      </c>
      <c r="CS10" s="3">
        <v>52.28</v>
      </c>
      <c r="CT10" s="3">
        <v>51.865000000000002</v>
      </c>
    </row>
    <row r="11" spans="1:98" x14ac:dyDescent="0.25">
      <c r="A11" s="3">
        <v>383</v>
      </c>
      <c r="B11" s="3" t="s">
        <v>28</v>
      </c>
      <c r="C11" s="3" t="s">
        <v>29</v>
      </c>
      <c r="D11" s="3">
        <v>5</v>
      </c>
      <c r="E11" s="3" t="s">
        <v>30</v>
      </c>
      <c r="F11" s="3">
        <v>3</v>
      </c>
      <c r="G11" s="3" t="s">
        <v>40</v>
      </c>
      <c r="H11" s="3">
        <v>49</v>
      </c>
      <c r="I11" s="3">
        <v>50</v>
      </c>
      <c r="J11" s="3">
        <v>36.51</v>
      </c>
      <c r="K11" s="3">
        <v>41.067999999999998</v>
      </c>
      <c r="L11" s="3">
        <v>1.02</v>
      </c>
      <c r="M11" s="3">
        <v>1.03</v>
      </c>
      <c r="N11" s="1">
        <f t="shared" si="0"/>
        <v>1.0249999999999999</v>
      </c>
      <c r="O11" s="1">
        <f t="shared" si="1"/>
        <v>0.54253249999999997</v>
      </c>
      <c r="P11" s="1">
        <f t="shared" si="2"/>
        <v>5425.3249999999998</v>
      </c>
      <c r="Q11" s="3">
        <v>7.5350000000000001</v>
      </c>
      <c r="R11" s="3">
        <v>7.4740000000000002</v>
      </c>
      <c r="S11" s="1">
        <f t="shared" si="3"/>
        <v>7.5045000000000002</v>
      </c>
      <c r="T11" s="1">
        <f t="shared" si="4"/>
        <v>5.3604643500000009</v>
      </c>
      <c r="U11" s="1">
        <f t="shared" si="5"/>
        <v>53604.643500000006</v>
      </c>
      <c r="V11" s="3">
        <v>0.64</v>
      </c>
      <c r="W11" s="3">
        <v>0.65200000000000002</v>
      </c>
      <c r="X11" s="3">
        <v>0.64600000000000002</v>
      </c>
      <c r="Y11" s="3">
        <v>0.64</v>
      </c>
      <c r="Z11" s="3">
        <v>0.64400000000000002</v>
      </c>
      <c r="AA11" s="1">
        <f t="shared" si="6"/>
        <v>0.64440000000000008</v>
      </c>
      <c r="AB11" s="1">
        <f t="shared" si="7"/>
        <v>0.4506933600000001</v>
      </c>
      <c r="AC11" s="1">
        <f t="shared" si="8"/>
        <v>4506.9336000000012</v>
      </c>
      <c r="AD11" s="3">
        <v>0.308</v>
      </c>
      <c r="AE11" s="3">
        <v>0.308</v>
      </c>
      <c r="AF11" s="3">
        <v>0.25567079999999998</v>
      </c>
      <c r="AG11" s="3">
        <v>2556.7079999999996</v>
      </c>
      <c r="AH11" s="3">
        <v>0.97</v>
      </c>
      <c r="AI11" s="3">
        <v>0.97</v>
      </c>
      <c r="AJ11" s="3">
        <f t="shared" si="9"/>
        <v>0.97</v>
      </c>
      <c r="AK11" s="3">
        <v>0.58490999999999993</v>
      </c>
      <c r="AL11" s="3">
        <v>5849.0999999999995</v>
      </c>
      <c r="AM11" s="3">
        <v>0.182</v>
      </c>
      <c r="AN11" s="3">
        <v>0.17100000000000001</v>
      </c>
      <c r="AO11" s="3">
        <f t="shared" si="10"/>
        <v>0.17649999999999999</v>
      </c>
      <c r="AP11" s="3">
        <f t="shared" si="11"/>
        <v>0.13669924999999999</v>
      </c>
      <c r="AQ11" s="3">
        <f t="shared" si="12"/>
        <v>1366.9924999999998</v>
      </c>
      <c r="AR11" s="3">
        <v>4.2300000000000004</v>
      </c>
      <c r="AS11" s="3">
        <v>4.2300000000000004</v>
      </c>
      <c r="AT11" s="3">
        <v>3.1382370000000002</v>
      </c>
      <c r="AU11" s="3">
        <v>31382.370000000003</v>
      </c>
      <c r="AV11" s="3">
        <v>2.7E-2</v>
      </c>
      <c r="AW11" s="3">
        <v>2.7E-2</v>
      </c>
      <c r="AX11" s="3">
        <v>1.1785499999999999E-2</v>
      </c>
      <c r="AY11" s="3">
        <v>117.85499999999999</v>
      </c>
      <c r="AZ11" s="3">
        <v>65.989999999999995</v>
      </c>
      <c r="BA11" s="3">
        <v>64.900000000000006</v>
      </c>
      <c r="BB11" s="3">
        <v>64.754999999999995</v>
      </c>
      <c r="BC11" s="3">
        <f t="shared" si="13"/>
        <v>65.214999999999989</v>
      </c>
      <c r="BD11" s="3">
        <f t="shared" si="16"/>
        <v>30.488012499999996</v>
      </c>
      <c r="BE11" s="3">
        <f t="shared" si="17"/>
        <v>304880.12499999994</v>
      </c>
      <c r="BF11" s="3">
        <v>0.04</v>
      </c>
      <c r="BG11" s="3">
        <v>0.04</v>
      </c>
      <c r="BH11" s="3">
        <f t="shared" si="14"/>
        <v>0.04</v>
      </c>
      <c r="BI11" s="3">
        <f t="shared" si="15"/>
        <v>2.3980000000000001E-2</v>
      </c>
      <c r="BJ11" s="3">
        <f t="shared" si="18"/>
        <v>239.8</v>
      </c>
      <c r="BK11" s="3">
        <v>1447.778</v>
      </c>
      <c r="BL11" s="3">
        <v>1463.7449999999999</v>
      </c>
      <c r="BM11" s="3">
        <v>1455.7615000000001</v>
      </c>
      <c r="BN11" s="3">
        <v>0.98</v>
      </c>
      <c r="BO11" s="3">
        <v>6.04</v>
      </c>
      <c r="BP11" s="3">
        <v>16.760000000000002</v>
      </c>
      <c r="BQ11" s="3">
        <v>11.4</v>
      </c>
      <c r="BR11" s="3" t="s">
        <v>31</v>
      </c>
      <c r="BS11" s="3">
        <v>4.87</v>
      </c>
      <c r="BT11" s="3">
        <v>4.87</v>
      </c>
      <c r="BU11" s="3">
        <v>31.41</v>
      </c>
      <c r="BV11" s="3">
        <v>30.94</v>
      </c>
      <c r="BW11" s="3">
        <v>31.175000000000001</v>
      </c>
      <c r="BX11" s="3">
        <v>0.62</v>
      </c>
      <c r="BY11" s="3">
        <v>2.67</v>
      </c>
      <c r="BZ11" s="3">
        <v>26.3</v>
      </c>
      <c r="CA11" s="3" t="s">
        <v>31</v>
      </c>
      <c r="CB11" s="3">
        <v>0.43</v>
      </c>
      <c r="CC11" s="3">
        <v>3.01</v>
      </c>
      <c r="CD11" s="3">
        <v>2.67</v>
      </c>
      <c r="CE11" s="3">
        <v>2.84</v>
      </c>
      <c r="CF11" s="3">
        <v>276.95299999999997</v>
      </c>
      <c r="CG11" s="3">
        <v>277.36200000000002</v>
      </c>
      <c r="CH11" s="3">
        <v>277.15750000000003</v>
      </c>
      <c r="CI11" s="3">
        <v>14.39</v>
      </c>
      <c r="CJ11" s="3">
        <v>11.17</v>
      </c>
      <c r="CK11" s="3">
        <v>12.780000000000001</v>
      </c>
      <c r="CL11" s="3">
        <v>3.63</v>
      </c>
      <c r="CM11" s="3">
        <v>4.18</v>
      </c>
      <c r="CN11" s="3">
        <v>3.9049999999999998</v>
      </c>
      <c r="CO11" s="3">
        <v>19.190000000000001</v>
      </c>
      <c r="CP11" s="3">
        <v>24.76</v>
      </c>
      <c r="CQ11" s="3">
        <v>21.975000000000001</v>
      </c>
      <c r="CR11" s="3">
        <v>19.88</v>
      </c>
      <c r="CS11" s="3">
        <v>18.36</v>
      </c>
      <c r="CT11" s="3">
        <v>19.119999999999997</v>
      </c>
    </row>
    <row r="12" spans="1:98" x14ac:dyDescent="0.25">
      <c r="A12" s="3">
        <v>383</v>
      </c>
      <c r="B12" s="3" t="s">
        <v>28</v>
      </c>
      <c r="C12" s="3" t="s">
        <v>29</v>
      </c>
      <c r="D12" s="3">
        <v>6</v>
      </c>
      <c r="E12" s="3" t="s">
        <v>30</v>
      </c>
      <c r="F12" s="3">
        <v>4</v>
      </c>
      <c r="G12" s="3" t="s">
        <v>41</v>
      </c>
      <c r="H12" s="3">
        <v>67</v>
      </c>
      <c r="I12" s="3">
        <v>68</v>
      </c>
      <c r="J12" s="3">
        <v>47.66</v>
      </c>
      <c r="K12" s="3">
        <v>52.722000000000001</v>
      </c>
      <c r="L12" s="3">
        <v>2.16</v>
      </c>
      <c r="M12" s="3">
        <v>2.2000000000000002</v>
      </c>
      <c r="N12" s="1">
        <f t="shared" si="0"/>
        <v>2.1800000000000002</v>
      </c>
      <c r="O12" s="1">
        <f t="shared" si="1"/>
        <v>1.1538740000000001</v>
      </c>
      <c r="P12" s="1">
        <f t="shared" si="2"/>
        <v>11538.74</v>
      </c>
      <c r="Q12" s="3">
        <v>9.7899999999999991</v>
      </c>
      <c r="R12" s="3">
        <v>9.6690000000000005</v>
      </c>
      <c r="S12" s="1">
        <f t="shared" si="3"/>
        <v>9.7294999999999998</v>
      </c>
      <c r="T12" s="1">
        <f t="shared" si="4"/>
        <v>6.9497818499999999</v>
      </c>
      <c r="U12" s="1">
        <f t="shared" si="5"/>
        <v>69497.818499999994</v>
      </c>
      <c r="V12" s="3">
        <v>1.1399999999999999</v>
      </c>
      <c r="W12" s="3">
        <v>1.085</v>
      </c>
      <c r="X12" s="3">
        <v>1.0960000000000001</v>
      </c>
      <c r="Y12" s="3">
        <v>1.08</v>
      </c>
      <c r="Z12" s="3">
        <v>1.0940000000000001</v>
      </c>
      <c r="AA12" s="1">
        <f t="shared" si="6"/>
        <v>1.099</v>
      </c>
      <c r="AB12" s="1">
        <f t="shared" si="7"/>
        <v>0.76864060000000001</v>
      </c>
      <c r="AC12" s="1">
        <f t="shared" si="8"/>
        <v>7686.4059999999999</v>
      </c>
      <c r="AD12" s="3">
        <v>0.52800000000000002</v>
      </c>
      <c r="AE12" s="3">
        <v>0.52800000000000002</v>
      </c>
      <c r="AF12" s="3">
        <v>0.43829279999999998</v>
      </c>
      <c r="AG12" s="3">
        <v>4382.9279999999999</v>
      </c>
      <c r="AH12" s="3">
        <v>1.0900000000000001</v>
      </c>
      <c r="AI12" s="3">
        <v>1.135</v>
      </c>
      <c r="AJ12" s="3">
        <f t="shared" si="9"/>
        <v>1.1125</v>
      </c>
      <c r="AK12" s="3">
        <v>0.67083749999999998</v>
      </c>
      <c r="AL12" s="3">
        <v>6708.375</v>
      </c>
      <c r="AM12" s="3">
        <v>9.8000000000000004E-2</v>
      </c>
      <c r="AN12" s="3">
        <v>9.2999999999999999E-2</v>
      </c>
      <c r="AO12" s="3">
        <f t="shared" si="10"/>
        <v>9.5500000000000002E-2</v>
      </c>
      <c r="AP12" s="3">
        <f t="shared" si="11"/>
        <v>7.3964749999999996E-2</v>
      </c>
      <c r="AQ12" s="3">
        <f t="shared" si="12"/>
        <v>739.64749999999992</v>
      </c>
      <c r="AR12" s="3">
        <v>3.875</v>
      </c>
      <c r="AS12" s="3">
        <v>3.875</v>
      </c>
      <c r="AT12" s="3">
        <v>2.8748624999999999</v>
      </c>
      <c r="AU12" s="3">
        <v>28748.625</v>
      </c>
      <c r="AV12" s="3">
        <v>3.5999999999999997E-2</v>
      </c>
      <c r="AW12" s="3">
        <v>3.5999999999999997E-2</v>
      </c>
      <c r="AX12" s="3">
        <v>1.5713999999999999E-2</v>
      </c>
      <c r="AY12" s="3">
        <v>157.13999999999999</v>
      </c>
      <c r="AZ12" s="3">
        <v>62.33</v>
      </c>
      <c r="BA12" s="3">
        <v>60.97</v>
      </c>
      <c r="BB12" s="3">
        <v>61.572000000000003</v>
      </c>
      <c r="BC12" s="3">
        <f t="shared" si="13"/>
        <v>61.624000000000002</v>
      </c>
      <c r="BD12" s="3">
        <f t="shared" si="16"/>
        <v>28.809220000000003</v>
      </c>
      <c r="BE12" s="3">
        <f t="shared" si="17"/>
        <v>288092.2</v>
      </c>
      <c r="BF12" s="3">
        <v>0.11</v>
      </c>
      <c r="BG12" s="3">
        <v>0.11</v>
      </c>
      <c r="BH12" s="3">
        <f t="shared" si="14"/>
        <v>0.11</v>
      </c>
      <c r="BI12" s="3">
        <f t="shared" si="15"/>
        <v>6.5945000000000004E-2</v>
      </c>
      <c r="BJ12" s="3">
        <f t="shared" si="18"/>
        <v>659.45</v>
      </c>
      <c r="BK12" s="3">
        <v>2101.6509999999998</v>
      </c>
      <c r="BL12" s="3">
        <v>2155.73</v>
      </c>
      <c r="BM12" s="3">
        <v>2128.6904999999997</v>
      </c>
      <c r="BN12" s="3">
        <v>14.43</v>
      </c>
      <c r="BO12" s="3">
        <v>5</v>
      </c>
      <c r="BP12" s="3">
        <v>13.12</v>
      </c>
      <c r="BQ12" s="3">
        <v>9.0599999999999987</v>
      </c>
      <c r="BR12" s="3">
        <v>2.35</v>
      </c>
      <c r="BS12" s="3">
        <v>11.68</v>
      </c>
      <c r="BT12" s="3">
        <v>7.0149999999999997</v>
      </c>
      <c r="BU12" s="3">
        <v>31.38</v>
      </c>
      <c r="BV12" s="3">
        <v>31.98</v>
      </c>
      <c r="BW12" s="3">
        <v>31.68</v>
      </c>
      <c r="BX12" s="3">
        <v>1.94</v>
      </c>
      <c r="BY12" s="3">
        <v>2.52</v>
      </c>
      <c r="BZ12" s="3">
        <v>38.69</v>
      </c>
      <c r="CA12" s="3" t="s">
        <v>31</v>
      </c>
      <c r="CB12" s="3">
        <v>0.42</v>
      </c>
      <c r="CC12" s="3">
        <v>4.24</v>
      </c>
      <c r="CD12" s="3">
        <v>4</v>
      </c>
      <c r="CE12" s="3">
        <v>4.12</v>
      </c>
      <c r="CF12" s="3">
        <v>352.36200000000002</v>
      </c>
      <c r="CG12" s="3">
        <v>347.64299999999997</v>
      </c>
      <c r="CH12" s="3">
        <v>350.0025</v>
      </c>
      <c r="CI12" s="3">
        <v>24.04</v>
      </c>
      <c r="CJ12" s="3">
        <v>23.79</v>
      </c>
      <c r="CK12" s="3">
        <v>23.914999999999999</v>
      </c>
      <c r="CL12" s="3">
        <v>7.82</v>
      </c>
      <c r="CM12" s="3">
        <v>6.96</v>
      </c>
      <c r="CN12" s="3">
        <v>7.3900000000000006</v>
      </c>
      <c r="CO12" s="3">
        <v>33.67</v>
      </c>
      <c r="CP12" s="3">
        <v>35.64</v>
      </c>
      <c r="CQ12" s="3">
        <v>34.655000000000001</v>
      </c>
      <c r="CR12" s="3">
        <v>33.71</v>
      </c>
      <c r="CS12" s="3">
        <v>30.67</v>
      </c>
      <c r="CT12" s="3">
        <v>32.19</v>
      </c>
    </row>
    <row r="13" spans="1:98" x14ac:dyDescent="0.25">
      <c r="A13" s="3">
        <v>383</v>
      </c>
      <c r="B13" s="3" t="s">
        <v>28</v>
      </c>
      <c r="C13" s="3" t="s">
        <v>29</v>
      </c>
      <c r="D13" s="3">
        <v>7</v>
      </c>
      <c r="E13" s="3" t="s">
        <v>30</v>
      </c>
      <c r="F13" s="3">
        <v>3</v>
      </c>
      <c r="G13" s="3" t="s">
        <v>42</v>
      </c>
      <c r="H13" s="3">
        <v>77</v>
      </c>
      <c r="I13" s="3">
        <v>78</v>
      </c>
      <c r="J13" s="3">
        <v>55.87</v>
      </c>
      <c r="K13" s="3">
        <v>61.704999999999998</v>
      </c>
      <c r="L13" s="3">
        <v>2.76</v>
      </c>
      <c r="M13" s="3">
        <v>2.82</v>
      </c>
      <c r="N13" s="1">
        <f t="shared" si="0"/>
        <v>2.79</v>
      </c>
      <c r="O13" s="1">
        <f t="shared" si="1"/>
        <v>1.476747</v>
      </c>
      <c r="P13" s="1">
        <f t="shared" si="2"/>
        <v>14767.470000000001</v>
      </c>
      <c r="Q13" s="3">
        <v>6.2859999999999996</v>
      </c>
      <c r="R13" s="3">
        <v>6.2949999999999999</v>
      </c>
      <c r="S13" s="1">
        <f t="shared" si="3"/>
        <v>6.2904999999999998</v>
      </c>
      <c r="T13" s="1">
        <f t="shared" si="4"/>
        <v>4.4933041500000002</v>
      </c>
      <c r="U13" s="1">
        <f t="shared" si="5"/>
        <v>44933.041499999999</v>
      </c>
      <c r="V13" s="3">
        <v>1.6</v>
      </c>
      <c r="W13" s="3">
        <v>1.536</v>
      </c>
      <c r="X13" s="3">
        <v>1.5349999999999999</v>
      </c>
      <c r="Y13" s="3">
        <v>1.52</v>
      </c>
      <c r="Z13" s="3">
        <v>1.526</v>
      </c>
      <c r="AA13" s="1">
        <f t="shared" si="6"/>
        <v>1.5434000000000001</v>
      </c>
      <c r="AB13" s="1">
        <f t="shared" si="7"/>
        <v>1.0794539600000002</v>
      </c>
      <c r="AC13" s="1">
        <f t="shared" si="8"/>
        <v>10794.539600000002</v>
      </c>
      <c r="AD13" s="3">
        <v>0.68100000000000005</v>
      </c>
      <c r="AE13" s="3">
        <v>0.68100000000000005</v>
      </c>
      <c r="AF13" s="3">
        <v>0.56529810000000003</v>
      </c>
      <c r="AG13" s="3">
        <v>5652.9810000000007</v>
      </c>
      <c r="AH13" s="3">
        <v>1.23</v>
      </c>
      <c r="AI13" s="3">
        <v>1.2569999999999999</v>
      </c>
      <c r="AJ13" s="3">
        <f t="shared" si="9"/>
        <v>1.2435</v>
      </c>
      <c r="AK13" s="3">
        <v>0.74983049999999996</v>
      </c>
      <c r="AL13" s="3">
        <v>7498.3049999999994</v>
      </c>
      <c r="AM13" s="3">
        <v>5.2999999999999999E-2</v>
      </c>
      <c r="AN13" s="3">
        <v>5.0999999999999997E-2</v>
      </c>
      <c r="AO13" s="3">
        <f t="shared" si="10"/>
        <v>5.1999999999999998E-2</v>
      </c>
      <c r="AP13" s="3">
        <f t="shared" si="11"/>
        <v>4.0273999999999997E-2</v>
      </c>
      <c r="AQ13" s="3">
        <f t="shared" si="12"/>
        <v>402.73999999999995</v>
      </c>
      <c r="AR13" s="3">
        <v>4.3639999999999999</v>
      </c>
      <c r="AS13" s="3">
        <v>4.3639999999999999</v>
      </c>
      <c r="AT13" s="3">
        <v>3.2376516</v>
      </c>
      <c r="AU13" s="3">
        <v>32376.516</v>
      </c>
      <c r="AV13" s="3">
        <v>3.7999999999999999E-2</v>
      </c>
      <c r="AW13" s="3">
        <v>3.7999999999999999E-2</v>
      </c>
      <c r="AX13" s="3">
        <v>1.6587000000000001E-2</v>
      </c>
      <c r="AY13" s="3">
        <v>165.87</v>
      </c>
      <c r="AZ13" s="3">
        <v>65.03</v>
      </c>
      <c r="BA13" s="3">
        <v>64.260000000000005</v>
      </c>
      <c r="BB13" s="3">
        <v>64.546000000000006</v>
      </c>
      <c r="BC13" s="3">
        <f t="shared" si="13"/>
        <v>64.612000000000009</v>
      </c>
      <c r="BD13" s="3">
        <f t="shared" si="16"/>
        <v>30.206110000000006</v>
      </c>
      <c r="BE13" s="3">
        <f t="shared" si="17"/>
        <v>302061.10000000003</v>
      </c>
      <c r="BF13" s="3">
        <v>0.14000000000000001</v>
      </c>
      <c r="BG13" s="3">
        <v>0.14000000000000001</v>
      </c>
      <c r="BH13" s="3">
        <f t="shared" si="14"/>
        <v>0.14000000000000001</v>
      </c>
      <c r="BI13" s="3">
        <f t="shared" si="15"/>
        <v>8.3930000000000018E-2</v>
      </c>
      <c r="BJ13" s="3">
        <f t="shared" si="18"/>
        <v>839.30000000000018</v>
      </c>
      <c r="BK13" s="3">
        <v>3494.8029999999999</v>
      </c>
      <c r="BL13" s="3">
        <v>3551.2579999999998</v>
      </c>
      <c r="BM13" s="3">
        <v>3523.0304999999998</v>
      </c>
      <c r="BN13" s="3">
        <v>21.94</v>
      </c>
      <c r="BO13" s="3">
        <v>3.84</v>
      </c>
      <c r="BP13" s="3">
        <v>8.48</v>
      </c>
      <c r="BQ13" s="3">
        <v>6.16</v>
      </c>
      <c r="BR13" s="3">
        <v>9.58</v>
      </c>
      <c r="BS13" s="3">
        <v>13.32</v>
      </c>
      <c r="BT13" s="3">
        <v>11.45</v>
      </c>
      <c r="BU13" s="3">
        <v>98.04</v>
      </c>
      <c r="BV13" s="3">
        <v>94.76</v>
      </c>
      <c r="BW13" s="3">
        <v>96.4</v>
      </c>
      <c r="BX13" s="3">
        <v>8.1300000000000008</v>
      </c>
      <c r="BY13" s="3">
        <v>1.43</v>
      </c>
      <c r="BZ13" s="3">
        <v>33.71</v>
      </c>
      <c r="CA13" s="3">
        <v>3.53</v>
      </c>
      <c r="CB13" s="3">
        <v>0.49</v>
      </c>
      <c r="CC13" s="3">
        <v>6.08</v>
      </c>
      <c r="CD13" s="3">
        <v>6.42</v>
      </c>
      <c r="CE13" s="3">
        <v>6.25</v>
      </c>
      <c r="CF13" s="3">
        <v>287.63799999999998</v>
      </c>
      <c r="CG13" s="3">
        <v>287.44799999999998</v>
      </c>
      <c r="CH13" s="3">
        <v>287.54300000000001</v>
      </c>
      <c r="CI13" s="3">
        <v>31.96</v>
      </c>
      <c r="CJ13" s="3">
        <v>30.02</v>
      </c>
      <c r="CK13" s="3">
        <v>30.990000000000002</v>
      </c>
      <c r="CL13" s="3">
        <v>10.29</v>
      </c>
      <c r="CM13" s="3">
        <v>9.06</v>
      </c>
      <c r="CN13" s="3">
        <v>9.6750000000000007</v>
      </c>
      <c r="CO13" s="3">
        <v>45.79</v>
      </c>
      <c r="CP13" s="3">
        <v>48.64</v>
      </c>
      <c r="CQ13" s="3">
        <v>47.215000000000003</v>
      </c>
      <c r="CR13" s="3">
        <v>41.11</v>
      </c>
      <c r="CS13" s="3">
        <v>38.619999999999997</v>
      </c>
      <c r="CT13" s="3">
        <v>39.864999999999995</v>
      </c>
    </row>
    <row r="14" spans="1:98" x14ac:dyDescent="0.25">
      <c r="A14" s="3">
        <v>383</v>
      </c>
      <c r="B14" s="3" t="s">
        <v>28</v>
      </c>
      <c r="C14" s="3" t="s">
        <v>29</v>
      </c>
      <c r="D14" s="3">
        <v>8</v>
      </c>
      <c r="E14" s="3" t="s">
        <v>30</v>
      </c>
      <c r="F14" s="3">
        <v>4</v>
      </c>
      <c r="G14" s="3" t="s">
        <v>43</v>
      </c>
      <c r="H14" s="3">
        <v>48</v>
      </c>
      <c r="I14" s="3">
        <v>49</v>
      </c>
      <c r="J14" s="3">
        <v>66.489999999999995</v>
      </c>
      <c r="K14" s="3">
        <v>71.608999999999995</v>
      </c>
      <c r="L14" s="3">
        <v>2.75</v>
      </c>
      <c r="M14" s="3">
        <v>2.87</v>
      </c>
      <c r="N14" s="1">
        <f t="shared" si="0"/>
        <v>2.81</v>
      </c>
      <c r="O14" s="1">
        <f t="shared" si="1"/>
        <v>1.487333</v>
      </c>
      <c r="P14" s="1">
        <f t="shared" si="2"/>
        <v>14873.33</v>
      </c>
      <c r="Q14" s="3">
        <v>11.819000000000001</v>
      </c>
      <c r="R14" s="3">
        <v>11.420999999999999</v>
      </c>
      <c r="S14" s="1">
        <f t="shared" si="3"/>
        <v>11.620000000000001</v>
      </c>
      <c r="T14" s="1">
        <f t="shared" si="4"/>
        <v>8.3001660000000008</v>
      </c>
      <c r="U14" s="1">
        <f t="shared" si="5"/>
        <v>83001.66</v>
      </c>
      <c r="V14" s="3">
        <v>2.16</v>
      </c>
      <c r="W14" s="3">
        <v>2.21</v>
      </c>
      <c r="X14" s="3">
        <v>2.2090000000000001</v>
      </c>
      <c r="Y14" s="3">
        <v>2.2000000000000002</v>
      </c>
      <c r="Z14" s="3">
        <v>2.2109999999999999</v>
      </c>
      <c r="AA14" s="1">
        <f t="shared" si="6"/>
        <v>2.198</v>
      </c>
      <c r="AB14" s="1">
        <f t="shared" si="7"/>
        <v>1.5372812</v>
      </c>
      <c r="AC14" s="1">
        <f t="shared" si="8"/>
        <v>15372.812</v>
      </c>
      <c r="AD14" s="3">
        <v>0.63900000000000001</v>
      </c>
      <c r="AE14" s="3">
        <v>0.63900000000000001</v>
      </c>
      <c r="AF14" s="3">
        <v>0.53043390000000001</v>
      </c>
      <c r="AG14" s="3">
        <v>5304.3389999999999</v>
      </c>
      <c r="AH14" s="3">
        <v>1.22</v>
      </c>
      <c r="AI14" s="3">
        <v>1.333</v>
      </c>
      <c r="AJ14" s="3">
        <f t="shared" si="9"/>
        <v>1.2765</v>
      </c>
      <c r="AK14" s="3">
        <v>0.76972949999999996</v>
      </c>
      <c r="AL14" s="3">
        <v>7697.2949999999992</v>
      </c>
      <c r="AM14" s="3">
        <v>9.8000000000000004E-2</v>
      </c>
      <c r="AN14" s="3">
        <v>9.2999999999999999E-2</v>
      </c>
      <c r="AO14" s="3">
        <f t="shared" si="10"/>
        <v>9.5500000000000002E-2</v>
      </c>
      <c r="AP14" s="3">
        <f t="shared" si="11"/>
        <v>7.3964749999999996E-2</v>
      </c>
      <c r="AQ14" s="3">
        <f t="shared" si="12"/>
        <v>739.64749999999992</v>
      </c>
      <c r="AR14" s="3">
        <v>3.7639999999999998</v>
      </c>
      <c r="AS14" s="3">
        <v>3.7639999999999998</v>
      </c>
      <c r="AT14" s="3">
        <v>2.7925115999999996</v>
      </c>
      <c r="AU14" s="3">
        <v>27925.115999999998</v>
      </c>
      <c r="AV14" s="3">
        <v>2.3E-2</v>
      </c>
      <c r="AW14" s="3">
        <v>2.3E-2</v>
      </c>
      <c r="AX14" s="3">
        <v>1.00395E-2</v>
      </c>
      <c r="AY14" s="3">
        <v>100.395</v>
      </c>
      <c r="AZ14" s="3">
        <v>57.5</v>
      </c>
      <c r="BA14" s="3">
        <v>56.74</v>
      </c>
      <c r="BB14" s="3">
        <v>57.747</v>
      </c>
      <c r="BC14" s="3">
        <f t="shared" si="13"/>
        <v>57.329000000000008</v>
      </c>
      <c r="BD14" s="3">
        <f t="shared" si="16"/>
        <v>26.801307500000004</v>
      </c>
      <c r="BE14" s="3">
        <f t="shared" si="17"/>
        <v>268013.07500000001</v>
      </c>
      <c r="BF14" s="3">
        <v>0.15</v>
      </c>
      <c r="BG14" s="3">
        <v>0.15</v>
      </c>
      <c r="BH14" s="3">
        <f t="shared" si="14"/>
        <v>0.15</v>
      </c>
      <c r="BI14" s="3">
        <f t="shared" si="15"/>
        <v>8.9925000000000005E-2</v>
      </c>
      <c r="BJ14" s="3">
        <f t="shared" si="18"/>
        <v>899.25</v>
      </c>
      <c r="BK14" s="3">
        <v>2902.3809999999999</v>
      </c>
      <c r="BL14" s="3">
        <v>2916.45</v>
      </c>
      <c r="BM14" s="3">
        <v>2909.4155000000001</v>
      </c>
      <c r="BN14" s="3">
        <v>10.55</v>
      </c>
      <c r="BO14" s="3">
        <v>10.37</v>
      </c>
      <c r="BP14" s="3">
        <v>15.16</v>
      </c>
      <c r="BQ14" s="3">
        <v>12.765000000000001</v>
      </c>
      <c r="BR14" s="3">
        <v>8.6</v>
      </c>
      <c r="BS14" s="3">
        <v>16.86</v>
      </c>
      <c r="BT14" s="3">
        <v>12.73</v>
      </c>
      <c r="BU14" s="3">
        <v>85.99</v>
      </c>
      <c r="BV14" s="3">
        <v>88.67</v>
      </c>
      <c r="BW14" s="3">
        <v>87.33</v>
      </c>
      <c r="BX14" s="3">
        <v>8.2100000000000009</v>
      </c>
      <c r="BY14" s="3">
        <v>4.6900000000000004</v>
      </c>
      <c r="BZ14" s="3">
        <v>56.71</v>
      </c>
      <c r="CA14" s="3" t="s">
        <v>31</v>
      </c>
      <c r="CB14" s="3">
        <v>0.77</v>
      </c>
      <c r="CC14" s="3">
        <v>6.97</v>
      </c>
      <c r="CD14" s="3">
        <v>6.79</v>
      </c>
      <c r="CE14" s="3">
        <v>6.88</v>
      </c>
      <c r="CF14" s="3">
        <v>407.74400000000003</v>
      </c>
      <c r="CG14" s="3">
        <v>407.70299999999997</v>
      </c>
      <c r="CH14" s="3">
        <v>407.7235</v>
      </c>
      <c r="CI14" s="3">
        <v>40.07</v>
      </c>
      <c r="CJ14" s="3">
        <v>39.43</v>
      </c>
      <c r="CK14" s="3">
        <v>39.75</v>
      </c>
      <c r="CL14" s="3">
        <v>11.31</v>
      </c>
      <c r="CM14" s="3">
        <v>10.62</v>
      </c>
      <c r="CN14" s="3">
        <v>10.965</v>
      </c>
      <c r="CO14" s="3">
        <v>76.62</v>
      </c>
      <c r="CP14" s="3">
        <v>77.81</v>
      </c>
      <c r="CQ14" s="3">
        <v>77.215000000000003</v>
      </c>
      <c r="CR14" s="3">
        <v>44.37</v>
      </c>
      <c r="CS14" s="3">
        <v>37.75</v>
      </c>
      <c r="CT14" s="3">
        <v>41.06</v>
      </c>
    </row>
    <row r="15" spans="1:98" x14ac:dyDescent="0.25">
      <c r="A15" s="3">
        <v>383</v>
      </c>
      <c r="B15" s="3" t="s">
        <v>28</v>
      </c>
      <c r="C15" s="3" t="s">
        <v>29</v>
      </c>
      <c r="D15" s="3">
        <v>9</v>
      </c>
      <c r="E15" s="3" t="s">
        <v>30</v>
      </c>
      <c r="F15" s="3">
        <v>2</v>
      </c>
      <c r="G15" s="3" t="s">
        <v>44</v>
      </c>
      <c r="H15" s="3">
        <v>75</v>
      </c>
      <c r="I15" s="3">
        <v>76</v>
      </c>
      <c r="J15" s="3">
        <v>73.319999999999993</v>
      </c>
      <c r="K15" s="3">
        <v>79.659000000000006</v>
      </c>
      <c r="L15" s="3">
        <v>0.19</v>
      </c>
      <c r="M15" s="3">
        <v>0.23</v>
      </c>
      <c r="N15" s="1">
        <f t="shared" si="0"/>
        <v>0.21000000000000002</v>
      </c>
      <c r="O15" s="1">
        <f t="shared" si="1"/>
        <v>0.11115300000000002</v>
      </c>
      <c r="P15" s="1">
        <f t="shared" si="2"/>
        <v>1111.5300000000002</v>
      </c>
      <c r="Q15" s="3">
        <v>53.978000000000002</v>
      </c>
      <c r="R15" s="3">
        <v>54.834000000000003</v>
      </c>
      <c r="S15" s="1">
        <f t="shared" si="3"/>
        <v>54.406000000000006</v>
      </c>
      <c r="T15" s="1">
        <f t="shared" si="4"/>
        <v>38.862205800000005</v>
      </c>
      <c r="U15" s="1">
        <f t="shared" si="5"/>
        <v>388622.05800000008</v>
      </c>
      <c r="V15" s="3">
        <v>0.1</v>
      </c>
      <c r="W15" s="3">
        <v>8.8999999999999996E-2</v>
      </c>
      <c r="X15" s="3">
        <v>9.6000000000000002E-2</v>
      </c>
      <c r="Y15" s="3">
        <v>0.09</v>
      </c>
      <c r="Z15" s="3">
        <v>8.8999999999999996E-2</v>
      </c>
      <c r="AA15" s="1">
        <f t="shared" si="6"/>
        <v>9.2799999999999994E-2</v>
      </c>
      <c r="AB15" s="1">
        <f t="shared" si="7"/>
        <v>6.4904320000000001E-2</v>
      </c>
      <c r="AC15" s="1">
        <f t="shared" si="8"/>
        <v>649.04320000000007</v>
      </c>
      <c r="AD15" s="3">
        <v>0.01</v>
      </c>
      <c r="AE15" s="3">
        <v>0.01</v>
      </c>
      <c r="AF15" s="3">
        <v>8.3009999999999994E-3</v>
      </c>
      <c r="AG15" s="3">
        <v>83.009999999999991</v>
      </c>
      <c r="AH15" s="3">
        <v>0.23</v>
      </c>
      <c r="AI15" s="3">
        <v>0.245</v>
      </c>
      <c r="AJ15" s="3">
        <f t="shared" si="9"/>
        <v>0.23749999999999999</v>
      </c>
      <c r="AK15" s="3">
        <v>0.14321249999999999</v>
      </c>
      <c r="AL15" s="3">
        <v>1432.125</v>
      </c>
      <c r="AM15" s="3">
        <v>0.16400000000000001</v>
      </c>
      <c r="AN15" s="3">
        <v>0.151</v>
      </c>
      <c r="AO15" s="3">
        <f t="shared" si="10"/>
        <v>0.1575</v>
      </c>
      <c r="AP15" s="3">
        <f t="shared" si="11"/>
        <v>0.12198375</v>
      </c>
      <c r="AQ15" s="3">
        <f t="shared" si="12"/>
        <v>1219.8375000000001</v>
      </c>
      <c r="AR15" s="3">
        <v>1.2110000000000001</v>
      </c>
      <c r="AS15" s="3">
        <v>1.2110000000000001</v>
      </c>
      <c r="AT15" s="3">
        <v>0.8984409000000001</v>
      </c>
      <c r="AU15" s="3">
        <v>8984.4090000000015</v>
      </c>
      <c r="AV15" s="3">
        <v>7.0999999999999994E-2</v>
      </c>
      <c r="AW15" s="3">
        <v>7.0999999999999994E-2</v>
      </c>
      <c r="AX15" s="3">
        <v>3.0991499999999998E-2</v>
      </c>
      <c r="AY15" s="3">
        <v>309.91499999999996</v>
      </c>
      <c r="AZ15" s="3">
        <v>2.29</v>
      </c>
      <c r="BA15" s="3">
        <v>2.31</v>
      </c>
      <c r="BB15" s="3">
        <v>2.3069999999999999</v>
      </c>
      <c r="BC15" s="3">
        <f t="shared" si="13"/>
        <v>2.3023333333333333</v>
      </c>
      <c r="BD15" s="3">
        <f t="shared" si="16"/>
        <v>1.0763408333333333</v>
      </c>
      <c r="BE15" s="3">
        <f t="shared" si="17"/>
        <v>10763.408333333333</v>
      </c>
      <c r="BF15" s="3">
        <v>0.01</v>
      </c>
      <c r="BG15" s="3">
        <v>0.01</v>
      </c>
      <c r="BH15" s="3">
        <f t="shared" si="14"/>
        <v>0.01</v>
      </c>
      <c r="BI15" s="3">
        <f t="shared" si="15"/>
        <v>5.9950000000000003E-3</v>
      </c>
      <c r="BJ15" s="3">
        <f t="shared" si="18"/>
        <v>59.95</v>
      </c>
      <c r="BK15" s="3">
        <v>345.93</v>
      </c>
      <c r="BL15" s="3">
        <v>351.55399999999997</v>
      </c>
      <c r="BM15" s="3">
        <v>348.74199999999996</v>
      </c>
      <c r="BN15" s="3">
        <v>0</v>
      </c>
      <c r="BO15" s="3">
        <v>3.43</v>
      </c>
      <c r="BP15" s="3">
        <v>2.38</v>
      </c>
      <c r="BQ15" s="3">
        <v>2.9050000000000002</v>
      </c>
      <c r="BR15" s="3" t="s">
        <v>31</v>
      </c>
      <c r="BS15" s="3">
        <v>4.3499999999999996</v>
      </c>
      <c r="BT15" s="3">
        <v>4.3499999999999996</v>
      </c>
      <c r="BU15" s="3" t="s">
        <v>31</v>
      </c>
      <c r="BV15" s="3">
        <v>7.85</v>
      </c>
      <c r="BW15" s="3">
        <v>7.85</v>
      </c>
      <c r="BX15" s="3">
        <v>1.5</v>
      </c>
      <c r="BY15" s="3">
        <v>5.33</v>
      </c>
      <c r="BZ15" s="3">
        <v>18.5</v>
      </c>
      <c r="CA15" s="3" t="s">
        <v>31</v>
      </c>
      <c r="CB15" s="3">
        <v>0.13</v>
      </c>
      <c r="CC15" s="3">
        <v>0.67</v>
      </c>
      <c r="CD15" s="3">
        <v>0.89</v>
      </c>
      <c r="CE15" s="3">
        <v>0.78</v>
      </c>
      <c r="CF15" s="3">
        <v>1985.684</v>
      </c>
      <c r="CG15" s="3">
        <v>1983.2370000000001</v>
      </c>
      <c r="CH15" s="3">
        <v>1984.4605000000001</v>
      </c>
      <c r="CI15" s="3">
        <v>10.35</v>
      </c>
      <c r="CJ15" s="3">
        <v>2.81</v>
      </c>
      <c r="CK15" s="3">
        <v>6.58</v>
      </c>
      <c r="CL15" s="3">
        <v>7.65</v>
      </c>
      <c r="CM15" s="3">
        <v>6.86</v>
      </c>
      <c r="CN15" s="3">
        <v>7.2550000000000008</v>
      </c>
      <c r="CO15" s="3">
        <v>0.47</v>
      </c>
      <c r="CP15" s="3">
        <v>4.18</v>
      </c>
      <c r="CQ15" s="3">
        <v>2.3249999999999997</v>
      </c>
      <c r="CR15" s="3">
        <v>4.7300000000000004</v>
      </c>
      <c r="CS15" s="3">
        <v>3.86</v>
      </c>
      <c r="CT15" s="3">
        <v>4.2949999999999999</v>
      </c>
    </row>
    <row r="16" spans="1:98" x14ac:dyDescent="0.25">
      <c r="A16" s="3">
        <v>383</v>
      </c>
      <c r="B16" s="3" t="s">
        <v>28</v>
      </c>
      <c r="C16" s="3" t="s">
        <v>29</v>
      </c>
      <c r="D16" s="3">
        <v>9</v>
      </c>
      <c r="E16" s="3" t="s">
        <v>30</v>
      </c>
      <c r="F16" s="3">
        <v>2</v>
      </c>
      <c r="G16" s="3" t="s">
        <v>44</v>
      </c>
      <c r="H16" s="3">
        <v>75</v>
      </c>
      <c r="I16" s="3">
        <v>76</v>
      </c>
      <c r="J16" s="3">
        <v>73.319999999999993</v>
      </c>
      <c r="K16" s="3">
        <v>79.659000000000006</v>
      </c>
      <c r="L16" s="3">
        <v>0.26</v>
      </c>
      <c r="M16" s="3">
        <v>0.28999999999999998</v>
      </c>
      <c r="N16" s="1">
        <f t="shared" si="0"/>
        <v>0.27500000000000002</v>
      </c>
      <c r="O16" s="1">
        <f t="shared" si="1"/>
        <v>0.14555750000000001</v>
      </c>
      <c r="P16" s="1">
        <f t="shared" si="2"/>
        <v>1455.575</v>
      </c>
      <c r="Q16" s="3">
        <v>71.284999999999997</v>
      </c>
      <c r="R16" s="3">
        <v>73.081999999999994</v>
      </c>
      <c r="S16" s="1">
        <f t="shared" si="3"/>
        <v>72.183499999999995</v>
      </c>
      <c r="T16" s="1">
        <f t="shared" si="4"/>
        <v>51.560674050000003</v>
      </c>
      <c r="U16" s="1">
        <f t="shared" si="5"/>
        <v>515606.74050000001</v>
      </c>
      <c r="V16" s="3">
        <v>0.08</v>
      </c>
      <c r="W16" s="3">
        <v>0.14199999999999999</v>
      </c>
      <c r="X16" s="3">
        <v>0.14499999999999999</v>
      </c>
      <c r="Y16" s="3">
        <v>0.15</v>
      </c>
      <c r="Z16" s="3">
        <v>0.14299999999999999</v>
      </c>
      <c r="AA16" s="1">
        <f t="shared" si="6"/>
        <v>0.13200000000000001</v>
      </c>
      <c r="AB16" s="1">
        <f t="shared" si="7"/>
        <v>9.2320800000000008E-2</v>
      </c>
      <c r="AC16" s="1">
        <f t="shared" si="8"/>
        <v>923.20800000000008</v>
      </c>
      <c r="AD16" s="3">
        <v>4.3999999999999997E-2</v>
      </c>
      <c r="AE16" s="3">
        <v>4.3999999999999997E-2</v>
      </c>
      <c r="AF16" s="3">
        <v>3.6524399999999999E-2</v>
      </c>
      <c r="AG16" s="3">
        <v>365.24399999999997</v>
      </c>
      <c r="AH16" s="3">
        <v>0.28999999999999998</v>
      </c>
      <c r="AI16" s="3">
        <v>0.33400000000000002</v>
      </c>
      <c r="AJ16" s="3">
        <f t="shared" si="9"/>
        <v>0.312</v>
      </c>
      <c r="AK16" s="3">
        <v>0.188136</v>
      </c>
      <c r="AL16" s="3">
        <v>1881.36</v>
      </c>
      <c r="AM16" s="3">
        <v>0.20799999999999999</v>
      </c>
      <c r="AN16" s="3">
        <v>0.19</v>
      </c>
      <c r="AO16" s="3">
        <f t="shared" si="10"/>
        <v>0.19900000000000001</v>
      </c>
      <c r="AP16" s="3">
        <f t="shared" si="11"/>
        <v>0.1541255</v>
      </c>
      <c r="AQ16" s="3">
        <f t="shared" si="12"/>
        <v>1541.2549999999999</v>
      </c>
      <c r="AR16" s="3">
        <v>1.6339999999999999</v>
      </c>
      <c r="AS16" s="3">
        <v>1.6339999999999999</v>
      </c>
      <c r="AT16" s="3">
        <v>1.2122645999999999</v>
      </c>
      <c r="AU16" s="3">
        <v>12122.645999999999</v>
      </c>
      <c r="AV16" s="3">
        <v>8.5000000000000006E-2</v>
      </c>
      <c r="AW16" s="3">
        <v>8.5000000000000006E-2</v>
      </c>
      <c r="AX16" s="3">
        <v>3.7102500000000004E-2</v>
      </c>
      <c r="AY16" s="3">
        <v>371.02500000000003</v>
      </c>
      <c r="AZ16" s="3">
        <v>2.99</v>
      </c>
      <c r="BA16" s="3">
        <v>3</v>
      </c>
      <c r="BB16" s="3">
        <v>2.9929999999999999</v>
      </c>
      <c r="BC16" s="3">
        <f t="shared" si="13"/>
        <v>2.9943333333333335</v>
      </c>
      <c r="BD16" s="3">
        <f t="shared" si="16"/>
        <v>1.3998508333333335</v>
      </c>
      <c r="BE16" s="3">
        <f t="shared" si="17"/>
        <v>13998.508333333335</v>
      </c>
      <c r="BF16" s="3">
        <v>0.01</v>
      </c>
      <c r="BG16" s="3">
        <v>0.01</v>
      </c>
      <c r="BH16" s="3">
        <f t="shared" si="14"/>
        <v>0.01</v>
      </c>
      <c r="BI16" s="3">
        <f t="shared" si="15"/>
        <v>5.9950000000000003E-3</v>
      </c>
      <c r="BJ16" s="3">
        <f t="shared" si="18"/>
        <v>59.95</v>
      </c>
      <c r="BK16" s="3">
        <v>456.47699999999998</v>
      </c>
      <c r="BL16" s="3">
        <v>464.06400000000002</v>
      </c>
      <c r="BM16" s="3">
        <v>460.27049999999997</v>
      </c>
      <c r="BN16" s="3">
        <v>6.35</v>
      </c>
      <c r="BO16" s="3">
        <v>2.9</v>
      </c>
      <c r="BP16" s="3">
        <v>4.2699999999999996</v>
      </c>
      <c r="BQ16" s="3">
        <v>3.585</v>
      </c>
      <c r="BR16" s="3">
        <v>4.13</v>
      </c>
      <c r="BS16" s="3">
        <v>2.42</v>
      </c>
      <c r="BT16" s="3">
        <v>3.2749999999999999</v>
      </c>
      <c r="BU16" s="3">
        <v>7.6</v>
      </c>
      <c r="BV16" s="3">
        <v>17.420000000000002</v>
      </c>
      <c r="BW16" s="3">
        <v>12.510000000000002</v>
      </c>
      <c r="BX16" s="3">
        <v>2.68</v>
      </c>
      <c r="BY16" s="3">
        <v>2.31</v>
      </c>
      <c r="BZ16" s="3">
        <v>12.65</v>
      </c>
      <c r="CA16" s="3" t="s">
        <v>31</v>
      </c>
      <c r="CB16" s="3">
        <v>0.2</v>
      </c>
      <c r="CC16" s="3">
        <v>1.1399999999999999</v>
      </c>
      <c r="CD16" s="3">
        <v>1.6</v>
      </c>
      <c r="CE16" s="3">
        <v>1.37</v>
      </c>
      <c r="CF16" s="3">
        <v>2615.672</v>
      </c>
      <c r="CG16" s="3">
        <v>2588.453</v>
      </c>
      <c r="CH16" s="3">
        <v>2602.0625</v>
      </c>
      <c r="CI16" s="3">
        <v>10.51</v>
      </c>
      <c r="CJ16" s="3">
        <v>5.53</v>
      </c>
      <c r="CK16" s="3">
        <v>8.02</v>
      </c>
      <c r="CL16" s="3">
        <v>9.99</v>
      </c>
      <c r="CM16" s="3">
        <v>9.52</v>
      </c>
      <c r="CN16" s="3">
        <v>9.754999999999999</v>
      </c>
      <c r="CO16" s="3">
        <v>2.02</v>
      </c>
      <c r="CP16" s="3">
        <v>5.35</v>
      </c>
      <c r="CQ16" s="3">
        <v>3.6849999999999996</v>
      </c>
      <c r="CR16" s="3">
        <v>4.16</v>
      </c>
      <c r="CS16" s="3">
        <v>9.76</v>
      </c>
      <c r="CT16" s="3">
        <v>6.96</v>
      </c>
    </row>
    <row r="17" spans="1:98" x14ac:dyDescent="0.25">
      <c r="A17" s="3">
        <v>383</v>
      </c>
      <c r="B17" s="3" t="s">
        <v>28</v>
      </c>
      <c r="C17" s="3" t="s">
        <v>29</v>
      </c>
      <c r="D17" s="3">
        <v>9</v>
      </c>
      <c r="E17" s="3" t="s">
        <v>30</v>
      </c>
      <c r="F17" s="3">
        <v>2</v>
      </c>
      <c r="G17" s="3" t="s">
        <v>44</v>
      </c>
      <c r="H17" s="3">
        <v>75</v>
      </c>
      <c r="I17" s="3">
        <v>76</v>
      </c>
      <c r="J17" s="3">
        <v>73.319999999999993</v>
      </c>
      <c r="K17" s="3">
        <v>79.659000000000006</v>
      </c>
      <c r="L17" s="3">
        <v>0.2</v>
      </c>
      <c r="M17" s="3">
        <v>0.23</v>
      </c>
      <c r="N17" s="1">
        <f t="shared" si="0"/>
        <v>0.21500000000000002</v>
      </c>
      <c r="O17" s="1">
        <f t="shared" si="1"/>
        <v>0.11379950000000001</v>
      </c>
      <c r="P17" s="1">
        <f t="shared" si="2"/>
        <v>1137.9950000000001</v>
      </c>
      <c r="Q17" s="3">
        <v>54.469000000000001</v>
      </c>
      <c r="R17" s="3">
        <v>54.712000000000003</v>
      </c>
      <c r="S17" s="1">
        <f t="shared" si="3"/>
        <v>54.590500000000006</v>
      </c>
      <c r="T17" s="1">
        <f t="shared" si="4"/>
        <v>38.993994150000006</v>
      </c>
      <c r="U17" s="1">
        <f t="shared" si="5"/>
        <v>389939.94150000007</v>
      </c>
      <c r="V17" s="3">
        <v>0.11</v>
      </c>
      <c r="W17" s="3">
        <v>0.123</v>
      </c>
      <c r="X17" s="3">
        <v>0.126</v>
      </c>
      <c r="Y17" s="3">
        <v>0.13</v>
      </c>
      <c r="Z17" s="3">
        <v>0.125</v>
      </c>
      <c r="AA17" s="1">
        <f t="shared" si="6"/>
        <v>0.12279999999999999</v>
      </c>
      <c r="AB17" s="1">
        <f t="shared" si="7"/>
        <v>8.5886320000000002E-2</v>
      </c>
      <c r="AC17" s="1">
        <f t="shared" si="8"/>
        <v>858.86320000000001</v>
      </c>
      <c r="AD17" s="3">
        <v>0</v>
      </c>
      <c r="AE17" s="3">
        <v>0</v>
      </c>
      <c r="AF17" s="3">
        <v>0</v>
      </c>
      <c r="AG17" s="3">
        <v>0</v>
      </c>
      <c r="AH17" s="3">
        <v>0.24</v>
      </c>
      <c r="AI17" s="3">
        <v>0.254</v>
      </c>
      <c r="AJ17" s="3">
        <f t="shared" si="9"/>
        <v>0.247</v>
      </c>
      <c r="AK17" s="3">
        <v>0.14894099999999999</v>
      </c>
      <c r="AL17" s="3">
        <v>1489.4099999999999</v>
      </c>
      <c r="AM17" s="3">
        <v>0.159</v>
      </c>
      <c r="AN17" s="3">
        <v>0.14699999999999999</v>
      </c>
      <c r="AO17" s="3">
        <f t="shared" si="10"/>
        <v>0.153</v>
      </c>
      <c r="AP17" s="3">
        <f t="shared" si="11"/>
        <v>0.11849849999999999</v>
      </c>
      <c r="AQ17" s="3">
        <f t="shared" si="12"/>
        <v>1184.9849999999999</v>
      </c>
      <c r="AR17" s="3">
        <v>1.196</v>
      </c>
      <c r="AS17" s="3">
        <v>1.196</v>
      </c>
      <c r="AT17" s="3">
        <v>0.8873124</v>
      </c>
      <c r="AU17" s="3">
        <v>8873.1239999999998</v>
      </c>
      <c r="AV17" s="3">
        <v>7.0999999999999994E-2</v>
      </c>
      <c r="AW17" s="3">
        <v>7.0999999999999994E-2</v>
      </c>
      <c r="AX17" s="3">
        <v>3.0991499999999998E-2</v>
      </c>
      <c r="AY17" s="3">
        <v>309.91499999999996</v>
      </c>
      <c r="AZ17" s="3">
        <v>2.33</v>
      </c>
      <c r="BA17" s="3">
        <v>2.33</v>
      </c>
      <c r="BB17" s="3">
        <v>2.3410000000000002</v>
      </c>
      <c r="BC17" s="3">
        <f t="shared" si="13"/>
        <v>2.3336666666666668</v>
      </c>
      <c r="BD17" s="3">
        <f t="shared" si="16"/>
        <v>1.0909891666666667</v>
      </c>
      <c r="BE17" s="3">
        <f t="shared" si="17"/>
        <v>10909.891666666666</v>
      </c>
      <c r="BF17" s="3">
        <v>0.01</v>
      </c>
      <c r="BG17" s="3">
        <v>0.01</v>
      </c>
      <c r="BH17" s="3">
        <f t="shared" si="14"/>
        <v>0.01</v>
      </c>
      <c r="BI17" s="3">
        <f t="shared" si="15"/>
        <v>5.9950000000000003E-3</v>
      </c>
      <c r="BJ17" s="3">
        <f t="shared" si="18"/>
        <v>59.95</v>
      </c>
      <c r="BK17" s="3">
        <v>347.392</v>
      </c>
      <c r="BL17" s="3">
        <v>356.98899999999998</v>
      </c>
      <c r="BM17" s="3">
        <v>352.19049999999999</v>
      </c>
      <c r="BN17" s="3">
        <v>0</v>
      </c>
      <c r="BO17" s="3" t="s">
        <v>31</v>
      </c>
      <c r="BP17" s="3">
        <v>0.71</v>
      </c>
      <c r="BQ17" s="3">
        <v>0.71</v>
      </c>
      <c r="BR17" s="3">
        <v>3.35</v>
      </c>
      <c r="BS17" s="3">
        <v>2.7</v>
      </c>
      <c r="BT17" s="3">
        <v>3.0250000000000004</v>
      </c>
      <c r="BU17" s="3" t="s">
        <v>31</v>
      </c>
      <c r="BV17" s="3">
        <v>5.77</v>
      </c>
      <c r="BW17" s="3">
        <v>5.77</v>
      </c>
      <c r="BX17" s="3">
        <v>2.4900000000000002</v>
      </c>
      <c r="BY17" s="3">
        <v>2.2200000000000002</v>
      </c>
      <c r="BZ17" s="3">
        <v>10.98</v>
      </c>
      <c r="CA17" s="3" t="s">
        <v>31</v>
      </c>
      <c r="CB17" s="3">
        <v>0.17</v>
      </c>
      <c r="CC17" s="3">
        <v>1.21</v>
      </c>
      <c r="CD17" s="3">
        <v>1.18</v>
      </c>
      <c r="CE17" s="3">
        <v>1.1949999999999998</v>
      </c>
      <c r="CF17" s="3">
        <v>1990.684</v>
      </c>
      <c r="CG17" s="3">
        <v>1977.43</v>
      </c>
      <c r="CH17" s="3">
        <v>1984.057</v>
      </c>
      <c r="CI17" s="3">
        <v>8.99</v>
      </c>
      <c r="CJ17" s="3">
        <v>7.34</v>
      </c>
      <c r="CK17" s="3">
        <v>8.1649999999999991</v>
      </c>
      <c r="CL17" s="3">
        <v>8.18</v>
      </c>
      <c r="CM17" s="3">
        <v>7.69</v>
      </c>
      <c r="CN17" s="3">
        <v>7.9350000000000005</v>
      </c>
      <c r="CO17" s="3">
        <v>6.96</v>
      </c>
      <c r="CP17" s="3">
        <v>9.36</v>
      </c>
      <c r="CQ17" s="3">
        <v>8.16</v>
      </c>
      <c r="CR17" s="3">
        <v>1.79</v>
      </c>
      <c r="CS17" s="3">
        <v>9.9499999999999993</v>
      </c>
      <c r="CT17" s="3">
        <v>5.8699999999999992</v>
      </c>
    </row>
    <row r="18" spans="1:98" x14ac:dyDescent="0.25">
      <c r="A18" s="3">
        <v>383</v>
      </c>
      <c r="B18" s="3" t="s">
        <v>28</v>
      </c>
      <c r="C18" s="3" t="s">
        <v>29</v>
      </c>
      <c r="D18" s="3">
        <v>9</v>
      </c>
      <c r="E18" s="3" t="s">
        <v>30</v>
      </c>
      <c r="F18" s="3">
        <v>3</v>
      </c>
      <c r="G18" s="3" t="s">
        <v>45</v>
      </c>
      <c r="H18" s="3">
        <v>79</v>
      </c>
      <c r="I18" s="3">
        <v>80</v>
      </c>
      <c r="J18" s="3">
        <v>74.81</v>
      </c>
      <c r="K18" s="3">
        <v>81.149000000000001</v>
      </c>
      <c r="L18" s="3">
        <v>3.92</v>
      </c>
      <c r="M18" s="3">
        <v>4.05</v>
      </c>
      <c r="N18" s="1">
        <f t="shared" si="0"/>
        <v>3.9849999999999999</v>
      </c>
      <c r="O18" s="1">
        <f t="shared" si="1"/>
        <v>2.1092605</v>
      </c>
      <c r="P18" s="1">
        <f t="shared" si="2"/>
        <v>21092.605</v>
      </c>
      <c r="Q18" s="3">
        <v>9.6560000000000006</v>
      </c>
      <c r="R18" s="3">
        <v>9.6829999999999998</v>
      </c>
      <c r="S18" s="1">
        <f t="shared" si="3"/>
        <v>9.6694999999999993</v>
      </c>
      <c r="T18" s="1">
        <f t="shared" si="4"/>
        <v>6.9069238500000001</v>
      </c>
      <c r="U18" s="1">
        <f t="shared" si="5"/>
        <v>69069.238500000007</v>
      </c>
      <c r="V18" s="3">
        <v>2.2400000000000002</v>
      </c>
      <c r="W18" s="3">
        <v>2.153</v>
      </c>
      <c r="X18" s="3">
        <v>2.1469999999999998</v>
      </c>
      <c r="Y18" s="3">
        <v>2.14</v>
      </c>
      <c r="Z18" s="3">
        <v>2.1509999999999998</v>
      </c>
      <c r="AA18" s="1">
        <f t="shared" si="6"/>
        <v>2.1662000000000003</v>
      </c>
      <c r="AB18" s="1">
        <f t="shared" si="7"/>
        <v>1.5150402800000002</v>
      </c>
      <c r="AC18" s="1">
        <f t="shared" si="8"/>
        <v>15150.402800000002</v>
      </c>
      <c r="AD18" s="3">
        <v>0.89400000000000002</v>
      </c>
      <c r="AE18" s="3">
        <v>0.89400000000000002</v>
      </c>
      <c r="AF18" s="3">
        <v>0.74210939999999992</v>
      </c>
      <c r="AG18" s="3">
        <v>7421.0939999999991</v>
      </c>
      <c r="AH18" s="3">
        <v>1.55</v>
      </c>
      <c r="AI18" s="3">
        <v>1.4970000000000001</v>
      </c>
      <c r="AJ18" s="3">
        <f t="shared" si="9"/>
        <v>1.5235000000000001</v>
      </c>
      <c r="AK18" s="3">
        <v>0.91867050000000006</v>
      </c>
      <c r="AL18" s="3">
        <v>9186.7049999999999</v>
      </c>
      <c r="AM18" s="3">
        <v>9.9000000000000005E-2</v>
      </c>
      <c r="AN18" s="3">
        <v>9.5000000000000001E-2</v>
      </c>
      <c r="AO18" s="3">
        <f t="shared" si="10"/>
        <v>9.7000000000000003E-2</v>
      </c>
      <c r="AP18" s="3">
        <f t="shared" si="11"/>
        <v>7.5126499999999999E-2</v>
      </c>
      <c r="AQ18" s="3">
        <f t="shared" si="12"/>
        <v>751.26499999999999</v>
      </c>
      <c r="AR18" s="3">
        <v>3.802</v>
      </c>
      <c r="AS18" s="3">
        <v>3.802</v>
      </c>
      <c r="AT18" s="3">
        <v>2.8207038</v>
      </c>
      <c r="AU18" s="3">
        <v>28207.038</v>
      </c>
      <c r="AV18" s="3">
        <v>7.6999999999999999E-2</v>
      </c>
      <c r="AW18" s="3">
        <v>7.6999999999999999E-2</v>
      </c>
      <c r="AX18" s="3">
        <v>3.3610500000000001E-2</v>
      </c>
      <c r="AY18" s="3">
        <v>336.10500000000002</v>
      </c>
      <c r="AZ18" s="3">
        <v>59.52</v>
      </c>
      <c r="BA18" s="3">
        <v>59.16</v>
      </c>
      <c r="BB18" s="3">
        <v>58.825000000000003</v>
      </c>
      <c r="BC18" s="3">
        <f t="shared" si="13"/>
        <v>59.168333333333329</v>
      </c>
      <c r="BD18" s="3">
        <f t="shared" si="16"/>
        <v>27.661195833333334</v>
      </c>
      <c r="BE18" s="3">
        <f t="shared" si="17"/>
        <v>276611.95833333331</v>
      </c>
      <c r="BF18" s="3">
        <v>0.22</v>
      </c>
      <c r="BG18" s="3">
        <v>0.22</v>
      </c>
      <c r="BH18" s="3">
        <f t="shared" si="14"/>
        <v>0.22</v>
      </c>
      <c r="BI18" s="3">
        <f t="shared" si="15"/>
        <v>0.13189000000000001</v>
      </c>
      <c r="BJ18" s="3">
        <f t="shared" si="18"/>
        <v>1318.9</v>
      </c>
      <c r="BK18" s="3">
        <v>2745.7109999999998</v>
      </c>
      <c r="BL18" s="3">
        <v>2813.81</v>
      </c>
      <c r="BM18" s="3">
        <v>2779.7604999999999</v>
      </c>
      <c r="BN18" s="3">
        <v>34.619999999999997</v>
      </c>
      <c r="BO18" s="3">
        <v>21.26</v>
      </c>
      <c r="BP18" s="3">
        <v>28.2</v>
      </c>
      <c r="BQ18" s="3">
        <v>24.73</v>
      </c>
      <c r="BR18" s="3">
        <v>21.09</v>
      </c>
      <c r="BS18" s="3">
        <v>18.3</v>
      </c>
      <c r="BT18" s="3">
        <v>19.695</v>
      </c>
      <c r="BU18" s="3">
        <v>76.94</v>
      </c>
      <c r="BV18" s="3">
        <v>75.239999999999995</v>
      </c>
      <c r="BW18" s="3">
        <v>76.09</v>
      </c>
      <c r="BX18" s="3">
        <v>10.32</v>
      </c>
      <c r="BY18" s="3">
        <v>5.81</v>
      </c>
      <c r="BZ18" s="3">
        <v>90.7</v>
      </c>
      <c r="CA18" s="3" t="s">
        <v>31</v>
      </c>
      <c r="CB18" s="3">
        <v>0.55000000000000004</v>
      </c>
      <c r="CC18" s="3">
        <v>7.64</v>
      </c>
      <c r="CD18" s="3">
        <v>7.85</v>
      </c>
      <c r="CE18" s="3">
        <v>7.7449999999999992</v>
      </c>
      <c r="CF18" s="3">
        <v>384.77100000000002</v>
      </c>
      <c r="CG18" s="3">
        <v>385.08100000000002</v>
      </c>
      <c r="CH18" s="3">
        <v>384.92600000000004</v>
      </c>
      <c r="CI18" s="3">
        <v>50.16</v>
      </c>
      <c r="CJ18" s="3">
        <v>44.4</v>
      </c>
      <c r="CK18" s="3">
        <v>47.28</v>
      </c>
      <c r="CL18" s="3">
        <v>12.62</v>
      </c>
      <c r="CM18" s="3">
        <v>12.03</v>
      </c>
      <c r="CN18" s="3">
        <v>12.324999999999999</v>
      </c>
      <c r="CO18" s="3">
        <v>68.400000000000006</v>
      </c>
      <c r="CP18" s="3">
        <v>70.84</v>
      </c>
      <c r="CQ18" s="3">
        <v>69.62</v>
      </c>
      <c r="CR18" s="3">
        <v>62.68</v>
      </c>
      <c r="CS18" s="3">
        <v>59.74</v>
      </c>
      <c r="CT18" s="3">
        <v>61.21</v>
      </c>
    </row>
    <row r="19" spans="1:98" x14ac:dyDescent="0.25">
      <c r="A19" s="3">
        <v>383</v>
      </c>
      <c r="B19" s="3" t="s">
        <v>28</v>
      </c>
      <c r="C19" s="3" t="s">
        <v>29</v>
      </c>
      <c r="D19" s="3">
        <v>10</v>
      </c>
      <c r="E19" s="3" t="s">
        <v>30</v>
      </c>
      <c r="F19" s="3">
        <v>3</v>
      </c>
      <c r="G19" s="3" t="s">
        <v>46</v>
      </c>
      <c r="H19" s="3">
        <v>70</v>
      </c>
      <c r="I19" s="3">
        <v>71</v>
      </c>
      <c r="J19" s="3">
        <v>84.3</v>
      </c>
      <c r="K19" s="3">
        <v>91.894000000000005</v>
      </c>
      <c r="L19" s="3">
        <v>2.4500000000000002</v>
      </c>
      <c r="M19" s="3">
        <v>2.5099999999999998</v>
      </c>
      <c r="N19" s="1">
        <f t="shared" si="0"/>
        <v>2.48</v>
      </c>
      <c r="O19" s="1">
        <f t="shared" si="1"/>
        <v>1.3126640000000001</v>
      </c>
      <c r="P19" s="1">
        <f t="shared" si="2"/>
        <v>13126.640000000001</v>
      </c>
      <c r="Q19" s="3">
        <v>9.8629999999999995</v>
      </c>
      <c r="R19" s="3">
        <v>9.6029999999999998</v>
      </c>
      <c r="S19" s="1">
        <f t="shared" si="3"/>
        <v>9.7330000000000005</v>
      </c>
      <c r="T19" s="1">
        <f t="shared" si="4"/>
        <v>6.9522819000000009</v>
      </c>
      <c r="U19" s="1">
        <f t="shared" si="5"/>
        <v>69522.819000000003</v>
      </c>
      <c r="V19" s="3">
        <v>1.52</v>
      </c>
      <c r="W19" s="3">
        <v>1.4610000000000001</v>
      </c>
      <c r="X19" s="3">
        <v>1.4570000000000001</v>
      </c>
      <c r="Y19" s="3">
        <v>1.46</v>
      </c>
      <c r="Z19" s="3">
        <v>1.468</v>
      </c>
      <c r="AA19" s="1">
        <f t="shared" si="6"/>
        <v>1.4731999999999998</v>
      </c>
      <c r="AB19" s="1">
        <f t="shared" si="7"/>
        <v>1.03035608</v>
      </c>
      <c r="AC19" s="1">
        <f t="shared" si="8"/>
        <v>10303.560799999999</v>
      </c>
      <c r="AD19" s="3">
        <v>0.54200000000000004</v>
      </c>
      <c r="AE19" s="3">
        <v>0.54200000000000004</v>
      </c>
      <c r="AF19" s="3">
        <v>0.44991419999999999</v>
      </c>
      <c r="AG19" s="3">
        <v>4499.1419999999998</v>
      </c>
      <c r="AH19" s="3">
        <v>1.1200000000000001</v>
      </c>
      <c r="AI19" s="3">
        <v>1.151</v>
      </c>
      <c r="AJ19" s="3">
        <f t="shared" si="9"/>
        <v>1.1355</v>
      </c>
      <c r="AK19" s="3">
        <v>0.6847065</v>
      </c>
      <c r="AL19" s="3">
        <v>6847.0649999999996</v>
      </c>
      <c r="AM19" s="3">
        <v>6.8000000000000005E-2</v>
      </c>
      <c r="AN19" s="3">
        <v>6.5000000000000002E-2</v>
      </c>
      <c r="AO19" s="3">
        <f t="shared" si="10"/>
        <v>6.6500000000000004E-2</v>
      </c>
      <c r="AP19" s="3">
        <f t="shared" si="11"/>
        <v>5.1504250000000001E-2</v>
      </c>
      <c r="AQ19" s="3">
        <f t="shared" si="12"/>
        <v>515.04250000000002</v>
      </c>
      <c r="AR19" s="3">
        <v>3.6480000000000001</v>
      </c>
      <c r="AS19" s="3">
        <v>3.6480000000000001</v>
      </c>
      <c r="AT19" s="3">
        <v>2.7064512000000001</v>
      </c>
      <c r="AU19" s="3">
        <v>27064.511999999999</v>
      </c>
      <c r="AV19" s="3">
        <v>7.3999999999999996E-2</v>
      </c>
      <c r="AW19" s="3">
        <v>7.3999999999999996E-2</v>
      </c>
      <c r="AX19" s="3">
        <v>3.2300999999999996E-2</v>
      </c>
      <c r="AY19" s="3">
        <v>323.01</v>
      </c>
      <c r="AZ19" s="3">
        <v>61.13</v>
      </c>
      <c r="BA19" s="3">
        <v>60.32</v>
      </c>
      <c r="BB19" s="3">
        <v>60.643999999999998</v>
      </c>
      <c r="BC19" s="3">
        <f t="shared" si="13"/>
        <v>60.698</v>
      </c>
      <c r="BD19" s="3">
        <f t="shared" si="16"/>
        <v>28.376315000000002</v>
      </c>
      <c r="BE19" s="3">
        <f t="shared" si="17"/>
        <v>283763.15000000002</v>
      </c>
      <c r="BF19" s="3">
        <v>0.13</v>
      </c>
      <c r="BG19" s="3">
        <v>0.13</v>
      </c>
      <c r="BH19" s="3">
        <f t="shared" si="14"/>
        <v>0.13</v>
      </c>
      <c r="BI19" s="3">
        <f t="shared" si="15"/>
        <v>7.7935000000000004E-2</v>
      </c>
      <c r="BJ19" s="3">
        <f t="shared" si="18"/>
        <v>779.35</v>
      </c>
      <c r="BK19" s="3">
        <v>2964.8539999999998</v>
      </c>
      <c r="BL19" s="3">
        <v>3036.4</v>
      </c>
      <c r="BM19" s="3">
        <v>3000.627</v>
      </c>
      <c r="BN19" s="3">
        <v>9.93</v>
      </c>
      <c r="BO19" s="3">
        <v>8.01</v>
      </c>
      <c r="BP19" s="3">
        <v>9.94</v>
      </c>
      <c r="BQ19" s="3">
        <v>8.9749999999999996</v>
      </c>
      <c r="BR19" s="3">
        <v>8.3800000000000008</v>
      </c>
      <c r="BS19" s="3">
        <v>9.08</v>
      </c>
      <c r="BT19" s="3">
        <v>8.73</v>
      </c>
      <c r="BU19" s="3">
        <v>59.71</v>
      </c>
      <c r="BV19" s="3">
        <v>57.2</v>
      </c>
      <c r="BW19" s="3">
        <v>58.454999999999998</v>
      </c>
      <c r="BX19" s="3">
        <v>6.04</v>
      </c>
      <c r="BY19" s="3">
        <v>0</v>
      </c>
      <c r="BZ19" s="3">
        <v>36.270000000000003</v>
      </c>
      <c r="CA19" s="3" t="s">
        <v>31</v>
      </c>
      <c r="CB19" s="3">
        <v>0.47</v>
      </c>
      <c r="CC19" s="3">
        <v>5.75</v>
      </c>
      <c r="CD19" s="3">
        <v>5.69</v>
      </c>
      <c r="CE19" s="3">
        <v>5.7200000000000006</v>
      </c>
      <c r="CF19" s="3">
        <v>348.78800000000001</v>
      </c>
      <c r="CG19" s="3">
        <v>347.85500000000002</v>
      </c>
      <c r="CH19" s="3">
        <v>348.32150000000001</v>
      </c>
      <c r="CI19" s="3">
        <v>32.94</v>
      </c>
      <c r="CJ19" s="3">
        <v>25.59</v>
      </c>
      <c r="CK19" s="3">
        <v>29.265000000000001</v>
      </c>
      <c r="CL19" s="3">
        <v>10.38</v>
      </c>
      <c r="CM19" s="3">
        <v>10.25</v>
      </c>
      <c r="CN19" s="3">
        <v>10.315000000000001</v>
      </c>
      <c r="CO19" s="3">
        <v>38.1</v>
      </c>
      <c r="CP19" s="3">
        <v>41.31</v>
      </c>
      <c r="CQ19" s="3">
        <v>39.704999999999998</v>
      </c>
      <c r="CR19" s="3">
        <v>40.31</v>
      </c>
      <c r="CS19" s="3">
        <v>34.99</v>
      </c>
      <c r="CT19" s="3">
        <v>37.650000000000006</v>
      </c>
    </row>
    <row r="20" spans="1:98" x14ac:dyDescent="0.25">
      <c r="A20" s="3">
        <v>383</v>
      </c>
      <c r="B20" s="3" t="s">
        <v>28</v>
      </c>
      <c r="C20" s="3" t="s">
        <v>32</v>
      </c>
      <c r="D20" s="3">
        <v>10</v>
      </c>
      <c r="E20" s="3" t="s">
        <v>30</v>
      </c>
      <c r="F20" s="3">
        <v>3</v>
      </c>
      <c r="G20" s="3" t="s">
        <v>46</v>
      </c>
      <c r="H20" s="3">
        <v>128</v>
      </c>
      <c r="I20" s="3">
        <v>129</v>
      </c>
      <c r="J20" s="3">
        <v>89.77</v>
      </c>
      <c r="K20" s="3">
        <v>98.266999999999996</v>
      </c>
      <c r="L20" s="3">
        <v>1.1000000000000001</v>
      </c>
      <c r="M20" s="3">
        <v>1.1200000000000001</v>
      </c>
      <c r="N20" s="1">
        <f t="shared" si="0"/>
        <v>1.1100000000000001</v>
      </c>
      <c r="O20" s="1">
        <f t="shared" si="1"/>
        <v>0.58752300000000002</v>
      </c>
      <c r="P20" s="1">
        <f t="shared" si="2"/>
        <v>5875.2300000000005</v>
      </c>
      <c r="Q20" s="3">
        <v>15.728999999999999</v>
      </c>
      <c r="R20" s="3">
        <v>15.487</v>
      </c>
      <c r="S20" s="1">
        <f t="shared" si="3"/>
        <v>15.608000000000001</v>
      </c>
      <c r="T20" s="1">
        <f t="shared" si="4"/>
        <v>11.148794400000002</v>
      </c>
      <c r="U20" s="1">
        <f t="shared" si="5"/>
        <v>111487.94400000002</v>
      </c>
      <c r="V20" s="3">
        <v>0.8</v>
      </c>
      <c r="W20" s="3">
        <v>0.76200000000000001</v>
      </c>
      <c r="X20" s="3">
        <v>0.76</v>
      </c>
      <c r="Y20" s="3">
        <v>0.76</v>
      </c>
      <c r="Z20" s="3">
        <v>0.76900000000000002</v>
      </c>
      <c r="AA20" s="1">
        <f t="shared" si="6"/>
        <v>0.7702</v>
      </c>
      <c r="AB20" s="1">
        <f t="shared" si="7"/>
        <v>0.53867788000000005</v>
      </c>
      <c r="AC20" s="1">
        <f t="shared" si="8"/>
        <v>5386.778800000001</v>
      </c>
      <c r="AD20" s="3">
        <v>0.24</v>
      </c>
      <c r="AE20" s="3">
        <v>0.24</v>
      </c>
      <c r="AF20" s="3">
        <v>0.19922399999999998</v>
      </c>
      <c r="AG20" s="3">
        <v>1992.2399999999998</v>
      </c>
      <c r="AH20" s="3">
        <v>0.68</v>
      </c>
      <c r="AI20" s="3">
        <v>0.68300000000000005</v>
      </c>
      <c r="AJ20" s="3">
        <f t="shared" si="9"/>
        <v>0.68149999999999999</v>
      </c>
      <c r="AK20" s="3">
        <v>0.41094449999999999</v>
      </c>
      <c r="AL20" s="3">
        <v>4109.4449999999997</v>
      </c>
      <c r="AM20" s="3">
        <v>9.9000000000000005E-2</v>
      </c>
      <c r="AN20" s="3">
        <v>9.1999999999999998E-2</v>
      </c>
      <c r="AO20" s="3">
        <f t="shared" si="10"/>
        <v>9.5500000000000002E-2</v>
      </c>
      <c r="AP20" s="3">
        <f t="shared" si="11"/>
        <v>7.3964749999999996E-2</v>
      </c>
      <c r="AQ20" s="3">
        <f t="shared" si="12"/>
        <v>739.64749999999992</v>
      </c>
      <c r="AR20" s="3">
        <v>2.899</v>
      </c>
      <c r="AS20" s="3">
        <v>2.899</v>
      </c>
      <c r="AT20" s="3">
        <v>2.1507681000000001</v>
      </c>
      <c r="AU20" s="3">
        <v>21507.681</v>
      </c>
      <c r="AV20" s="3">
        <v>4.1000000000000002E-2</v>
      </c>
      <c r="AW20" s="3">
        <v>4.1000000000000002E-2</v>
      </c>
      <c r="AX20" s="3">
        <v>1.7896499999999999E-2</v>
      </c>
      <c r="AY20" s="3">
        <v>178.965</v>
      </c>
      <c r="AZ20" s="3">
        <v>54.68</v>
      </c>
      <c r="BA20" s="3">
        <v>54.57</v>
      </c>
      <c r="BB20" s="3">
        <v>55.222999999999999</v>
      </c>
      <c r="BC20" s="3">
        <f t="shared" si="13"/>
        <v>54.824333333333335</v>
      </c>
      <c r="BD20" s="3">
        <f t="shared" si="16"/>
        <v>25.630375833333336</v>
      </c>
      <c r="BE20" s="3">
        <f t="shared" si="17"/>
        <v>256303.75833333336</v>
      </c>
      <c r="BF20" s="3">
        <v>0.06</v>
      </c>
      <c r="BG20" s="3">
        <v>0.06</v>
      </c>
      <c r="BH20" s="3">
        <f t="shared" si="14"/>
        <v>0.06</v>
      </c>
      <c r="BI20" s="3">
        <f t="shared" si="15"/>
        <v>3.5970000000000002E-2</v>
      </c>
      <c r="BJ20" s="3">
        <f t="shared" si="18"/>
        <v>359.70000000000005</v>
      </c>
      <c r="BK20" s="3">
        <v>1391.6510000000001</v>
      </c>
      <c r="BL20" s="3">
        <v>1416.6659999999999</v>
      </c>
      <c r="BM20" s="3">
        <v>1404.1585</v>
      </c>
      <c r="BN20" s="3">
        <v>1.49</v>
      </c>
      <c r="BO20" s="3">
        <v>1.69</v>
      </c>
      <c r="BP20" s="3">
        <v>3.25</v>
      </c>
      <c r="BQ20" s="3">
        <v>2.4699999999999998</v>
      </c>
      <c r="BR20" s="3">
        <v>10.66</v>
      </c>
      <c r="BS20" s="3">
        <v>3.83</v>
      </c>
      <c r="BT20" s="3">
        <v>7.2450000000000001</v>
      </c>
      <c r="BU20" s="3">
        <v>36.36</v>
      </c>
      <c r="BV20" s="3">
        <v>38.18</v>
      </c>
      <c r="BW20" s="3">
        <v>37.269999999999996</v>
      </c>
      <c r="BX20" s="3">
        <v>2.29</v>
      </c>
      <c r="BY20" s="3">
        <v>1.2</v>
      </c>
      <c r="BZ20" s="3">
        <v>15.75</v>
      </c>
      <c r="CA20" s="3" t="s">
        <v>31</v>
      </c>
      <c r="CB20" s="3">
        <v>0.42</v>
      </c>
      <c r="CC20" s="3">
        <v>2.77</v>
      </c>
      <c r="CD20" s="3">
        <v>2.66</v>
      </c>
      <c r="CE20" s="3">
        <v>2.7149999999999999</v>
      </c>
      <c r="CF20" s="3">
        <v>448.91899999999998</v>
      </c>
      <c r="CG20" s="3">
        <v>447.91</v>
      </c>
      <c r="CH20" s="3">
        <v>448.41449999999998</v>
      </c>
      <c r="CI20" s="3">
        <v>14.01</v>
      </c>
      <c r="CJ20" s="3">
        <v>14.81</v>
      </c>
      <c r="CK20" s="3">
        <v>14.41</v>
      </c>
      <c r="CL20" s="3">
        <v>7.07</v>
      </c>
      <c r="CM20" s="3">
        <v>6.56</v>
      </c>
      <c r="CN20" s="3">
        <v>6.8149999999999995</v>
      </c>
      <c r="CO20" s="3">
        <v>17.43</v>
      </c>
      <c r="CP20" s="3">
        <v>22.71</v>
      </c>
      <c r="CQ20" s="3">
        <v>20.07</v>
      </c>
      <c r="CR20" s="3">
        <v>21.13</v>
      </c>
      <c r="CS20" s="3">
        <v>16.3</v>
      </c>
      <c r="CT20" s="3">
        <v>18.715</v>
      </c>
    </row>
    <row r="21" spans="1:98" x14ac:dyDescent="0.25">
      <c r="A21" s="3">
        <v>383</v>
      </c>
      <c r="B21" s="3" t="s">
        <v>28</v>
      </c>
      <c r="C21" s="3" t="s">
        <v>32</v>
      </c>
      <c r="D21" s="3">
        <v>11</v>
      </c>
      <c r="E21" s="3" t="s">
        <v>30</v>
      </c>
      <c r="F21" s="3">
        <v>6</v>
      </c>
      <c r="G21" s="3" t="s">
        <v>47</v>
      </c>
      <c r="H21" s="3">
        <v>9</v>
      </c>
      <c r="I21" s="3">
        <v>10</v>
      </c>
      <c r="J21" s="3">
        <v>102.6</v>
      </c>
      <c r="K21" s="3">
        <v>110.672</v>
      </c>
      <c r="L21" s="3">
        <v>2.2200000000000002</v>
      </c>
      <c r="M21" s="3">
        <v>2.31</v>
      </c>
      <c r="N21" s="1">
        <f t="shared" si="0"/>
        <v>2.2650000000000001</v>
      </c>
      <c r="O21" s="1">
        <f t="shared" si="1"/>
        <v>1.1988645</v>
      </c>
      <c r="P21" s="1">
        <f t="shared" si="2"/>
        <v>11988.645</v>
      </c>
      <c r="Q21" s="3">
        <v>32.207999999999998</v>
      </c>
      <c r="R21" s="3">
        <v>32.487000000000002</v>
      </c>
      <c r="S21" s="1">
        <f t="shared" si="3"/>
        <v>32.347499999999997</v>
      </c>
      <c r="T21" s="1">
        <f t="shared" si="4"/>
        <v>23.10581925</v>
      </c>
      <c r="U21" s="1">
        <f t="shared" si="5"/>
        <v>231058.1925</v>
      </c>
      <c r="V21" s="3">
        <v>1.34</v>
      </c>
      <c r="W21" s="3">
        <v>1.319</v>
      </c>
      <c r="X21" s="3">
        <v>1.3140000000000001</v>
      </c>
      <c r="Y21" s="3">
        <v>1.32</v>
      </c>
      <c r="Z21" s="3">
        <v>1.325</v>
      </c>
      <c r="AA21" s="1">
        <f t="shared" si="6"/>
        <v>1.3236000000000001</v>
      </c>
      <c r="AB21" s="1">
        <f t="shared" si="7"/>
        <v>0.92572584000000013</v>
      </c>
      <c r="AC21" s="1">
        <f t="shared" si="8"/>
        <v>9257.2584000000006</v>
      </c>
      <c r="AD21" s="3">
        <v>0.46</v>
      </c>
      <c r="AE21" s="3">
        <v>0.46</v>
      </c>
      <c r="AF21" s="3">
        <v>0.38184600000000002</v>
      </c>
      <c r="AG21" s="3">
        <v>3818.46</v>
      </c>
      <c r="AH21" s="3">
        <v>0.94</v>
      </c>
      <c r="AI21" s="3">
        <v>0.89700000000000002</v>
      </c>
      <c r="AJ21" s="3">
        <f t="shared" si="9"/>
        <v>0.91849999999999998</v>
      </c>
      <c r="AK21" s="3">
        <v>0.55385549999999995</v>
      </c>
      <c r="AL21" s="3">
        <v>5538.5549999999994</v>
      </c>
      <c r="AM21" s="3">
        <v>0.20300000000000001</v>
      </c>
      <c r="AN21" s="3">
        <v>0.189</v>
      </c>
      <c r="AO21" s="3">
        <f t="shared" si="10"/>
        <v>0.19600000000000001</v>
      </c>
      <c r="AP21" s="3">
        <f t="shared" si="11"/>
        <v>0.15180199999999999</v>
      </c>
      <c r="AQ21" s="3">
        <f t="shared" si="12"/>
        <v>1518.02</v>
      </c>
      <c r="AR21" s="3">
        <v>2.7669999999999999</v>
      </c>
      <c r="AS21" s="3">
        <v>2.7669999999999999</v>
      </c>
      <c r="AT21" s="3">
        <v>2.0528372999999998</v>
      </c>
      <c r="AU21" s="3">
        <v>20528.372999999996</v>
      </c>
      <c r="AV21" s="3">
        <v>8.2000000000000003E-2</v>
      </c>
      <c r="AW21" s="3">
        <v>8.2000000000000003E-2</v>
      </c>
      <c r="AX21" s="3">
        <v>3.5792999999999998E-2</v>
      </c>
      <c r="AY21" s="3">
        <v>357.93</v>
      </c>
      <c r="AZ21" s="3">
        <v>27.75</v>
      </c>
      <c r="BA21" s="3">
        <v>27.81</v>
      </c>
      <c r="BB21" s="3">
        <v>27.556000000000001</v>
      </c>
      <c r="BC21" s="3">
        <f t="shared" si="13"/>
        <v>27.705333333333332</v>
      </c>
      <c r="BD21" s="3">
        <f t="shared" si="16"/>
        <v>12.952243333333334</v>
      </c>
      <c r="BE21" s="3">
        <f t="shared" si="17"/>
        <v>129522.43333333333</v>
      </c>
      <c r="BF21" s="3">
        <v>0.11</v>
      </c>
      <c r="BG21" s="3">
        <v>0.11</v>
      </c>
      <c r="BH21" s="3">
        <f t="shared" si="14"/>
        <v>0.11</v>
      </c>
      <c r="BI21" s="3">
        <f t="shared" si="15"/>
        <v>6.5945000000000004E-2</v>
      </c>
      <c r="BJ21" s="3">
        <f t="shared" si="18"/>
        <v>659.45</v>
      </c>
      <c r="BK21" s="3">
        <v>2843.0140000000001</v>
      </c>
      <c r="BL21" s="3">
        <v>2906.9470000000001</v>
      </c>
      <c r="BM21" s="3">
        <v>2874.9805000000001</v>
      </c>
      <c r="BN21" s="3">
        <v>5.49</v>
      </c>
      <c r="BO21" s="3">
        <v>5.24</v>
      </c>
      <c r="BP21" s="3">
        <v>15.74</v>
      </c>
      <c r="BQ21" s="3">
        <v>10.49</v>
      </c>
      <c r="BR21" s="3">
        <v>1.01</v>
      </c>
      <c r="BS21" s="3">
        <v>7.93</v>
      </c>
      <c r="BT21" s="3">
        <v>4.47</v>
      </c>
      <c r="BU21" s="3">
        <v>42.54</v>
      </c>
      <c r="BV21" s="3">
        <v>48.47</v>
      </c>
      <c r="BW21" s="3">
        <v>45.504999999999995</v>
      </c>
      <c r="BX21" s="3">
        <v>9.89</v>
      </c>
      <c r="BY21" s="3">
        <v>1.19</v>
      </c>
      <c r="BZ21" s="3">
        <v>25.28</v>
      </c>
      <c r="CA21" s="3" t="s">
        <v>31</v>
      </c>
      <c r="CB21" s="3">
        <v>0.45</v>
      </c>
      <c r="CC21" s="3">
        <v>5.2</v>
      </c>
      <c r="CD21" s="3">
        <v>5.2</v>
      </c>
      <c r="CE21" s="3">
        <v>5.2</v>
      </c>
      <c r="CF21" s="3">
        <v>888.13699999999994</v>
      </c>
      <c r="CG21" s="3">
        <v>887.47299999999996</v>
      </c>
      <c r="CH21" s="3">
        <v>887.80499999999995</v>
      </c>
      <c r="CI21" s="3">
        <v>20.8</v>
      </c>
      <c r="CJ21" s="3">
        <v>25.22</v>
      </c>
      <c r="CK21" s="3">
        <v>23.009999999999998</v>
      </c>
      <c r="CL21" s="3">
        <v>12.31</v>
      </c>
      <c r="CM21" s="3">
        <v>11.27</v>
      </c>
      <c r="CN21" s="3">
        <v>11.79</v>
      </c>
      <c r="CO21" s="3">
        <v>28.05</v>
      </c>
      <c r="CP21" s="3">
        <v>33.340000000000003</v>
      </c>
      <c r="CQ21" s="3">
        <v>30.695</v>
      </c>
      <c r="CR21" s="3">
        <v>36.31</v>
      </c>
      <c r="CS21" s="3">
        <v>33.18</v>
      </c>
      <c r="CT21" s="3">
        <v>34.745000000000005</v>
      </c>
    </row>
    <row r="22" spans="1:98" x14ac:dyDescent="0.25">
      <c r="A22" s="3">
        <v>383</v>
      </c>
      <c r="B22" s="3" t="s">
        <v>28</v>
      </c>
      <c r="C22" s="3" t="s">
        <v>29</v>
      </c>
      <c r="D22" s="3">
        <v>12</v>
      </c>
      <c r="E22" s="3" t="s">
        <v>30</v>
      </c>
      <c r="F22" s="3">
        <v>5</v>
      </c>
      <c r="G22" s="3" t="s">
        <v>48</v>
      </c>
      <c r="H22" s="3">
        <v>40</v>
      </c>
      <c r="I22" s="3">
        <v>41</v>
      </c>
      <c r="J22" s="3">
        <v>105.97</v>
      </c>
      <c r="K22" s="3">
        <v>110.699</v>
      </c>
      <c r="L22" s="3">
        <v>3.75</v>
      </c>
      <c r="M22" s="3">
        <v>3.87</v>
      </c>
      <c r="N22" s="1">
        <f t="shared" si="0"/>
        <v>3.81</v>
      </c>
      <c r="O22" s="1">
        <f t="shared" si="1"/>
        <v>2.0166330000000001</v>
      </c>
      <c r="P22" s="1">
        <f t="shared" si="2"/>
        <v>20166.330000000002</v>
      </c>
      <c r="Q22" s="3">
        <v>16.866</v>
      </c>
      <c r="R22" s="3">
        <v>16.984000000000002</v>
      </c>
      <c r="S22" s="1">
        <f t="shared" si="3"/>
        <v>16.925000000000001</v>
      </c>
      <c r="T22" s="1">
        <f t="shared" si="4"/>
        <v>12.089527500000001</v>
      </c>
      <c r="U22" s="1">
        <f t="shared" si="5"/>
        <v>120895.27500000001</v>
      </c>
      <c r="V22" s="3">
        <v>2.0299999999999998</v>
      </c>
      <c r="W22" s="3">
        <v>1.9950000000000001</v>
      </c>
      <c r="X22" s="3">
        <v>1.9990000000000001</v>
      </c>
      <c r="Y22" s="3">
        <v>1.97</v>
      </c>
      <c r="Z22" s="3">
        <v>1.986</v>
      </c>
      <c r="AA22" s="1">
        <f t="shared" si="6"/>
        <v>1.996</v>
      </c>
      <c r="AB22" s="1">
        <f t="shared" si="7"/>
        <v>1.3960024</v>
      </c>
      <c r="AC22" s="1">
        <f t="shared" si="8"/>
        <v>13960.023999999999</v>
      </c>
      <c r="AD22" s="3">
        <v>0.879</v>
      </c>
      <c r="AE22" s="3">
        <v>0.879</v>
      </c>
      <c r="AF22" s="3">
        <v>0.72965789999999997</v>
      </c>
      <c r="AG22" s="3">
        <v>7296.5789999999997</v>
      </c>
      <c r="AH22" s="3">
        <v>1.21</v>
      </c>
      <c r="AI22" s="3">
        <v>1.371</v>
      </c>
      <c r="AJ22" s="3">
        <f t="shared" si="9"/>
        <v>1.2905</v>
      </c>
      <c r="AK22" s="3">
        <v>0.77817150000000002</v>
      </c>
      <c r="AL22" s="3">
        <v>7781.7150000000001</v>
      </c>
      <c r="AM22" s="3">
        <v>0.113</v>
      </c>
      <c r="AN22" s="3">
        <v>0.107</v>
      </c>
      <c r="AO22" s="3">
        <f t="shared" si="10"/>
        <v>0.11</v>
      </c>
      <c r="AP22" s="3">
        <f t="shared" si="11"/>
        <v>8.5194999999999993E-2</v>
      </c>
      <c r="AQ22" s="3">
        <f t="shared" si="12"/>
        <v>851.94999999999993</v>
      </c>
      <c r="AR22" s="3">
        <v>3.3140000000000001</v>
      </c>
      <c r="AS22" s="3">
        <v>3.3140000000000001</v>
      </c>
      <c r="AT22" s="3">
        <v>2.4586565999999999</v>
      </c>
      <c r="AU22" s="3">
        <v>24586.565999999999</v>
      </c>
      <c r="AV22" s="3">
        <v>5.8999999999999997E-2</v>
      </c>
      <c r="AW22" s="3">
        <v>5.8999999999999997E-2</v>
      </c>
      <c r="AX22" s="3">
        <v>2.5753499999999999E-2</v>
      </c>
      <c r="AY22" s="3">
        <v>257.53499999999997</v>
      </c>
      <c r="AZ22" s="3">
        <v>49.58</v>
      </c>
      <c r="BA22" s="3">
        <v>49.56</v>
      </c>
      <c r="BB22" s="3">
        <v>49.180999999999997</v>
      </c>
      <c r="BC22" s="3">
        <f t="shared" si="13"/>
        <v>49.440333333333335</v>
      </c>
      <c r="BD22" s="3">
        <f t="shared" si="16"/>
        <v>23.113355833333337</v>
      </c>
      <c r="BE22" s="3">
        <f t="shared" si="17"/>
        <v>231133.55833333338</v>
      </c>
      <c r="BF22" s="3">
        <v>0.2</v>
      </c>
      <c r="BG22" s="3">
        <v>0.2</v>
      </c>
      <c r="BH22" s="3">
        <f t="shared" si="14"/>
        <v>0.2</v>
      </c>
      <c r="BI22" s="3">
        <f t="shared" si="15"/>
        <v>0.11990000000000001</v>
      </c>
      <c r="BJ22" s="3">
        <f t="shared" si="18"/>
        <v>1199</v>
      </c>
      <c r="BK22" s="3">
        <v>1893.569</v>
      </c>
      <c r="BL22" s="3">
        <v>1919.2860000000001</v>
      </c>
      <c r="BM22" s="3">
        <v>1906.4275</v>
      </c>
      <c r="BN22" s="3">
        <v>25.5</v>
      </c>
      <c r="BO22" s="3">
        <v>14</v>
      </c>
      <c r="BP22" s="3">
        <v>15.34</v>
      </c>
      <c r="BQ22" s="3">
        <v>14.67</v>
      </c>
      <c r="BR22" s="3">
        <v>10.86</v>
      </c>
      <c r="BS22" s="3">
        <v>16.37</v>
      </c>
      <c r="BT22" s="3">
        <v>13.615</v>
      </c>
      <c r="BU22" s="3">
        <v>60.44</v>
      </c>
      <c r="BV22" s="3">
        <v>59.47</v>
      </c>
      <c r="BW22" s="3">
        <v>59.954999999999998</v>
      </c>
      <c r="BX22" s="3">
        <v>9.73</v>
      </c>
      <c r="BY22" s="3">
        <v>8.4600000000000009</v>
      </c>
      <c r="BZ22" s="3">
        <v>101.95</v>
      </c>
      <c r="CA22" s="3" t="s">
        <v>31</v>
      </c>
      <c r="CB22" s="3">
        <v>0.53</v>
      </c>
      <c r="CC22" s="3">
        <v>6.72</v>
      </c>
      <c r="CD22" s="3">
        <v>5.8</v>
      </c>
      <c r="CE22" s="3">
        <v>6.26</v>
      </c>
      <c r="CF22" s="3">
        <v>504.43799999999999</v>
      </c>
      <c r="CG22" s="3">
        <v>501.92599999999999</v>
      </c>
      <c r="CH22" s="3">
        <v>503.18200000000002</v>
      </c>
      <c r="CI22" s="3">
        <v>46.36</v>
      </c>
      <c r="CJ22" s="3">
        <v>55.84</v>
      </c>
      <c r="CK22" s="3">
        <v>51.1</v>
      </c>
      <c r="CL22" s="3">
        <v>10.46</v>
      </c>
      <c r="CM22" s="3">
        <v>9.66</v>
      </c>
      <c r="CN22" s="3">
        <v>10.06</v>
      </c>
      <c r="CO22" s="3">
        <v>69.02</v>
      </c>
      <c r="CP22" s="3">
        <v>68.680000000000007</v>
      </c>
      <c r="CQ22" s="3">
        <v>68.849999999999994</v>
      </c>
      <c r="CR22" s="3">
        <v>59.56</v>
      </c>
      <c r="CS22" s="3">
        <v>68.78</v>
      </c>
      <c r="CT22" s="3">
        <v>64.17</v>
      </c>
    </row>
    <row r="23" spans="1:98" x14ac:dyDescent="0.25">
      <c r="A23" s="3">
        <v>383</v>
      </c>
      <c r="B23" s="3" t="s">
        <v>28</v>
      </c>
      <c r="C23" s="3" t="s">
        <v>32</v>
      </c>
      <c r="D23" s="3">
        <v>12</v>
      </c>
      <c r="E23" s="3" t="s">
        <v>30</v>
      </c>
      <c r="F23" s="3">
        <v>5</v>
      </c>
      <c r="G23" s="3" t="s">
        <v>48</v>
      </c>
      <c r="H23" s="3">
        <v>70</v>
      </c>
      <c r="I23" s="3">
        <v>71</v>
      </c>
      <c r="J23" s="3">
        <v>111.22</v>
      </c>
      <c r="K23" s="3">
        <v>120.693</v>
      </c>
      <c r="L23" s="3">
        <v>1.1399999999999999</v>
      </c>
      <c r="M23" s="3">
        <v>1.1599999999999999</v>
      </c>
      <c r="N23" s="1">
        <f t="shared" si="0"/>
        <v>1.1499999999999999</v>
      </c>
      <c r="O23" s="1">
        <f t="shared" si="1"/>
        <v>0.60869499999999999</v>
      </c>
      <c r="P23" s="1">
        <f t="shared" si="2"/>
        <v>6086.95</v>
      </c>
      <c r="Q23" s="3">
        <v>7.5469999999999997</v>
      </c>
      <c r="R23" s="3">
        <v>7.0890000000000004</v>
      </c>
      <c r="S23" s="1">
        <f t="shared" si="3"/>
        <v>7.3179999999999996</v>
      </c>
      <c r="T23" s="1">
        <f t="shared" si="4"/>
        <v>5.2272474000000004</v>
      </c>
      <c r="U23" s="1">
        <f t="shared" si="5"/>
        <v>52272.474000000002</v>
      </c>
      <c r="V23" s="3">
        <v>0.71</v>
      </c>
      <c r="W23" s="3">
        <v>0.68799999999999994</v>
      </c>
      <c r="X23" s="3">
        <v>0.68500000000000005</v>
      </c>
      <c r="Y23" s="3">
        <v>0.68</v>
      </c>
      <c r="Z23" s="3">
        <v>0.68600000000000005</v>
      </c>
      <c r="AA23" s="1">
        <f t="shared" si="6"/>
        <v>0.68980000000000008</v>
      </c>
      <c r="AB23" s="1">
        <f t="shared" si="7"/>
        <v>0.48244612000000009</v>
      </c>
      <c r="AC23" s="1">
        <f t="shared" si="8"/>
        <v>4824.4612000000006</v>
      </c>
      <c r="AD23" s="3">
        <v>0.249</v>
      </c>
      <c r="AE23" s="3">
        <v>0.249</v>
      </c>
      <c r="AF23" s="3">
        <v>0.20669489999999999</v>
      </c>
      <c r="AG23" s="3">
        <v>2066.9490000000001</v>
      </c>
      <c r="AH23" s="3">
        <v>0.42</v>
      </c>
      <c r="AI23" s="3">
        <v>0.44500000000000001</v>
      </c>
      <c r="AJ23" s="3">
        <f t="shared" si="9"/>
        <v>0.4325</v>
      </c>
      <c r="AK23" s="3">
        <v>0.26079750000000002</v>
      </c>
      <c r="AL23" s="3">
        <v>2607.9750000000004</v>
      </c>
      <c r="AM23" s="3">
        <v>3.7999999999999999E-2</v>
      </c>
      <c r="AN23" s="3">
        <v>3.6999999999999998E-2</v>
      </c>
      <c r="AO23" s="3">
        <f t="shared" si="10"/>
        <v>3.7499999999999999E-2</v>
      </c>
      <c r="AP23" s="3">
        <f t="shared" si="11"/>
        <v>2.9043749999999997E-2</v>
      </c>
      <c r="AQ23" s="3">
        <f t="shared" si="12"/>
        <v>290.43749999999994</v>
      </c>
      <c r="AR23" s="3">
        <v>1.077</v>
      </c>
      <c r="AS23" s="3">
        <v>1.077</v>
      </c>
      <c r="AT23" s="3">
        <v>0.79902629999999997</v>
      </c>
      <c r="AU23" s="3">
        <v>7990.2629999999999</v>
      </c>
      <c r="AV23" s="3">
        <v>1.7000000000000001E-2</v>
      </c>
      <c r="AW23" s="3">
        <v>1.7000000000000001E-2</v>
      </c>
      <c r="AX23" s="3">
        <v>7.4205000000000009E-3</v>
      </c>
      <c r="AY23" s="3">
        <v>74.205000000000013</v>
      </c>
      <c r="AZ23" s="3">
        <v>19.350000000000001</v>
      </c>
      <c r="BA23" s="3">
        <v>19.28</v>
      </c>
      <c r="BB23" s="3">
        <v>18.989000000000001</v>
      </c>
      <c r="BC23" s="3">
        <f t="shared" si="13"/>
        <v>19.206333333333333</v>
      </c>
      <c r="BD23" s="3">
        <f t="shared" si="16"/>
        <v>8.9789608333333337</v>
      </c>
      <c r="BE23" s="3">
        <f t="shared" si="17"/>
        <v>89789.608333333337</v>
      </c>
      <c r="BF23" s="3">
        <v>7.0000000000000007E-2</v>
      </c>
      <c r="BG23" s="3">
        <v>7.0000000000000007E-2</v>
      </c>
      <c r="BH23" s="3">
        <f t="shared" si="14"/>
        <v>7.0000000000000007E-2</v>
      </c>
      <c r="BI23" s="3">
        <f t="shared" si="15"/>
        <v>4.1965000000000009E-2</v>
      </c>
      <c r="BJ23" s="3">
        <f t="shared" si="18"/>
        <v>419.65000000000009</v>
      </c>
      <c r="BK23" s="3">
        <v>977.93600000000004</v>
      </c>
      <c r="BL23" s="3">
        <v>1012.145</v>
      </c>
      <c r="BM23" s="3">
        <v>995.04050000000007</v>
      </c>
      <c r="BN23" s="3">
        <v>0</v>
      </c>
      <c r="BO23" s="3">
        <v>5.59</v>
      </c>
      <c r="BP23" s="3">
        <v>12.11</v>
      </c>
      <c r="BQ23" s="3">
        <v>8.85</v>
      </c>
      <c r="BR23" s="3" t="s">
        <v>31</v>
      </c>
      <c r="BS23" s="3">
        <v>4.66</v>
      </c>
      <c r="BT23" s="3">
        <v>4.66</v>
      </c>
      <c r="BU23" s="3">
        <v>17.670000000000002</v>
      </c>
      <c r="BV23" s="3">
        <v>14.35</v>
      </c>
      <c r="BW23" s="3">
        <v>16.010000000000002</v>
      </c>
      <c r="BX23" s="3">
        <v>2.16</v>
      </c>
      <c r="BY23" s="3">
        <v>0</v>
      </c>
      <c r="BZ23" s="3">
        <v>26.64</v>
      </c>
      <c r="CA23" s="3" t="s">
        <v>31</v>
      </c>
      <c r="CB23" s="3">
        <v>0.18</v>
      </c>
      <c r="CC23" s="3">
        <v>2.21</v>
      </c>
      <c r="CD23" s="3">
        <v>2.02</v>
      </c>
      <c r="CE23" s="3">
        <v>2.1150000000000002</v>
      </c>
      <c r="CF23" s="3">
        <v>231.76900000000001</v>
      </c>
      <c r="CG23" s="3">
        <v>229.51499999999999</v>
      </c>
      <c r="CH23" s="3">
        <v>230.642</v>
      </c>
      <c r="CI23" s="3">
        <v>15.98</v>
      </c>
      <c r="CJ23" s="3">
        <v>8</v>
      </c>
      <c r="CK23" s="3">
        <v>11.99</v>
      </c>
      <c r="CL23" s="3">
        <v>2.41</v>
      </c>
      <c r="CM23" s="3">
        <v>4.6100000000000003</v>
      </c>
      <c r="CN23" s="3">
        <v>3.5100000000000002</v>
      </c>
      <c r="CO23" s="3">
        <v>16.21</v>
      </c>
      <c r="CP23" s="3">
        <v>19.12</v>
      </c>
      <c r="CQ23" s="3">
        <v>17.664999999999999</v>
      </c>
      <c r="CR23" s="3">
        <v>17.8</v>
      </c>
      <c r="CS23" s="3">
        <v>16</v>
      </c>
      <c r="CT23" s="3">
        <v>16.899999999999999</v>
      </c>
    </row>
    <row r="24" spans="1:98" x14ac:dyDescent="0.25">
      <c r="A24" s="3">
        <v>383</v>
      </c>
      <c r="B24" s="3" t="s">
        <v>28</v>
      </c>
      <c r="C24" s="3" t="s">
        <v>32</v>
      </c>
      <c r="D24" s="3">
        <v>13</v>
      </c>
      <c r="E24" s="3" t="s">
        <v>30</v>
      </c>
      <c r="F24" s="3">
        <v>2</v>
      </c>
      <c r="G24" s="3" t="s">
        <v>49</v>
      </c>
      <c r="H24" s="3">
        <v>60</v>
      </c>
      <c r="I24" s="3">
        <v>61</v>
      </c>
      <c r="J24" s="3">
        <v>116.11</v>
      </c>
      <c r="K24" s="3">
        <v>126.083</v>
      </c>
      <c r="L24" s="3">
        <v>0.48</v>
      </c>
      <c r="M24" s="3">
        <v>0.51</v>
      </c>
      <c r="N24" s="1">
        <f t="shared" si="0"/>
        <v>0.495</v>
      </c>
      <c r="O24" s="1">
        <f t="shared" si="1"/>
        <v>0.2620035</v>
      </c>
      <c r="P24" s="1">
        <f t="shared" si="2"/>
        <v>2620.0349999999999</v>
      </c>
      <c r="Q24" s="3">
        <v>10.77</v>
      </c>
      <c r="R24" s="3">
        <v>10.776</v>
      </c>
      <c r="S24" s="1">
        <f t="shared" si="3"/>
        <v>10.773</v>
      </c>
      <c r="T24" s="1">
        <f t="shared" si="4"/>
        <v>7.6951539000000002</v>
      </c>
      <c r="U24" s="1">
        <f t="shared" si="5"/>
        <v>76951.539000000004</v>
      </c>
      <c r="V24" s="3">
        <v>0.27</v>
      </c>
      <c r="W24" s="3">
        <v>0.255</v>
      </c>
      <c r="X24" s="3">
        <v>0.253</v>
      </c>
      <c r="Y24" s="3">
        <v>0.25</v>
      </c>
      <c r="Z24" s="3">
        <v>0.253</v>
      </c>
      <c r="AA24" s="1">
        <f t="shared" si="6"/>
        <v>0.25620000000000004</v>
      </c>
      <c r="AB24" s="1">
        <f t="shared" si="7"/>
        <v>0.17918628000000003</v>
      </c>
      <c r="AC24" s="1">
        <f t="shared" si="8"/>
        <v>1791.8628000000003</v>
      </c>
      <c r="AD24" s="3">
        <v>0.19600000000000001</v>
      </c>
      <c r="AE24" s="3">
        <v>0.19600000000000001</v>
      </c>
      <c r="AF24" s="3">
        <v>0.1626996</v>
      </c>
      <c r="AG24" s="3">
        <v>1626.9960000000001</v>
      </c>
      <c r="AH24" s="3">
        <v>0.66</v>
      </c>
      <c r="AI24" s="3">
        <v>0.65200000000000002</v>
      </c>
      <c r="AJ24" s="3">
        <f t="shared" si="9"/>
        <v>0.65600000000000003</v>
      </c>
      <c r="AK24" s="3">
        <v>0.39556800000000003</v>
      </c>
      <c r="AL24" s="3">
        <v>3955.6800000000003</v>
      </c>
      <c r="AM24" s="3">
        <v>3.5000000000000003E-2</v>
      </c>
      <c r="AN24" s="3">
        <v>3.3000000000000002E-2</v>
      </c>
      <c r="AO24" s="3">
        <f t="shared" si="10"/>
        <v>3.4000000000000002E-2</v>
      </c>
      <c r="AP24" s="3">
        <f t="shared" si="11"/>
        <v>2.6333000000000002E-2</v>
      </c>
      <c r="AQ24" s="3">
        <f t="shared" si="12"/>
        <v>263.33000000000004</v>
      </c>
      <c r="AR24" s="3">
        <v>3.8279999999999998</v>
      </c>
      <c r="AS24" s="3">
        <v>3.8279999999999998</v>
      </c>
      <c r="AT24" s="3">
        <v>2.8399931999999999</v>
      </c>
      <c r="AU24" s="3">
        <v>28399.931999999997</v>
      </c>
      <c r="AV24" s="3">
        <v>0.03</v>
      </c>
      <c r="AW24" s="3">
        <v>0.03</v>
      </c>
      <c r="AX24" s="3">
        <v>1.3094999999999999E-2</v>
      </c>
      <c r="AY24" s="3">
        <v>130.94999999999999</v>
      </c>
      <c r="AZ24" s="3">
        <v>61.02</v>
      </c>
      <c r="BA24" s="3">
        <v>59.91</v>
      </c>
      <c r="BB24" s="3">
        <v>60.064999999999998</v>
      </c>
      <c r="BC24" s="3">
        <f t="shared" si="13"/>
        <v>60.331666666666671</v>
      </c>
      <c r="BD24" s="3">
        <f t="shared" si="16"/>
        <v>28.20505416666667</v>
      </c>
      <c r="BE24" s="3">
        <f t="shared" si="17"/>
        <v>282050.54166666669</v>
      </c>
      <c r="BF24" s="3">
        <v>0.02</v>
      </c>
      <c r="BG24" s="3">
        <v>0.02</v>
      </c>
      <c r="BH24" s="3">
        <f t="shared" si="14"/>
        <v>0.02</v>
      </c>
      <c r="BI24" s="3">
        <f t="shared" si="15"/>
        <v>1.1990000000000001E-2</v>
      </c>
      <c r="BJ24" s="3">
        <f t="shared" si="18"/>
        <v>119.9</v>
      </c>
      <c r="BK24" s="3">
        <v>835.66</v>
      </c>
      <c r="BL24" s="3">
        <v>870.22799999999995</v>
      </c>
      <c r="BM24" s="3">
        <v>852.94399999999996</v>
      </c>
      <c r="BN24" s="3">
        <v>0</v>
      </c>
      <c r="BO24" s="3" t="s">
        <v>31</v>
      </c>
      <c r="BP24" s="3">
        <v>3.54</v>
      </c>
      <c r="BQ24" s="3">
        <v>3.54</v>
      </c>
      <c r="BR24" s="3">
        <v>5.5</v>
      </c>
      <c r="BS24" s="3">
        <v>3.87</v>
      </c>
      <c r="BT24" s="3">
        <v>4.6850000000000005</v>
      </c>
      <c r="BU24" s="3">
        <v>21.81</v>
      </c>
      <c r="BV24" s="3">
        <v>22.31</v>
      </c>
      <c r="BW24" s="3">
        <v>22.06</v>
      </c>
      <c r="BX24" s="3">
        <v>0.57999999999999996</v>
      </c>
      <c r="BY24" s="3">
        <v>4.87</v>
      </c>
      <c r="BZ24" s="3">
        <v>18.079999999999998</v>
      </c>
      <c r="CA24" s="3" t="s">
        <v>31</v>
      </c>
      <c r="CB24" s="3">
        <v>0.35</v>
      </c>
      <c r="CC24" s="3">
        <v>1.36</v>
      </c>
      <c r="CD24" s="3">
        <v>1.1000000000000001</v>
      </c>
      <c r="CE24" s="3">
        <v>1.23</v>
      </c>
      <c r="CF24" s="3">
        <v>333.78800000000001</v>
      </c>
      <c r="CG24" s="3">
        <v>332.49700000000001</v>
      </c>
      <c r="CH24" s="3">
        <v>333.14250000000004</v>
      </c>
      <c r="CI24" s="3">
        <v>12.08</v>
      </c>
      <c r="CJ24" s="3">
        <v>11.19</v>
      </c>
      <c r="CK24" s="3">
        <v>11.635</v>
      </c>
      <c r="CL24" s="3">
        <v>3.05</v>
      </c>
      <c r="CM24" s="3">
        <v>3.64</v>
      </c>
      <c r="CN24" s="3">
        <v>3.3449999999999998</v>
      </c>
      <c r="CO24" s="3">
        <v>17.04</v>
      </c>
      <c r="CP24" s="3">
        <v>17.77</v>
      </c>
      <c r="CQ24" s="3">
        <v>17.405000000000001</v>
      </c>
      <c r="CR24" s="3">
        <v>17.600000000000001</v>
      </c>
      <c r="CS24" s="3">
        <v>12.57</v>
      </c>
      <c r="CT24" s="3">
        <v>15.085000000000001</v>
      </c>
    </row>
    <row r="25" spans="1:98" x14ac:dyDescent="0.25">
      <c r="A25" s="3">
        <v>383</v>
      </c>
      <c r="B25" s="3" t="s">
        <v>28</v>
      </c>
      <c r="C25" s="3" t="s">
        <v>32</v>
      </c>
      <c r="D25" s="3">
        <v>14</v>
      </c>
      <c r="E25" s="3" t="s">
        <v>30</v>
      </c>
      <c r="F25" s="3">
        <v>4</v>
      </c>
      <c r="G25" s="3" t="s">
        <v>50</v>
      </c>
      <c r="H25" s="3">
        <v>88</v>
      </c>
      <c r="I25" s="3">
        <v>89</v>
      </c>
      <c r="J25" s="3">
        <v>128.88</v>
      </c>
      <c r="K25" s="3">
        <v>142.35499999999999</v>
      </c>
      <c r="L25" s="3">
        <v>2.69</v>
      </c>
      <c r="M25" s="3">
        <v>2.77</v>
      </c>
      <c r="N25" s="1">
        <f t="shared" si="0"/>
        <v>2.73</v>
      </c>
      <c r="O25" s="1">
        <f t="shared" si="1"/>
        <v>1.4449890000000001</v>
      </c>
      <c r="P25" s="1">
        <f t="shared" si="2"/>
        <v>14449.890000000001</v>
      </c>
      <c r="Q25" s="3">
        <v>10.651999999999999</v>
      </c>
      <c r="R25" s="3">
        <v>10.423999999999999</v>
      </c>
      <c r="S25" s="1">
        <f t="shared" si="3"/>
        <v>10.538</v>
      </c>
      <c r="T25" s="1">
        <f t="shared" si="4"/>
        <v>7.5272934000000005</v>
      </c>
      <c r="U25" s="1">
        <f t="shared" si="5"/>
        <v>75272.934000000008</v>
      </c>
      <c r="V25" s="3">
        <v>1.58</v>
      </c>
      <c r="W25" s="3">
        <v>1.51</v>
      </c>
      <c r="X25" s="3">
        <v>1.504</v>
      </c>
      <c r="Y25" s="3">
        <v>1.5</v>
      </c>
      <c r="Z25" s="3">
        <v>1.5069999999999999</v>
      </c>
      <c r="AA25" s="1">
        <f t="shared" si="6"/>
        <v>1.5201999999999998</v>
      </c>
      <c r="AB25" s="1">
        <f t="shared" si="7"/>
        <v>1.0632278799999999</v>
      </c>
      <c r="AC25" s="1">
        <f t="shared" si="8"/>
        <v>10632.278799999998</v>
      </c>
      <c r="AD25" s="3">
        <v>0.629</v>
      </c>
      <c r="AE25" s="3">
        <v>0.629</v>
      </c>
      <c r="AF25" s="3">
        <v>0.52213290000000001</v>
      </c>
      <c r="AG25" s="3">
        <v>5221.3289999999997</v>
      </c>
      <c r="AH25" s="3">
        <v>1.0900000000000001</v>
      </c>
      <c r="AI25" s="3">
        <v>1.121</v>
      </c>
      <c r="AJ25" s="3">
        <f t="shared" si="9"/>
        <v>1.1055000000000001</v>
      </c>
      <c r="AK25" s="3">
        <v>0.66661650000000006</v>
      </c>
      <c r="AL25" s="3">
        <v>6666.1650000000009</v>
      </c>
      <c r="AM25" s="3">
        <v>4.5999999999999999E-2</v>
      </c>
      <c r="AN25" s="3">
        <v>4.5999999999999999E-2</v>
      </c>
      <c r="AO25" s="3">
        <f t="shared" si="10"/>
        <v>4.5999999999999999E-2</v>
      </c>
      <c r="AP25" s="3">
        <f t="shared" si="11"/>
        <v>3.5626999999999999E-2</v>
      </c>
      <c r="AQ25" s="3">
        <f t="shared" si="12"/>
        <v>356.27</v>
      </c>
      <c r="AR25" s="3">
        <v>3.113</v>
      </c>
      <c r="AS25" s="3">
        <v>3.113</v>
      </c>
      <c r="AT25" s="3">
        <v>2.3095346999999999</v>
      </c>
      <c r="AU25" s="3">
        <v>23095.346999999998</v>
      </c>
      <c r="AV25" s="3">
        <v>5.2999999999999999E-2</v>
      </c>
      <c r="AW25" s="3">
        <v>5.2999999999999999E-2</v>
      </c>
      <c r="AX25" s="3">
        <v>2.3134499999999999E-2</v>
      </c>
      <c r="AY25" s="3">
        <v>231.345</v>
      </c>
      <c r="AZ25" s="3">
        <v>58.54</v>
      </c>
      <c r="BA25" s="3">
        <v>57.8</v>
      </c>
      <c r="BB25" s="3">
        <v>58.223999999999997</v>
      </c>
      <c r="BC25" s="3">
        <f t="shared" si="13"/>
        <v>58.187999999999995</v>
      </c>
      <c r="BD25" s="3">
        <f t="shared" si="16"/>
        <v>27.20289</v>
      </c>
      <c r="BE25" s="3">
        <f t="shared" si="17"/>
        <v>272028.90000000002</v>
      </c>
      <c r="BF25" s="3">
        <v>0.16</v>
      </c>
      <c r="BG25" s="3">
        <v>0.15</v>
      </c>
      <c r="BH25" s="3">
        <f t="shared" si="14"/>
        <v>0.155</v>
      </c>
      <c r="BI25" s="3">
        <f t="shared" si="15"/>
        <v>9.2922500000000005E-2</v>
      </c>
      <c r="BJ25" s="3">
        <f t="shared" si="18"/>
        <v>929.22500000000002</v>
      </c>
      <c r="BK25" s="3">
        <v>1710.2529999999999</v>
      </c>
      <c r="BL25" s="3">
        <v>1785.37</v>
      </c>
      <c r="BM25" s="3">
        <v>1747.8114999999998</v>
      </c>
      <c r="BN25" s="3">
        <v>23.64</v>
      </c>
      <c r="BO25" s="3">
        <v>7.65</v>
      </c>
      <c r="BP25" s="3">
        <v>10.45</v>
      </c>
      <c r="BQ25" s="3">
        <v>9.0500000000000007</v>
      </c>
      <c r="BR25" s="3">
        <v>7.83</v>
      </c>
      <c r="BS25" s="3">
        <v>14.5</v>
      </c>
      <c r="BT25" s="3">
        <v>11.164999999999999</v>
      </c>
      <c r="BU25" s="3">
        <v>36.590000000000003</v>
      </c>
      <c r="BV25" s="3">
        <v>40.58</v>
      </c>
      <c r="BW25" s="3">
        <v>38.585000000000001</v>
      </c>
      <c r="BX25" s="3">
        <v>8.02</v>
      </c>
      <c r="BY25" s="3">
        <v>2.12</v>
      </c>
      <c r="BZ25" s="3">
        <v>35.54</v>
      </c>
      <c r="CA25" s="3">
        <v>0.16</v>
      </c>
      <c r="CB25" s="3">
        <v>0.37</v>
      </c>
      <c r="CC25" s="3">
        <v>5.65</v>
      </c>
      <c r="CD25" s="3">
        <v>5.72</v>
      </c>
      <c r="CE25" s="3">
        <v>5.6850000000000005</v>
      </c>
      <c r="CF25" s="3">
        <v>343.75200000000001</v>
      </c>
      <c r="CG25" s="3">
        <v>339.6</v>
      </c>
      <c r="CH25" s="3">
        <v>341.67600000000004</v>
      </c>
      <c r="CI25" s="3">
        <v>38.17</v>
      </c>
      <c r="CJ25" s="3">
        <v>32.33</v>
      </c>
      <c r="CK25" s="3">
        <v>35.25</v>
      </c>
      <c r="CL25" s="3">
        <v>9.34</v>
      </c>
      <c r="CM25" s="3">
        <v>9.17</v>
      </c>
      <c r="CN25" s="3">
        <v>9.254999999999999</v>
      </c>
      <c r="CO25" s="3">
        <v>50.36</v>
      </c>
      <c r="CP25" s="3">
        <v>53.12</v>
      </c>
      <c r="CQ25" s="3">
        <v>51.739999999999995</v>
      </c>
      <c r="CR25" s="3">
        <v>39.020000000000003</v>
      </c>
      <c r="CS25" s="3">
        <v>33.520000000000003</v>
      </c>
      <c r="CT25" s="3">
        <v>36.270000000000003</v>
      </c>
    </row>
    <row r="26" spans="1:98" x14ac:dyDescent="0.25">
      <c r="A26" s="3">
        <v>383</v>
      </c>
      <c r="B26" s="3" t="s">
        <v>28</v>
      </c>
      <c r="C26" s="3" t="s">
        <v>32</v>
      </c>
      <c r="D26" s="3">
        <v>15</v>
      </c>
      <c r="E26" s="3" t="s">
        <v>30</v>
      </c>
      <c r="F26" s="3">
        <v>6</v>
      </c>
      <c r="G26" s="3" t="s">
        <v>51</v>
      </c>
      <c r="H26" s="3">
        <v>97</v>
      </c>
      <c r="I26" s="3">
        <v>98</v>
      </c>
      <c r="J26" s="3">
        <v>141.5</v>
      </c>
      <c r="K26" s="3">
        <v>155.47499999999999</v>
      </c>
      <c r="L26" s="3">
        <v>0.28999999999999998</v>
      </c>
      <c r="M26" s="3">
        <v>0.3</v>
      </c>
      <c r="N26" s="1">
        <f t="shared" si="0"/>
        <v>0.29499999999999998</v>
      </c>
      <c r="O26" s="1">
        <f t="shared" si="1"/>
        <v>0.15614349999999999</v>
      </c>
      <c r="P26" s="1">
        <f t="shared" si="2"/>
        <v>1561.4349999999999</v>
      </c>
      <c r="Q26" s="3">
        <v>15.856999999999999</v>
      </c>
      <c r="R26" s="3">
        <v>16.062000000000001</v>
      </c>
      <c r="S26" s="1">
        <f t="shared" si="3"/>
        <v>15.9595</v>
      </c>
      <c r="T26" s="1">
        <f t="shared" si="4"/>
        <v>11.399870850000001</v>
      </c>
      <c r="U26" s="1">
        <f t="shared" si="5"/>
        <v>113998.70850000001</v>
      </c>
      <c r="V26" s="3">
        <v>0.23</v>
      </c>
      <c r="W26" s="3">
        <v>0.23699999999999999</v>
      </c>
      <c r="X26" s="3">
        <v>0.23599999999999999</v>
      </c>
      <c r="Y26" s="3">
        <v>0.24</v>
      </c>
      <c r="Z26" s="3">
        <v>0.23799999999999999</v>
      </c>
      <c r="AA26" s="1">
        <f t="shared" si="6"/>
        <v>0.23620000000000002</v>
      </c>
      <c r="AB26" s="1">
        <f t="shared" si="7"/>
        <v>0.16519828000000003</v>
      </c>
      <c r="AC26" s="1">
        <f t="shared" si="8"/>
        <v>1651.9828000000002</v>
      </c>
      <c r="AD26" s="3">
        <v>0.151</v>
      </c>
      <c r="AE26" s="3">
        <v>0.151</v>
      </c>
      <c r="AF26" s="3">
        <v>0.12534509999999999</v>
      </c>
      <c r="AG26" s="3">
        <v>1253.4509999999998</v>
      </c>
      <c r="AH26" s="3">
        <v>0.56000000000000005</v>
      </c>
      <c r="AI26" s="3">
        <v>0.55900000000000005</v>
      </c>
      <c r="AJ26" s="3">
        <f t="shared" si="9"/>
        <v>0.55950000000000011</v>
      </c>
      <c r="AK26" s="3">
        <v>0.33737850000000008</v>
      </c>
      <c r="AL26" s="3">
        <v>3373.7850000000008</v>
      </c>
      <c r="AM26" s="3">
        <v>5.6000000000000001E-2</v>
      </c>
      <c r="AN26" s="3">
        <v>5.0999999999999997E-2</v>
      </c>
      <c r="AO26" s="3">
        <f t="shared" si="10"/>
        <v>5.3499999999999999E-2</v>
      </c>
      <c r="AP26" s="3">
        <f t="shared" si="11"/>
        <v>4.143575E-2</v>
      </c>
      <c r="AQ26" s="3">
        <f t="shared" si="12"/>
        <v>414.35750000000002</v>
      </c>
      <c r="AR26" s="3">
        <v>3.3559999999999999</v>
      </c>
      <c r="AS26" s="3">
        <v>3.3559999999999999</v>
      </c>
      <c r="AT26" s="3">
        <v>2.4898164</v>
      </c>
      <c r="AU26" s="3">
        <v>24898.164000000001</v>
      </c>
      <c r="AV26" s="3">
        <v>3.7999999999999999E-2</v>
      </c>
      <c r="AW26" s="3">
        <v>3.7999999999999999E-2</v>
      </c>
      <c r="AX26" s="3">
        <v>1.6587000000000001E-2</v>
      </c>
      <c r="AY26" s="3">
        <v>165.87</v>
      </c>
      <c r="AZ26" s="3">
        <v>56.11</v>
      </c>
      <c r="BA26" s="3">
        <v>56.1</v>
      </c>
      <c r="BB26" s="3">
        <v>56.107999999999997</v>
      </c>
      <c r="BC26" s="3">
        <f t="shared" si="13"/>
        <v>56.106000000000002</v>
      </c>
      <c r="BD26" s="3">
        <f t="shared" si="16"/>
        <v>26.229555000000001</v>
      </c>
      <c r="BE26" s="3">
        <f t="shared" si="17"/>
        <v>262295.55</v>
      </c>
      <c r="BF26" s="3">
        <v>0.02</v>
      </c>
      <c r="BG26" s="3">
        <v>0.02</v>
      </c>
      <c r="BH26" s="3">
        <f t="shared" si="14"/>
        <v>0.02</v>
      </c>
      <c r="BI26" s="3">
        <f t="shared" si="15"/>
        <v>1.1990000000000001E-2</v>
      </c>
      <c r="BJ26" s="3">
        <f t="shared" si="18"/>
        <v>119.9</v>
      </c>
      <c r="BK26" s="3">
        <v>708.25400000000002</v>
      </c>
      <c r="BL26" s="3">
        <v>729.27800000000002</v>
      </c>
      <c r="BM26" s="3">
        <v>718.76600000000008</v>
      </c>
      <c r="BN26" s="3">
        <v>5.51</v>
      </c>
      <c r="BO26" s="3">
        <v>3.38</v>
      </c>
      <c r="BP26" s="3">
        <v>5.4</v>
      </c>
      <c r="BQ26" s="3">
        <v>4.3900000000000006</v>
      </c>
      <c r="BR26" s="3">
        <v>1.3</v>
      </c>
      <c r="BS26" s="3">
        <v>2.46</v>
      </c>
      <c r="BT26" s="3">
        <v>1.88</v>
      </c>
      <c r="BU26" s="3">
        <v>7.42</v>
      </c>
      <c r="BV26" s="3">
        <v>8.0299999999999994</v>
      </c>
      <c r="BW26" s="3">
        <v>7.7249999999999996</v>
      </c>
      <c r="BX26" s="3" t="s">
        <v>31</v>
      </c>
      <c r="BY26" s="3">
        <v>2.72</v>
      </c>
      <c r="BZ26" s="3">
        <v>22.86</v>
      </c>
      <c r="CA26" s="3" t="s">
        <v>31</v>
      </c>
      <c r="CB26" s="3">
        <v>0.32</v>
      </c>
      <c r="CC26" s="3">
        <v>0.75</v>
      </c>
      <c r="CD26" s="3">
        <v>0.82</v>
      </c>
      <c r="CE26" s="3">
        <v>0.78499999999999992</v>
      </c>
      <c r="CF26" s="3">
        <v>489.80399999999997</v>
      </c>
      <c r="CG26" s="3">
        <v>495.26799999999997</v>
      </c>
      <c r="CH26" s="3">
        <v>492.53599999999994</v>
      </c>
      <c r="CI26" s="3">
        <v>6.57</v>
      </c>
      <c r="CJ26" s="3">
        <v>3.88</v>
      </c>
      <c r="CK26" s="3">
        <v>5.2249999999999996</v>
      </c>
      <c r="CL26" s="3">
        <v>3.4</v>
      </c>
      <c r="CM26" s="3">
        <v>4.2300000000000004</v>
      </c>
      <c r="CN26" s="3">
        <v>3.8150000000000004</v>
      </c>
      <c r="CO26" s="3">
        <v>9.5</v>
      </c>
      <c r="CP26" s="3">
        <v>13.06</v>
      </c>
      <c r="CQ26" s="3">
        <v>11.280000000000001</v>
      </c>
      <c r="CR26" s="3">
        <v>10.039999999999999</v>
      </c>
      <c r="CS26" s="3">
        <v>5.57</v>
      </c>
      <c r="CT26" s="3">
        <v>7.8049999999999997</v>
      </c>
    </row>
    <row r="27" spans="1:98" x14ac:dyDescent="0.25">
      <c r="A27" s="3">
        <v>383</v>
      </c>
      <c r="B27" s="3" t="s">
        <v>28</v>
      </c>
      <c r="C27" s="3" t="s">
        <v>32</v>
      </c>
      <c r="D27" s="3">
        <v>16</v>
      </c>
      <c r="E27" s="3" t="s">
        <v>30</v>
      </c>
      <c r="F27" s="3">
        <v>4</v>
      </c>
      <c r="G27" s="3" t="s">
        <v>52</v>
      </c>
      <c r="H27" s="3">
        <v>119</v>
      </c>
      <c r="I27" s="3">
        <v>120</v>
      </c>
      <c r="J27" s="3">
        <v>148.09</v>
      </c>
      <c r="K27" s="3">
        <v>162.357</v>
      </c>
      <c r="L27" s="3">
        <v>1</v>
      </c>
      <c r="M27" s="3">
        <v>1.03</v>
      </c>
      <c r="N27" s="1">
        <f t="shared" si="0"/>
        <v>1.0150000000000001</v>
      </c>
      <c r="O27" s="1">
        <f t="shared" si="1"/>
        <v>0.53723950000000009</v>
      </c>
      <c r="P27" s="1">
        <f t="shared" si="2"/>
        <v>5372.3950000000013</v>
      </c>
      <c r="Q27" s="3">
        <v>36.124000000000002</v>
      </c>
      <c r="R27" s="3">
        <v>36.822000000000003</v>
      </c>
      <c r="S27" s="1">
        <f t="shared" si="3"/>
        <v>36.472999999999999</v>
      </c>
      <c r="T27" s="1">
        <f t="shared" si="4"/>
        <v>26.052663900000002</v>
      </c>
      <c r="U27" s="1">
        <f t="shared" si="5"/>
        <v>260526.63900000002</v>
      </c>
      <c r="V27" s="3">
        <v>0.55000000000000004</v>
      </c>
      <c r="W27" s="3">
        <v>0.56299999999999994</v>
      </c>
      <c r="X27" s="3">
        <v>0.56100000000000005</v>
      </c>
      <c r="Y27" s="3">
        <v>0.56000000000000005</v>
      </c>
      <c r="Z27" s="3">
        <v>0.56100000000000005</v>
      </c>
      <c r="AA27" s="1">
        <f t="shared" si="6"/>
        <v>0.55899999999999994</v>
      </c>
      <c r="AB27" s="1">
        <f t="shared" si="7"/>
        <v>0.3909646</v>
      </c>
      <c r="AC27" s="1">
        <f t="shared" si="8"/>
        <v>3909.6459999999997</v>
      </c>
      <c r="AD27" s="3">
        <v>0.23</v>
      </c>
      <c r="AE27" s="3">
        <v>0.23</v>
      </c>
      <c r="AF27" s="3">
        <v>0.19092300000000001</v>
      </c>
      <c r="AG27" s="3">
        <v>1909.23</v>
      </c>
      <c r="AH27" s="3">
        <v>0.67</v>
      </c>
      <c r="AI27" s="3">
        <v>0.58199999999999996</v>
      </c>
      <c r="AJ27" s="3">
        <f t="shared" si="9"/>
        <v>0.626</v>
      </c>
      <c r="AK27" s="3">
        <v>0.37747799999999998</v>
      </c>
      <c r="AL27" s="3">
        <v>3774.7799999999997</v>
      </c>
      <c r="AM27" s="3">
        <v>0.24199999999999999</v>
      </c>
      <c r="AN27" s="3">
        <v>0.224</v>
      </c>
      <c r="AO27" s="3">
        <f t="shared" si="10"/>
        <v>0.23299999999999998</v>
      </c>
      <c r="AP27" s="3">
        <f t="shared" si="11"/>
        <v>0.18045849999999999</v>
      </c>
      <c r="AQ27" s="3">
        <f t="shared" si="12"/>
        <v>1804.585</v>
      </c>
      <c r="AR27" s="3">
        <v>2.3050000000000002</v>
      </c>
      <c r="AS27" s="3">
        <v>2.3050000000000002</v>
      </c>
      <c r="AT27" s="3">
        <v>1.7100795000000002</v>
      </c>
      <c r="AU27" s="3">
        <v>17100.795000000002</v>
      </c>
      <c r="AV27" s="3">
        <v>6.0999999999999999E-2</v>
      </c>
      <c r="AW27" s="3">
        <v>6.0999999999999999E-2</v>
      </c>
      <c r="AX27" s="3">
        <v>2.6626500000000001E-2</v>
      </c>
      <c r="AY27" s="3">
        <v>266.26499999999999</v>
      </c>
      <c r="AZ27" s="3">
        <v>27.2</v>
      </c>
      <c r="BA27" s="3">
        <v>27.4</v>
      </c>
      <c r="BB27" s="3">
        <v>27.131</v>
      </c>
      <c r="BC27" s="3">
        <f t="shared" si="13"/>
        <v>27.243666666666666</v>
      </c>
      <c r="BD27" s="3">
        <f t="shared" si="16"/>
        <v>12.736414166666668</v>
      </c>
      <c r="BE27" s="3">
        <f t="shared" si="17"/>
        <v>127364.14166666668</v>
      </c>
      <c r="BF27" s="3">
        <v>0.05</v>
      </c>
      <c r="BG27" s="3">
        <v>0.05</v>
      </c>
      <c r="BH27" s="3">
        <f t="shared" si="14"/>
        <v>0.05</v>
      </c>
      <c r="BI27" s="3">
        <f t="shared" si="15"/>
        <v>2.9975000000000002E-2</v>
      </c>
      <c r="BJ27" s="3">
        <f t="shared" si="18"/>
        <v>299.75</v>
      </c>
      <c r="BK27" s="3">
        <v>1533.845</v>
      </c>
      <c r="BL27" s="3">
        <v>1557.4</v>
      </c>
      <c r="BM27" s="3">
        <v>1545.6224999999999</v>
      </c>
      <c r="BN27" s="3">
        <v>0</v>
      </c>
      <c r="BO27" s="3">
        <v>3.44</v>
      </c>
      <c r="BP27" s="3">
        <v>6.09</v>
      </c>
      <c r="BQ27" s="3">
        <v>4.7649999999999997</v>
      </c>
      <c r="BR27" s="3">
        <v>0.61</v>
      </c>
      <c r="BS27" s="3">
        <v>4.18</v>
      </c>
      <c r="BT27" s="3">
        <v>2.395</v>
      </c>
      <c r="BU27" s="3">
        <v>17.88</v>
      </c>
      <c r="BV27" s="3">
        <v>24.9</v>
      </c>
      <c r="BW27" s="3">
        <v>21.39</v>
      </c>
      <c r="BX27" s="3">
        <v>8.81</v>
      </c>
      <c r="BY27" s="3">
        <v>2.29</v>
      </c>
      <c r="BZ27" s="3">
        <v>16.68</v>
      </c>
      <c r="CA27" s="3" t="s">
        <v>31</v>
      </c>
      <c r="CB27" s="3">
        <v>0.21</v>
      </c>
      <c r="CC27" s="3">
        <v>3.14</v>
      </c>
      <c r="CD27" s="3">
        <v>3.74</v>
      </c>
      <c r="CE27" s="3">
        <v>3.4400000000000004</v>
      </c>
      <c r="CF27" s="3">
        <v>1100.075</v>
      </c>
      <c r="CG27" s="3">
        <v>1099.9390000000001</v>
      </c>
      <c r="CH27" s="3">
        <v>1100.0070000000001</v>
      </c>
      <c r="CI27" s="3">
        <v>14.98</v>
      </c>
      <c r="CJ27" s="3">
        <v>15.22</v>
      </c>
      <c r="CK27" s="3">
        <v>15.100000000000001</v>
      </c>
      <c r="CL27" s="3">
        <v>9.83</v>
      </c>
      <c r="CM27" s="3">
        <v>9.6999999999999993</v>
      </c>
      <c r="CN27" s="3">
        <v>9.7650000000000006</v>
      </c>
      <c r="CO27" s="3">
        <v>13.28</v>
      </c>
      <c r="CP27" s="3">
        <v>16.760000000000002</v>
      </c>
      <c r="CQ27" s="3">
        <v>15.02</v>
      </c>
      <c r="CR27" s="3">
        <v>20.84</v>
      </c>
      <c r="CS27" s="3">
        <v>14.6</v>
      </c>
      <c r="CT27" s="3">
        <v>17.72</v>
      </c>
    </row>
    <row r="28" spans="1:98" x14ac:dyDescent="0.25">
      <c r="A28" s="3">
        <v>383</v>
      </c>
      <c r="B28" s="3" t="s">
        <v>28</v>
      </c>
      <c r="C28" s="3" t="s">
        <v>32</v>
      </c>
      <c r="D28" s="3">
        <v>17</v>
      </c>
      <c r="E28" s="3" t="s">
        <v>30</v>
      </c>
      <c r="F28" s="3">
        <v>4</v>
      </c>
      <c r="G28" s="3" t="s">
        <v>53</v>
      </c>
      <c r="H28" s="3">
        <v>99</v>
      </c>
      <c r="I28" s="3">
        <v>100</v>
      </c>
      <c r="J28" s="3">
        <v>157.52000000000001</v>
      </c>
      <c r="K28" s="3">
        <v>172.077</v>
      </c>
      <c r="L28" s="3">
        <v>0.79</v>
      </c>
      <c r="M28" s="3">
        <v>0.81</v>
      </c>
      <c r="N28" s="1">
        <f t="shared" si="0"/>
        <v>0.8</v>
      </c>
      <c r="O28" s="1">
        <f t="shared" si="1"/>
        <v>0.42344000000000004</v>
      </c>
      <c r="P28" s="1">
        <f t="shared" si="2"/>
        <v>4234.4000000000005</v>
      </c>
      <c r="Q28" s="3">
        <v>22.074000000000002</v>
      </c>
      <c r="R28" s="3">
        <v>22.349</v>
      </c>
      <c r="S28" s="1">
        <f t="shared" si="3"/>
        <v>22.211500000000001</v>
      </c>
      <c r="T28" s="1">
        <f t="shared" si="4"/>
        <v>15.865674450000002</v>
      </c>
      <c r="U28" s="1">
        <f t="shared" si="5"/>
        <v>158656.74450000003</v>
      </c>
      <c r="V28" s="3">
        <v>0.48</v>
      </c>
      <c r="W28" s="3">
        <v>0.48</v>
      </c>
      <c r="X28" s="3">
        <v>0.48099999999999998</v>
      </c>
      <c r="Y28" s="3">
        <v>0.48</v>
      </c>
      <c r="Z28" s="3">
        <v>0.48</v>
      </c>
      <c r="AA28" s="1">
        <f t="shared" si="6"/>
        <v>0.48019999999999996</v>
      </c>
      <c r="AB28" s="1">
        <f t="shared" si="7"/>
        <v>0.33585187999999999</v>
      </c>
      <c r="AC28" s="1">
        <f t="shared" si="8"/>
        <v>3358.5187999999998</v>
      </c>
      <c r="AD28" s="3">
        <v>0.193</v>
      </c>
      <c r="AE28" s="3">
        <v>0.193</v>
      </c>
      <c r="AF28" s="3">
        <v>0.1602093</v>
      </c>
      <c r="AG28" s="3">
        <v>1602.0930000000001</v>
      </c>
      <c r="AH28" s="3">
        <v>0.6</v>
      </c>
      <c r="AI28" s="3">
        <v>0.57899999999999996</v>
      </c>
      <c r="AJ28" s="3">
        <f t="shared" si="9"/>
        <v>0.58949999999999991</v>
      </c>
      <c r="AK28" s="3">
        <v>0.35546849999999991</v>
      </c>
      <c r="AL28" s="3">
        <v>3554.684999999999</v>
      </c>
      <c r="AM28" s="3">
        <v>0.08</v>
      </c>
      <c r="AN28" s="3">
        <v>7.4999999999999997E-2</v>
      </c>
      <c r="AO28" s="3">
        <f t="shared" si="10"/>
        <v>7.7499999999999999E-2</v>
      </c>
      <c r="AP28" s="3">
        <f t="shared" si="11"/>
        <v>6.0023749999999994E-2</v>
      </c>
      <c r="AQ28" s="3">
        <f t="shared" si="12"/>
        <v>600.23749999999995</v>
      </c>
      <c r="AR28" s="3">
        <v>2.7149999999999999</v>
      </c>
      <c r="AS28" s="3">
        <v>2.7149999999999999</v>
      </c>
      <c r="AT28" s="3">
        <v>2.0142585</v>
      </c>
      <c r="AU28" s="3">
        <v>20142.584999999999</v>
      </c>
      <c r="AV28" s="3">
        <v>2.7E-2</v>
      </c>
      <c r="AW28" s="3">
        <v>2.7E-2</v>
      </c>
      <c r="AX28" s="3">
        <v>1.1785499999999999E-2</v>
      </c>
      <c r="AY28" s="3">
        <v>117.85499999999999</v>
      </c>
      <c r="AZ28" s="3">
        <v>47.75</v>
      </c>
      <c r="BA28" s="3">
        <v>47.15</v>
      </c>
      <c r="BB28" s="3">
        <v>47.511000000000003</v>
      </c>
      <c r="BC28" s="3">
        <f t="shared" si="13"/>
        <v>47.470333333333336</v>
      </c>
      <c r="BD28" s="3">
        <f t="shared" si="16"/>
        <v>22.192380833333335</v>
      </c>
      <c r="BE28" s="3">
        <f t="shared" si="17"/>
        <v>221923.80833333335</v>
      </c>
      <c r="BF28" s="3">
        <v>0.04</v>
      </c>
      <c r="BG28" s="3">
        <v>0.04</v>
      </c>
      <c r="BH28" s="3">
        <f t="shared" si="14"/>
        <v>0.04</v>
      </c>
      <c r="BI28" s="3">
        <f t="shared" si="15"/>
        <v>2.3980000000000001E-2</v>
      </c>
      <c r="BJ28" s="3">
        <f t="shared" si="18"/>
        <v>239.8</v>
      </c>
      <c r="BK28" s="3">
        <v>1311.675</v>
      </c>
      <c r="BL28" s="3">
        <v>1337.7919999999999</v>
      </c>
      <c r="BM28" s="3">
        <v>1324.7334999999998</v>
      </c>
      <c r="BN28" s="3">
        <v>1.36</v>
      </c>
      <c r="BO28" s="3">
        <v>1.45</v>
      </c>
      <c r="BP28" s="3">
        <v>3.78</v>
      </c>
      <c r="BQ28" s="3">
        <v>2.6149999999999998</v>
      </c>
      <c r="BR28" s="3">
        <v>2.17</v>
      </c>
      <c r="BS28" s="3">
        <v>9.7799999999999994</v>
      </c>
      <c r="BT28" s="3">
        <v>5.9749999999999996</v>
      </c>
      <c r="BU28" s="3">
        <v>17.39</v>
      </c>
      <c r="BV28" s="3">
        <v>20.43</v>
      </c>
      <c r="BW28" s="3">
        <v>18.91</v>
      </c>
      <c r="BX28" s="3">
        <v>6.53</v>
      </c>
      <c r="BY28" s="3">
        <v>1.56</v>
      </c>
      <c r="BZ28" s="3">
        <v>16.420000000000002</v>
      </c>
      <c r="CA28" s="3" t="s">
        <v>31</v>
      </c>
      <c r="CB28" s="3">
        <v>0.33</v>
      </c>
      <c r="CC28" s="3">
        <v>2.6</v>
      </c>
      <c r="CD28" s="3">
        <v>2.56</v>
      </c>
      <c r="CE28" s="3">
        <v>2.58</v>
      </c>
      <c r="CF28" s="3">
        <v>624.33600000000001</v>
      </c>
      <c r="CG28" s="3">
        <v>623.29200000000003</v>
      </c>
      <c r="CH28" s="3">
        <v>623.81400000000008</v>
      </c>
      <c r="CI28" s="3">
        <v>12.53</v>
      </c>
      <c r="CJ28" s="3">
        <v>11.74</v>
      </c>
      <c r="CK28" s="3">
        <v>12.135</v>
      </c>
      <c r="CL28" s="3">
        <v>9.67</v>
      </c>
      <c r="CM28" s="3">
        <v>9.89</v>
      </c>
      <c r="CN28" s="3">
        <v>9.7800000000000011</v>
      </c>
      <c r="CO28" s="3">
        <v>15.16</v>
      </c>
      <c r="CP28" s="3">
        <v>17.760000000000002</v>
      </c>
      <c r="CQ28" s="3">
        <v>16.46</v>
      </c>
      <c r="CR28" s="3">
        <v>14.1</v>
      </c>
      <c r="CS28" s="3">
        <v>10.45</v>
      </c>
      <c r="CT28" s="3">
        <v>12.274999999999999</v>
      </c>
    </row>
    <row r="29" spans="1:98" x14ac:dyDescent="0.25">
      <c r="A29" s="3">
        <v>383</v>
      </c>
      <c r="B29" s="3" t="s">
        <v>28</v>
      </c>
      <c r="C29" s="3" t="s">
        <v>32</v>
      </c>
      <c r="D29" s="3">
        <v>18</v>
      </c>
      <c r="E29" s="3" t="s">
        <v>30</v>
      </c>
      <c r="F29" s="3">
        <v>6</v>
      </c>
      <c r="G29" s="3" t="s">
        <v>54</v>
      </c>
      <c r="H29" s="3">
        <v>90</v>
      </c>
      <c r="I29" s="3">
        <v>91</v>
      </c>
      <c r="J29" s="3">
        <v>168.79</v>
      </c>
      <c r="K29" s="3">
        <v>183.66900000000001</v>
      </c>
      <c r="L29" s="3">
        <v>1.07</v>
      </c>
      <c r="M29" s="3">
        <v>1.1000000000000001</v>
      </c>
      <c r="N29" s="1">
        <f t="shared" si="0"/>
        <v>1.085</v>
      </c>
      <c r="O29" s="1">
        <f t="shared" si="1"/>
        <v>0.57429049999999993</v>
      </c>
      <c r="P29" s="1">
        <f t="shared" si="2"/>
        <v>5742.9049999999988</v>
      </c>
      <c r="Q29" s="3">
        <v>6.4960000000000004</v>
      </c>
      <c r="R29" s="3">
        <v>6.5190000000000001</v>
      </c>
      <c r="S29" s="1">
        <f t="shared" si="3"/>
        <v>6.5075000000000003</v>
      </c>
      <c r="T29" s="1">
        <f t="shared" si="4"/>
        <v>4.6483072500000002</v>
      </c>
      <c r="U29" s="1">
        <f t="shared" si="5"/>
        <v>46483.072500000002</v>
      </c>
      <c r="V29" s="3">
        <v>0.53</v>
      </c>
      <c r="W29" s="3">
        <v>0.48299999999999998</v>
      </c>
      <c r="X29" s="3">
        <v>0.48699999999999999</v>
      </c>
      <c r="Y29" s="3">
        <v>0.48</v>
      </c>
      <c r="Z29" s="3">
        <v>0.48</v>
      </c>
      <c r="AA29" s="1">
        <f t="shared" si="6"/>
        <v>0.49199999999999999</v>
      </c>
      <c r="AB29" s="1">
        <f t="shared" si="7"/>
        <v>0.34410479999999999</v>
      </c>
      <c r="AC29" s="1">
        <f t="shared" si="8"/>
        <v>3441.0479999999998</v>
      </c>
      <c r="AD29" s="3">
        <v>0.316</v>
      </c>
      <c r="AE29" s="3">
        <v>0.316</v>
      </c>
      <c r="AF29" s="3">
        <v>0.26231159999999998</v>
      </c>
      <c r="AG29" s="3">
        <v>2623.116</v>
      </c>
      <c r="AH29" s="3">
        <v>0.67</v>
      </c>
      <c r="AI29" s="3">
        <v>0.66400000000000003</v>
      </c>
      <c r="AJ29" s="3">
        <f t="shared" si="9"/>
        <v>0.66700000000000004</v>
      </c>
      <c r="AK29" s="3">
        <v>0.40220100000000003</v>
      </c>
      <c r="AL29" s="3">
        <v>4022.01</v>
      </c>
      <c r="AM29" s="3">
        <v>4.8000000000000001E-2</v>
      </c>
      <c r="AN29" s="3">
        <v>4.3999999999999997E-2</v>
      </c>
      <c r="AO29" s="3">
        <f t="shared" si="10"/>
        <v>4.5999999999999999E-2</v>
      </c>
      <c r="AP29" s="3">
        <f t="shared" si="11"/>
        <v>3.5626999999999999E-2</v>
      </c>
      <c r="AQ29" s="3">
        <f t="shared" si="12"/>
        <v>356.27</v>
      </c>
      <c r="AR29" s="3">
        <v>3.5489999999999999</v>
      </c>
      <c r="AS29" s="3">
        <v>3.5489999999999999</v>
      </c>
      <c r="AT29" s="3">
        <v>2.6330030999999998</v>
      </c>
      <c r="AU29" s="3">
        <v>26330.030999999999</v>
      </c>
      <c r="AV29" s="3">
        <v>0.01</v>
      </c>
      <c r="AW29" s="3">
        <v>0.01</v>
      </c>
      <c r="AX29" s="3">
        <v>4.365E-3</v>
      </c>
      <c r="AY29" s="3">
        <v>43.65</v>
      </c>
      <c r="AZ29" s="3">
        <v>72.239999999999995</v>
      </c>
      <c r="BA29" s="3">
        <v>70.790000000000006</v>
      </c>
      <c r="BB29" s="3">
        <v>71.281000000000006</v>
      </c>
      <c r="BC29" s="3">
        <f t="shared" si="13"/>
        <v>71.436999999999998</v>
      </c>
      <c r="BD29" s="3">
        <f t="shared" si="16"/>
        <v>33.396797499999998</v>
      </c>
      <c r="BE29" s="3">
        <f t="shared" si="17"/>
        <v>333967.97499999998</v>
      </c>
      <c r="BF29" s="3">
        <v>0.04</v>
      </c>
      <c r="BG29" s="3">
        <v>0.04</v>
      </c>
      <c r="BH29" s="3">
        <f t="shared" si="14"/>
        <v>0.04</v>
      </c>
      <c r="BI29" s="3">
        <f t="shared" si="15"/>
        <v>2.3980000000000001E-2</v>
      </c>
      <c r="BJ29" s="3">
        <f t="shared" si="18"/>
        <v>239.8</v>
      </c>
      <c r="BK29" s="3">
        <v>887.62599999999998</v>
      </c>
      <c r="BL29" s="3">
        <v>905.07299999999998</v>
      </c>
      <c r="BM29" s="3">
        <v>896.34950000000003</v>
      </c>
      <c r="BN29" s="3">
        <v>10.220000000000001</v>
      </c>
      <c r="BO29" s="3" t="s">
        <v>31</v>
      </c>
      <c r="BP29" s="3">
        <v>11.21</v>
      </c>
      <c r="BQ29" s="3">
        <v>11.21</v>
      </c>
      <c r="BR29" s="3">
        <v>1.48</v>
      </c>
      <c r="BS29" s="3">
        <v>3.36</v>
      </c>
      <c r="BT29" s="3">
        <v>2.42</v>
      </c>
      <c r="BU29" s="3">
        <v>16.55</v>
      </c>
      <c r="BV29" s="3">
        <v>12.31</v>
      </c>
      <c r="BW29" s="3">
        <v>14.43</v>
      </c>
      <c r="BX29" s="3">
        <v>1.83</v>
      </c>
      <c r="BY29" s="3">
        <v>0</v>
      </c>
      <c r="BZ29" s="3">
        <v>25.2</v>
      </c>
      <c r="CA29" s="3" t="s">
        <v>31</v>
      </c>
      <c r="CB29" s="3">
        <v>0.36</v>
      </c>
      <c r="CC29" s="3">
        <v>1.78</v>
      </c>
      <c r="CD29" s="3">
        <v>1.5</v>
      </c>
      <c r="CE29" s="3">
        <v>1.6400000000000001</v>
      </c>
      <c r="CF29" s="3">
        <v>237.19200000000001</v>
      </c>
      <c r="CG29" s="3">
        <v>237.39400000000001</v>
      </c>
      <c r="CH29" s="3">
        <v>237.29300000000001</v>
      </c>
      <c r="CI29" s="3">
        <v>9.66</v>
      </c>
      <c r="CJ29" s="3">
        <v>8.99</v>
      </c>
      <c r="CK29" s="3">
        <v>9.3249999999999993</v>
      </c>
      <c r="CL29" s="3">
        <v>2.86</v>
      </c>
      <c r="CM29" s="3">
        <v>2.2599999999999998</v>
      </c>
      <c r="CN29" s="3">
        <v>2.5599999999999996</v>
      </c>
      <c r="CO29" s="3">
        <v>9.14</v>
      </c>
      <c r="CP29" s="3">
        <v>11.65</v>
      </c>
      <c r="CQ29" s="3">
        <v>10.395</v>
      </c>
      <c r="CR29" s="3">
        <v>22.69</v>
      </c>
      <c r="CS29" s="3">
        <v>22.18</v>
      </c>
      <c r="CT29" s="3">
        <v>22.435000000000002</v>
      </c>
    </row>
    <row r="30" spans="1:98" x14ac:dyDescent="0.25">
      <c r="A30" s="3">
        <v>383</v>
      </c>
      <c r="B30" s="3" t="s">
        <v>28</v>
      </c>
      <c r="C30" s="3" t="s">
        <v>32</v>
      </c>
      <c r="D30" s="3">
        <v>20</v>
      </c>
      <c r="E30" s="3" t="s">
        <v>30</v>
      </c>
      <c r="F30" s="3">
        <v>4</v>
      </c>
      <c r="G30" s="3" t="s">
        <v>55</v>
      </c>
      <c r="H30" s="3">
        <v>60</v>
      </c>
      <c r="I30" s="3">
        <v>61</v>
      </c>
      <c r="J30" s="3">
        <v>185.6</v>
      </c>
      <c r="K30" s="3">
        <v>205.244</v>
      </c>
      <c r="L30" s="3">
        <v>0.46</v>
      </c>
      <c r="M30" s="3">
        <v>0.48</v>
      </c>
      <c r="N30" s="1">
        <f t="shared" si="0"/>
        <v>0.47</v>
      </c>
      <c r="O30" s="1">
        <f t="shared" si="1"/>
        <v>0.24877099999999999</v>
      </c>
      <c r="P30" s="1">
        <f t="shared" si="2"/>
        <v>2487.71</v>
      </c>
      <c r="Q30" s="3">
        <v>20.841000000000001</v>
      </c>
      <c r="R30" s="3">
        <v>21.045999999999999</v>
      </c>
      <c r="S30" s="1">
        <f t="shared" si="3"/>
        <v>20.9435</v>
      </c>
      <c r="T30" s="1">
        <f t="shared" si="4"/>
        <v>14.95994205</v>
      </c>
      <c r="U30" s="1">
        <f t="shared" si="5"/>
        <v>149599.42050000001</v>
      </c>
      <c r="V30" s="3">
        <v>0.25</v>
      </c>
      <c r="W30" s="3">
        <v>0.24099999999999999</v>
      </c>
      <c r="X30" s="3">
        <v>0.23799999999999999</v>
      </c>
      <c r="Y30" s="3">
        <v>0.24</v>
      </c>
      <c r="Z30" s="3">
        <v>0.23499999999999999</v>
      </c>
      <c r="AA30" s="1">
        <f t="shared" si="6"/>
        <v>0.24079999999999999</v>
      </c>
      <c r="AB30" s="1">
        <f t="shared" si="7"/>
        <v>0.16841551999999999</v>
      </c>
      <c r="AC30" s="1">
        <f t="shared" si="8"/>
        <v>1684.1551999999999</v>
      </c>
      <c r="AD30" s="3">
        <v>0.155</v>
      </c>
      <c r="AE30" s="3">
        <v>0.155</v>
      </c>
      <c r="AF30" s="3">
        <v>0.12866549999999999</v>
      </c>
      <c r="AG30" s="3">
        <v>1286.655</v>
      </c>
      <c r="AH30" s="3">
        <v>0.41</v>
      </c>
      <c r="AI30" s="3">
        <v>0.42899999999999999</v>
      </c>
      <c r="AJ30" s="3">
        <f t="shared" si="9"/>
        <v>0.41949999999999998</v>
      </c>
      <c r="AK30" s="3">
        <v>0.25295849999999998</v>
      </c>
      <c r="AL30" s="3">
        <v>2529.5849999999996</v>
      </c>
      <c r="AM30" s="3">
        <v>8.2000000000000003E-2</v>
      </c>
      <c r="AN30" s="3">
        <v>7.5999999999999998E-2</v>
      </c>
      <c r="AO30" s="3">
        <f t="shared" si="10"/>
        <v>7.9000000000000001E-2</v>
      </c>
      <c r="AP30" s="3">
        <f t="shared" si="11"/>
        <v>6.1185499999999997E-2</v>
      </c>
      <c r="AQ30" s="3">
        <f t="shared" si="12"/>
        <v>611.85500000000002</v>
      </c>
      <c r="AR30" s="3">
        <v>2.2989999999999999</v>
      </c>
      <c r="AS30" s="3">
        <v>2.2989999999999999</v>
      </c>
      <c r="AT30" s="3">
        <v>1.7056281</v>
      </c>
      <c r="AU30" s="3">
        <v>17056.280999999999</v>
      </c>
      <c r="AV30" s="3">
        <v>3.5000000000000003E-2</v>
      </c>
      <c r="AW30" s="3">
        <v>3.5000000000000003E-2</v>
      </c>
      <c r="AX30" s="3">
        <v>1.5277500000000001E-2</v>
      </c>
      <c r="AY30" s="3">
        <v>152.77500000000001</v>
      </c>
      <c r="AZ30" s="3">
        <v>49.17</v>
      </c>
      <c r="BA30" s="3">
        <v>48.46</v>
      </c>
      <c r="BB30" s="3">
        <v>48.332000000000001</v>
      </c>
      <c r="BC30" s="3">
        <f t="shared" si="13"/>
        <v>48.653999999999996</v>
      </c>
      <c r="BD30" s="3">
        <f t="shared" si="16"/>
        <v>22.745744999999999</v>
      </c>
      <c r="BE30" s="3">
        <f t="shared" si="17"/>
        <v>227457.44999999998</v>
      </c>
      <c r="BF30" s="3">
        <v>0.02</v>
      </c>
      <c r="BG30" s="3">
        <v>0.02</v>
      </c>
      <c r="BH30" s="3">
        <f t="shared" si="14"/>
        <v>0.02</v>
      </c>
      <c r="BI30" s="3">
        <f t="shared" si="15"/>
        <v>1.1990000000000001E-2</v>
      </c>
      <c r="BJ30" s="3">
        <f t="shared" si="18"/>
        <v>119.9</v>
      </c>
      <c r="BK30" s="3">
        <v>1080.2539999999999</v>
      </c>
      <c r="BL30" s="3">
        <v>1083.674</v>
      </c>
      <c r="BM30" s="3">
        <v>1081.9639999999999</v>
      </c>
      <c r="BN30" s="3">
        <v>0</v>
      </c>
      <c r="BO30" s="3">
        <v>1.84</v>
      </c>
      <c r="BP30" s="3">
        <v>7.12</v>
      </c>
      <c r="BQ30" s="3">
        <v>4.4800000000000004</v>
      </c>
      <c r="BR30" s="3">
        <v>11.74</v>
      </c>
      <c r="BS30" s="3">
        <v>15.27</v>
      </c>
      <c r="BT30" s="3">
        <v>13.504999999999999</v>
      </c>
      <c r="BU30" s="3">
        <v>15.56</v>
      </c>
      <c r="BV30" s="3">
        <v>20.32</v>
      </c>
      <c r="BW30" s="3">
        <v>17.940000000000001</v>
      </c>
      <c r="BX30" s="3">
        <v>3.85</v>
      </c>
      <c r="BY30" s="3">
        <v>2.29</v>
      </c>
      <c r="BZ30" s="3">
        <v>31.73</v>
      </c>
      <c r="CA30" s="3" t="s">
        <v>31</v>
      </c>
      <c r="CB30" s="3">
        <v>0.23</v>
      </c>
      <c r="CC30" s="3">
        <v>1.64</v>
      </c>
      <c r="CD30" s="3">
        <v>1.68</v>
      </c>
      <c r="CE30" s="3">
        <v>1.66</v>
      </c>
      <c r="CF30" s="3">
        <v>695.09199999999998</v>
      </c>
      <c r="CG30" s="3">
        <v>695.16899999999998</v>
      </c>
      <c r="CH30" s="3">
        <v>695.13049999999998</v>
      </c>
      <c r="CI30" s="3">
        <v>12.26</v>
      </c>
      <c r="CJ30" s="3">
        <v>12.4</v>
      </c>
      <c r="CK30" s="3">
        <v>12.33</v>
      </c>
      <c r="CL30" s="3">
        <v>4.75</v>
      </c>
      <c r="CM30" s="3">
        <v>4.63</v>
      </c>
      <c r="CN30" s="3">
        <v>4.6899999999999995</v>
      </c>
      <c r="CO30" s="3">
        <v>8.27</v>
      </c>
      <c r="CP30" s="3">
        <v>10.97</v>
      </c>
      <c r="CQ30" s="3">
        <v>9.620000000000001</v>
      </c>
      <c r="CR30" s="3">
        <v>10.88</v>
      </c>
      <c r="CS30" s="3">
        <v>9.81</v>
      </c>
      <c r="CT30" s="3">
        <v>10.345000000000001</v>
      </c>
    </row>
    <row r="31" spans="1:98" x14ac:dyDescent="0.25">
      <c r="A31" s="3">
        <v>383</v>
      </c>
      <c r="B31" s="3" t="s">
        <v>28</v>
      </c>
      <c r="C31" s="3" t="s">
        <v>32</v>
      </c>
      <c r="D31" s="3">
        <v>21</v>
      </c>
      <c r="E31" s="3" t="s">
        <v>30</v>
      </c>
      <c r="F31" s="3">
        <v>5</v>
      </c>
      <c r="G31" s="3" t="s">
        <v>56</v>
      </c>
      <c r="H31" s="3">
        <v>80</v>
      </c>
      <c r="I31" s="3">
        <v>81</v>
      </c>
      <c r="J31" s="3">
        <v>196.84</v>
      </c>
      <c r="K31" s="3">
        <v>217.45</v>
      </c>
      <c r="L31" s="3">
        <v>0.57999999999999996</v>
      </c>
      <c r="M31" s="3">
        <v>0.61</v>
      </c>
      <c r="N31" s="1">
        <f t="shared" si="0"/>
        <v>0.59499999999999997</v>
      </c>
      <c r="O31" s="1">
        <f t="shared" si="1"/>
        <v>0.31493349999999998</v>
      </c>
      <c r="P31" s="1">
        <f t="shared" si="2"/>
        <v>3149.3349999999996</v>
      </c>
      <c r="Q31" s="3">
        <v>25.300999999999998</v>
      </c>
      <c r="R31" s="3">
        <v>25.504999999999999</v>
      </c>
      <c r="S31" s="1">
        <f t="shared" si="3"/>
        <v>25.402999999999999</v>
      </c>
      <c r="T31" s="1">
        <f t="shared" si="4"/>
        <v>18.145362899999999</v>
      </c>
      <c r="U31" s="1">
        <f t="shared" si="5"/>
        <v>181453.62899999999</v>
      </c>
      <c r="V31" s="3">
        <v>0.37</v>
      </c>
      <c r="W31" s="3">
        <v>0.38100000000000001</v>
      </c>
      <c r="X31" s="3">
        <v>0.379</v>
      </c>
      <c r="Y31" s="3">
        <v>0.38</v>
      </c>
      <c r="Z31" s="3">
        <v>0.38</v>
      </c>
      <c r="AA31" s="1">
        <f t="shared" si="6"/>
        <v>0.37799999999999995</v>
      </c>
      <c r="AB31" s="1">
        <f t="shared" si="7"/>
        <v>0.26437319999999997</v>
      </c>
      <c r="AC31" s="1">
        <f t="shared" si="8"/>
        <v>2643.732</v>
      </c>
      <c r="AD31" s="3">
        <v>0.17</v>
      </c>
      <c r="AE31" s="3">
        <v>0.17</v>
      </c>
      <c r="AF31" s="3">
        <v>0.14111699999999999</v>
      </c>
      <c r="AG31" s="3">
        <v>1411.1699999999998</v>
      </c>
      <c r="AH31" s="3">
        <v>0.66</v>
      </c>
      <c r="AI31" s="3">
        <v>0.51500000000000001</v>
      </c>
      <c r="AJ31" s="3">
        <f t="shared" si="9"/>
        <v>0.58750000000000002</v>
      </c>
      <c r="AK31" s="3">
        <v>0.35426249999999998</v>
      </c>
      <c r="AL31" s="3">
        <v>3542.625</v>
      </c>
      <c r="AM31" s="3">
        <v>8.4000000000000005E-2</v>
      </c>
      <c r="AN31" s="3">
        <v>7.8E-2</v>
      </c>
      <c r="AO31" s="3">
        <f t="shared" si="10"/>
        <v>8.1000000000000003E-2</v>
      </c>
      <c r="AP31" s="3">
        <f t="shared" si="11"/>
        <v>6.2734499999999999E-2</v>
      </c>
      <c r="AQ31" s="3">
        <f t="shared" si="12"/>
        <v>627.34500000000003</v>
      </c>
      <c r="AR31" s="3">
        <v>2.6190000000000002</v>
      </c>
      <c r="AS31" s="3">
        <v>2.6190000000000002</v>
      </c>
      <c r="AT31" s="3">
        <v>1.9430361000000003</v>
      </c>
      <c r="AU31" s="3">
        <v>19430.361000000004</v>
      </c>
      <c r="AV31" s="3">
        <v>3.2000000000000001E-2</v>
      </c>
      <c r="AW31" s="3">
        <v>3.2000000000000001E-2</v>
      </c>
      <c r="AX31" s="3">
        <v>1.3968E-2</v>
      </c>
      <c r="AY31" s="3">
        <v>139.68</v>
      </c>
      <c r="AZ31" s="3">
        <v>43.22</v>
      </c>
      <c r="BA31" s="3">
        <v>43.52</v>
      </c>
      <c r="BB31" s="3">
        <v>43.055999999999997</v>
      </c>
      <c r="BC31" s="3">
        <f t="shared" si="13"/>
        <v>43.265333333333331</v>
      </c>
      <c r="BD31" s="3">
        <f t="shared" si="16"/>
        <v>20.226543333333332</v>
      </c>
      <c r="BE31" s="3">
        <f t="shared" si="17"/>
        <v>202265.43333333332</v>
      </c>
      <c r="BF31" s="3">
        <v>0.03</v>
      </c>
      <c r="BG31" s="3">
        <v>0.03</v>
      </c>
      <c r="BH31" s="3">
        <f t="shared" si="14"/>
        <v>0.03</v>
      </c>
      <c r="BI31" s="3">
        <f t="shared" si="15"/>
        <v>1.7985000000000001E-2</v>
      </c>
      <c r="BJ31" s="3">
        <f t="shared" si="18"/>
        <v>179.85000000000002</v>
      </c>
      <c r="BK31" s="3">
        <v>1001.9</v>
      </c>
      <c r="BL31" s="3">
        <v>1009.8579999999999</v>
      </c>
      <c r="BM31" s="3">
        <v>1005.8789999999999</v>
      </c>
      <c r="BN31" s="3">
        <v>1.92</v>
      </c>
      <c r="BO31" s="3" t="s">
        <v>31</v>
      </c>
      <c r="BP31" s="3">
        <v>2.77</v>
      </c>
      <c r="BQ31" s="3">
        <v>2.77</v>
      </c>
      <c r="BR31" s="3">
        <v>4.33</v>
      </c>
      <c r="BS31" s="3">
        <v>2.0699999999999998</v>
      </c>
      <c r="BT31" s="3">
        <v>3.2</v>
      </c>
      <c r="BU31" s="3">
        <v>23.05</v>
      </c>
      <c r="BV31" s="3">
        <v>27.86</v>
      </c>
      <c r="BW31" s="3">
        <v>25.454999999999998</v>
      </c>
      <c r="BX31" s="3">
        <v>1.3</v>
      </c>
      <c r="BY31" s="3">
        <v>0.94</v>
      </c>
      <c r="BZ31" s="3">
        <v>11.49</v>
      </c>
      <c r="CA31" s="3" t="s">
        <v>31</v>
      </c>
      <c r="CB31" s="3">
        <v>0.33</v>
      </c>
      <c r="CC31" s="3">
        <v>1.65</v>
      </c>
      <c r="CD31" s="3">
        <v>2.08</v>
      </c>
      <c r="CE31" s="3">
        <v>1.865</v>
      </c>
      <c r="CF31" s="3">
        <v>837.22699999999998</v>
      </c>
      <c r="CG31" s="3">
        <v>834.09299999999996</v>
      </c>
      <c r="CH31" s="3">
        <v>835.66</v>
      </c>
      <c r="CI31" s="3">
        <v>13.08</v>
      </c>
      <c r="CJ31" s="3">
        <v>10.69</v>
      </c>
      <c r="CK31" s="3">
        <v>11.885</v>
      </c>
      <c r="CL31" s="3">
        <v>4.7699999999999996</v>
      </c>
      <c r="CM31" s="3">
        <v>4.3099999999999996</v>
      </c>
      <c r="CN31" s="3">
        <v>4.5399999999999991</v>
      </c>
      <c r="CO31" s="3">
        <v>11.91</v>
      </c>
      <c r="CP31" s="3">
        <v>14.26</v>
      </c>
      <c r="CQ31" s="3">
        <v>13.085000000000001</v>
      </c>
      <c r="CR31" s="3">
        <v>15.63</v>
      </c>
      <c r="CS31" s="3">
        <v>24.99</v>
      </c>
      <c r="CT31" s="3">
        <v>20.309999999999999</v>
      </c>
    </row>
    <row r="32" spans="1:98" x14ac:dyDescent="0.25">
      <c r="A32" s="3">
        <v>383</v>
      </c>
      <c r="B32" s="3" t="s">
        <v>28</v>
      </c>
      <c r="C32" s="3" t="s">
        <v>32</v>
      </c>
      <c r="D32" s="3">
        <v>22</v>
      </c>
      <c r="E32" s="3" t="s">
        <v>30</v>
      </c>
      <c r="F32" s="3">
        <v>2</v>
      </c>
      <c r="G32" s="3" t="s">
        <v>57</v>
      </c>
      <c r="H32" s="3">
        <v>66</v>
      </c>
      <c r="I32" s="3">
        <v>67</v>
      </c>
      <c r="J32" s="3">
        <v>201.66</v>
      </c>
      <c r="K32" s="3">
        <v>222.77</v>
      </c>
      <c r="L32" s="3">
        <v>1</v>
      </c>
      <c r="M32" s="3">
        <v>1.03</v>
      </c>
      <c r="N32" s="1">
        <f t="shared" si="0"/>
        <v>1.0150000000000001</v>
      </c>
      <c r="O32" s="1">
        <f t="shared" si="1"/>
        <v>0.53723950000000009</v>
      </c>
      <c r="P32" s="1">
        <f t="shared" si="2"/>
        <v>5372.3950000000013</v>
      </c>
      <c r="Q32" s="3">
        <v>21.984999999999999</v>
      </c>
      <c r="R32" s="3">
        <v>21.640999999999998</v>
      </c>
      <c r="S32" s="1">
        <f t="shared" si="3"/>
        <v>21.812999999999999</v>
      </c>
      <c r="T32" s="1">
        <f t="shared" si="4"/>
        <v>15.5810259</v>
      </c>
      <c r="U32" s="1">
        <f t="shared" si="5"/>
        <v>155810.25899999999</v>
      </c>
      <c r="V32" s="3">
        <v>0.74</v>
      </c>
      <c r="W32" s="3">
        <v>0.754</v>
      </c>
      <c r="X32" s="3">
        <v>0.75800000000000001</v>
      </c>
      <c r="Y32" s="3">
        <v>0.75</v>
      </c>
      <c r="Z32" s="3">
        <v>0.75600000000000001</v>
      </c>
      <c r="AA32" s="1">
        <f t="shared" si="6"/>
        <v>0.75160000000000005</v>
      </c>
      <c r="AB32" s="1">
        <f t="shared" si="7"/>
        <v>0.52566904000000003</v>
      </c>
      <c r="AC32" s="1">
        <f t="shared" si="8"/>
        <v>5256.6904000000004</v>
      </c>
      <c r="AD32" s="3">
        <v>0.22500000000000001</v>
      </c>
      <c r="AE32" s="3">
        <v>0.22500000000000001</v>
      </c>
      <c r="AF32" s="3">
        <v>0.18677249999999998</v>
      </c>
      <c r="AG32" s="3">
        <v>1867.7249999999999</v>
      </c>
      <c r="AH32" s="3">
        <v>0.55000000000000004</v>
      </c>
      <c r="AI32" s="3">
        <v>0.58399999999999996</v>
      </c>
      <c r="AJ32" s="3">
        <f t="shared" si="9"/>
        <v>0.56699999999999995</v>
      </c>
      <c r="AK32" s="3">
        <v>0.34190099999999995</v>
      </c>
      <c r="AL32" s="3">
        <v>3419.0099999999998</v>
      </c>
      <c r="AM32" s="3">
        <v>0.107</v>
      </c>
      <c r="AN32" s="3">
        <v>0.1</v>
      </c>
      <c r="AO32" s="3">
        <f t="shared" si="10"/>
        <v>0.10350000000000001</v>
      </c>
      <c r="AP32" s="3">
        <f t="shared" si="11"/>
        <v>8.0160750000000003E-2</v>
      </c>
      <c r="AQ32" s="3">
        <f t="shared" si="12"/>
        <v>801.60750000000007</v>
      </c>
      <c r="AR32" s="3">
        <v>2.5819999999999999</v>
      </c>
      <c r="AS32" s="3">
        <v>2.5819999999999999</v>
      </c>
      <c r="AT32" s="3">
        <v>1.9155857999999999</v>
      </c>
      <c r="AU32" s="3">
        <v>19155.858</v>
      </c>
      <c r="AV32" s="3">
        <v>2.1999999999999999E-2</v>
      </c>
      <c r="AW32" s="3">
        <v>2.1999999999999999E-2</v>
      </c>
      <c r="AX32" s="3">
        <v>9.6029999999999987E-3</v>
      </c>
      <c r="AY32" s="3">
        <v>96.029999999999987</v>
      </c>
      <c r="AZ32" s="3">
        <v>47.9</v>
      </c>
      <c r="BA32" s="3">
        <v>47.87</v>
      </c>
      <c r="BB32" s="3">
        <v>48.09</v>
      </c>
      <c r="BC32" s="3">
        <f t="shared" si="13"/>
        <v>47.95333333333334</v>
      </c>
      <c r="BD32" s="3">
        <f t="shared" si="16"/>
        <v>22.418183333333339</v>
      </c>
      <c r="BE32" s="3">
        <f t="shared" si="17"/>
        <v>224181.8333333334</v>
      </c>
      <c r="BF32" s="3">
        <v>0.05</v>
      </c>
      <c r="BG32" s="3">
        <v>0.05</v>
      </c>
      <c r="BH32" s="3">
        <f t="shared" si="14"/>
        <v>0.05</v>
      </c>
      <c r="BI32" s="3">
        <f t="shared" si="15"/>
        <v>2.9975000000000002E-2</v>
      </c>
      <c r="BJ32" s="3">
        <f t="shared" si="18"/>
        <v>299.75</v>
      </c>
      <c r="BK32" s="3">
        <v>965.303</v>
      </c>
      <c r="BL32" s="3">
        <v>967.06299999999999</v>
      </c>
      <c r="BM32" s="3">
        <v>966.18299999999999</v>
      </c>
      <c r="BN32" s="3">
        <v>10.48</v>
      </c>
      <c r="BO32" s="3">
        <v>4.24</v>
      </c>
      <c r="BP32" s="3">
        <v>8.56</v>
      </c>
      <c r="BQ32" s="3">
        <v>6.4</v>
      </c>
      <c r="BR32" s="3">
        <v>3.17</v>
      </c>
      <c r="BS32" s="3">
        <v>4.71</v>
      </c>
      <c r="BT32" s="3">
        <v>3.94</v>
      </c>
      <c r="BU32" s="3">
        <v>63.72</v>
      </c>
      <c r="BV32" s="3">
        <v>65.819999999999993</v>
      </c>
      <c r="BW32" s="3">
        <v>64.77</v>
      </c>
      <c r="BX32" s="3">
        <v>2.67</v>
      </c>
      <c r="BY32" s="3">
        <v>11.86</v>
      </c>
      <c r="BZ32" s="3">
        <v>45.91</v>
      </c>
      <c r="CA32" s="3" t="s">
        <v>31</v>
      </c>
      <c r="CB32" s="3">
        <v>0.54</v>
      </c>
      <c r="CC32" s="3">
        <v>1.97</v>
      </c>
      <c r="CD32" s="3">
        <v>1.81</v>
      </c>
      <c r="CE32" s="3">
        <v>1.8900000000000001</v>
      </c>
      <c r="CF32" s="3">
        <v>654.02499999999998</v>
      </c>
      <c r="CG32" s="3">
        <v>658.60299999999995</v>
      </c>
      <c r="CH32" s="3">
        <v>656.31399999999996</v>
      </c>
      <c r="CI32" s="3">
        <v>17.329999999999998</v>
      </c>
      <c r="CJ32" s="3">
        <v>11.75</v>
      </c>
      <c r="CK32" s="3">
        <v>14.54</v>
      </c>
      <c r="CL32" s="3">
        <v>7.94</v>
      </c>
      <c r="CM32" s="3">
        <v>7.17</v>
      </c>
      <c r="CN32" s="3">
        <v>7.5549999999999997</v>
      </c>
      <c r="CO32" s="3">
        <v>13.96</v>
      </c>
      <c r="CP32" s="3">
        <v>15.46</v>
      </c>
      <c r="CQ32" s="3">
        <v>14.71</v>
      </c>
      <c r="CR32" s="3">
        <v>36.18</v>
      </c>
      <c r="CS32" s="3">
        <v>32.43</v>
      </c>
      <c r="CT32" s="3">
        <v>34.305</v>
      </c>
    </row>
    <row r="33" spans="1:98" x14ac:dyDescent="0.25">
      <c r="A33" s="3">
        <v>383</v>
      </c>
      <c r="B33" s="3" t="s">
        <v>28</v>
      </c>
      <c r="C33" s="3" t="s">
        <v>32</v>
      </c>
      <c r="D33" s="3">
        <v>24</v>
      </c>
      <c r="E33" s="3" t="s">
        <v>30</v>
      </c>
      <c r="F33" s="3">
        <v>3</v>
      </c>
      <c r="G33" s="3" t="s">
        <v>58</v>
      </c>
      <c r="H33" s="3">
        <v>69</v>
      </c>
      <c r="I33" s="3">
        <v>70</v>
      </c>
      <c r="J33" s="3">
        <v>222.19</v>
      </c>
      <c r="K33" s="3">
        <v>244.3</v>
      </c>
      <c r="L33" s="3">
        <v>0.47</v>
      </c>
      <c r="M33" s="3">
        <v>0.5</v>
      </c>
      <c r="N33" s="1">
        <f t="shared" si="0"/>
        <v>0.48499999999999999</v>
      </c>
      <c r="O33" s="1">
        <f t="shared" si="1"/>
        <v>0.25671050000000001</v>
      </c>
      <c r="P33" s="1">
        <f t="shared" si="2"/>
        <v>2567.105</v>
      </c>
      <c r="Q33" s="3">
        <v>1.915</v>
      </c>
      <c r="R33" s="3">
        <v>1.8879999999999999</v>
      </c>
      <c r="S33" s="1">
        <f t="shared" si="3"/>
        <v>1.9015</v>
      </c>
      <c r="T33" s="1">
        <f t="shared" si="4"/>
        <v>1.35824145</v>
      </c>
      <c r="U33" s="1">
        <f t="shared" si="5"/>
        <v>13582.414499999999</v>
      </c>
      <c r="V33" s="3">
        <v>0.27</v>
      </c>
      <c r="W33" s="3">
        <v>0.28499999999999998</v>
      </c>
      <c r="X33" s="3">
        <v>0.28799999999999998</v>
      </c>
      <c r="Y33" s="3">
        <v>0.28000000000000003</v>
      </c>
      <c r="Z33" s="3">
        <v>0.28499999999999998</v>
      </c>
      <c r="AA33" s="1">
        <f t="shared" si="6"/>
        <v>0.28159999999999996</v>
      </c>
      <c r="AB33" s="1">
        <f t="shared" si="7"/>
        <v>0.19695103999999997</v>
      </c>
      <c r="AC33" s="1">
        <f t="shared" si="8"/>
        <v>1969.5103999999997</v>
      </c>
      <c r="AD33" s="3">
        <v>0.17199999999999999</v>
      </c>
      <c r="AE33" s="3">
        <v>0.17199999999999999</v>
      </c>
      <c r="AF33" s="3">
        <v>0.14277719999999999</v>
      </c>
      <c r="AG33" s="3">
        <v>1427.7719999999999</v>
      </c>
      <c r="AH33" s="3">
        <v>0.55000000000000004</v>
      </c>
      <c r="AI33" s="3">
        <v>0.55700000000000005</v>
      </c>
      <c r="AJ33" s="3">
        <f t="shared" si="9"/>
        <v>0.5535000000000001</v>
      </c>
      <c r="AK33" s="3">
        <v>0.33376050000000007</v>
      </c>
      <c r="AL33" s="3">
        <v>3337.6050000000009</v>
      </c>
      <c r="AM33" s="3">
        <v>1.2E-2</v>
      </c>
      <c r="AN33" s="3">
        <v>1.2E-2</v>
      </c>
      <c r="AO33" s="3">
        <f t="shared" si="10"/>
        <v>1.2E-2</v>
      </c>
      <c r="AP33" s="3">
        <f t="shared" si="11"/>
        <v>9.2940000000000002E-3</v>
      </c>
      <c r="AQ33" s="3">
        <f t="shared" si="12"/>
        <v>92.94</v>
      </c>
      <c r="AR33" s="3">
        <v>3.2130000000000001</v>
      </c>
      <c r="AS33" s="3">
        <v>3.2130000000000001</v>
      </c>
      <c r="AT33" s="3">
        <v>2.3837247000000001</v>
      </c>
      <c r="AU33" s="3">
        <v>23837.247000000003</v>
      </c>
      <c r="AV33" s="3">
        <v>2.9000000000000001E-2</v>
      </c>
      <c r="AW33" s="3">
        <v>2.9000000000000001E-2</v>
      </c>
      <c r="AX33" s="3">
        <v>1.2658500000000001E-2</v>
      </c>
      <c r="AY33" s="3">
        <v>126.58500000000001</v>
      </c>
      <c r="AZ33" s="3">
        <v>77.73</v>
      </c>
      <c r="BA33" s="3">
        <v>76.66</v>
      </c>
      <c r="BB33" s="3">
        <v>77.275000000000006</v>
      </c>
      <c r="BC33" s="3">
        <f t="shared" si="13"/>
        <v>77.221666666666664</v>
      </c>
      <c r="BD33" s="3">
        <f t="shared" si="16"/>
        <v>36.101129166666666</v>
      </c>
      <c r="BE33" s="3">
        <f t="shared" si="17"/>
        <v>361011.29166666669</v>
      </c>
      <c r="BF33" s="3">
        <v>0.02</v>
      </c>
      <c r="BG33" s="3">
        <v>0.02</v>
      </c>
      <c r="BH33" s="3">
        <f t="shared" si="14"/>
        <v>0.02</v>
      </c>
      <c r="BI33" s="3">
        <f t="shared" si="15"/>
        <v>1.1990000000000001E-2</v>
      </c>
      <c r="BJ33" s="3">
        <f t="shared" si="18"/>
        <v>119.9</v>
      </c>
      <c r="BK33" s="3">
        <v>698.85799999999995</v>
      </c>
      <c r="BL33" s="3">
        <v>724.29100000000005</v>
      </c>
      <c r="BM33" s="3">
        <v>711.57449999999994</v>
      </c>
      <c r="BN33" s="3">
        <v>10.42</v>
      </c>
      <c r="BO33" s="3" t="s">
        <v>31</v>
      </c>
      <c r="BP33" s="3">
        <v>2.06</v>
      </c>
      <c r="BQ33" s="3">
        <v>2.06</v>
      </c>
      <c r="BR33" s="3" t="s">
        <v>31</v>
      </c>
      <c r="BS33" s="3">
        <v>1.59</v>
      </c>
      <c r="BT33" s="3">
        <v>1.59</v>
      </c>
      <c r="BU33" s="3">
        <v>14.22</v>
      </c>
      <c r="BV33" s="3">
        <v>12.06</v>
      </c>
      <c r="BW33" s="3">
        <v>13.14</v>
      </c>
      <c r="BX33" s="3" t="s">
        <v>31</v>
      </c>
      <c r="BY33" s="3">
        <v>9.19</v>
      </c>
      <c r="BZ33" s="3">
        <v>8.75</v>
      </c>
      <c r="CA33" s="3" t="s">
        <v>31</v>
      </c>
      <c r="CB33" s="3">
        <v>0.28999999999999998</v>
      </c>
      <c r="CC33" s="3">
        <v>1.85</v>
      </c>
      <c r="CD33" s="3">
        <v>1.44</v>
      </c>
      <c r="CE33" s="3">
        <v>1.645</v>
      </c>
      <c r="CF33" s="3">
        <v>85.781000000000006</v>
      </c>
      <c r="CG33" s="3">
        <v>86.433999999999997</v>
      </c>
      <c r="CH33" s="3">
        <v>86.107500000000002</v>
      </c>
      <c r="CI33" s="3">
        <v>9.8699999999999992</v>
      </c>
      <c r="CJ33" s="3" t="s">
        <v>31</v>
      </c>
      <c r="CK33" s="3">
        <v>9.8699999999999992</v>
      </c>
      <c r="CL33" s="3">
        <v>0.83</v>
      </c>
      <c r="CM33" s="3">
        <v>0.75</v>
      </c>
      <c r="CN33" s="3">
        <v>0.79</v>
      </c>
      <c r="CO33" s="3">
        <v>9.35</v>
      </c>
      <c r="CP33" s="3">
        <v>12.28</v>
      </c>
      <c r="CQ33" s="3">
        <v>10.815</v>
      </c>
      <c r="CR33" s="3">
        <v>10.48</v>
      </c>
      <c r="CS33" s="3">
        <v>6.9</v>
      </c>
      <c r="CT33" s="3">
        <v>8.6900000000000013</v>
      </c>
    </row>
    <row r="34" spans="1:98" x14ac:dyDescent="0.25">
      <c r="A34" s="3">
        <v>383</v>
      </c>
      <c r="B34" s="3" t="s">
        <v>28</v>
      </c>
      <c r="C34" s="3" t="s">
        <v>32</v>
      </c>
      <c r="D34" s="3">
        <v>25</v>
      </c>
      <c r="E34" s="3" t="s">
        <v>30</v>
      </c>
      <c r="F34" s="3">
        <v>3</v>
      </c>
      <c r="G34" s="3" t="s">
        <v>59</v>
      </c>
      <c r="H34" s="3">
        <v>60</v>
      </c>
      <c r="I34" s="3">
        <v>61</v>
      </c>
      <c r="J34" s="3">
        <v>228.29</v>
      </c>
      <c r="K34" s="3">
        <v>250.9</v>
      </c>
      <c r="L34" s="3">
        <v>1.01</v>
      </c>
      <c r="M34" s="3">
        <v>1.06</v>
      </c>
      <c r="N34" s="1">
        <f t="shared" si="0"/>
        <v>1.0350000000000001</v>
      </c>
      <c r="O34" s="1">
        <f t="shared" si="1"/>
        <v>0.54782550000000008</v>
      </c>
      <c r="P34" s="1">
        <f t="shared" si="2"/>
        <v>5478.255000000001</v>
      </c>
      <c r="Q34" s="3">
        <v>11.398999999999999</v>
      </c>
      <c r="R34" s="3">
        <v>11.365</v>
      </c>
      <c r="S34" s="1">
        <f t="shared" si="3"/>
        <v>11.382</v>
      </c>
      <c r="T34" s="1">
        <f t="shared" si="4"/>
        <v>8.1301626000000002</v>
      </c>
      <c r="U34" s="1">
        <f t="shared" si="5"/>
        <v>81301.626000000004</v>
      </c>
      <c r="V34" s="3">
        <v>0.56999999999999995</v>
      </c>
      <c r="W34" s="3">
        <v>0.56899999999999995</v>
      </c>
      <c r="X34" s="3">
        <v>0.57199999999999995</v>
      </c>
      <c r="Y34" s="3">
        <v>0.56999999999999995</v>
      </c>
      <c r="Z34" s="3">
        <v>0.56999999999999995</v>
      </c>
      <c r="AA34" s="1">
        <f t="shared" si="6"/>
        <v>0.57019999999999993</v>
      </c>
      <c r="AB34" s="1">
        <f t="shared" si="7"/>
        <v>0.39879787999999994</v>
      </c>
      <c r="AC34" s="1">
        <f t="shared" si="8"/>
        <v>3987.9787999999994</v>
      </c>
      <c r="AD34" s="3">
        <v>0.254</v>
      </c>
      <c r="AE34" s="3">
        <v>0.254</v>
      </c>
      <c r="AF34" s="3">
        <v>0.21084539999999999</v>
      </c>
      <c r="AG34" s="3">
        <v>2108.4539999999997</v>
      </c>
      <c r="AH34" s="3">
        <v>0.7</v>
      </c>
      <c r="AI34" s="3">
        <v>0.69</v>
      </c>
      <c r="AJ34" s="3">
        <f t="shared" si="9"/>
        <v>0.69499999999999995</v>
      </c>
      <c r="AK34" s="3">
        <v>0.41908499999999993</v>
      </c>
      <c r="AL34" s="3">
        <v>4190.8499999999995</v>
      </c>
      <c r="AM34" s="3">
        <v>5.8000000000000003E-2</v>
      </c>
      <c r="AN34" s="3">
        <v>5.3999999999999999E-2</v>
      </c>
      <c r="AO34" s="3">
        <f t="shared" si="10"/>
        <v>5.6000000000000001E-2</v>
      </c>
      <c r="AP34" s="3">
        <f t="shared" si="11"/>
        <v>4.3372000000000001E-2</v>
      </c>
      <c r="AQ34" s="3">
        <f t="shared" si="12"/>
        <v>433.72</v>
      </c>
      <c r="AR34" s="3">
        <v>3.117</v>
      </c>
      <c r="AS34" s="3">
        <v>3.117</v>
      </c>
      <c r="AT34" s="3">
        <v>2.3125022999999998</v>
      </c>
      <c r="AU34" s="3">
        <v>23125.022999999997</v>
      </c>
      <c r="AV34" s="3">
        <v>3.7999999999999999E-2</v>
      </c>
      <c r="AW34" s="3">
        <v>3.7999999999999999E-2</v>
      </c>
      <c r="AX34" s="3">
        <v>1.6587000000000001E-2</v>
      </c>
      <c r="AY34" s="3">
        <v>165.87</v>
      </c>
      <c r="AZ34" s="3">
        <v>62.56</v>
      </c>
      <c r="BA34" s="3">
        <v>61.54</v>
      </c>
      <c r="BB34" s="3">
        <v>62.216000000000001</v>
      </c>
      <c r="BC34" s="3">
        <f t="shared" si="13"/>
        <v>62.105333333333334</v>
      </c>
      <c r="BD34" s="3">
        <f t="shared" si="16"/>
        <v>29.034243333333336</v>
      </c>
      <c r="BE34" s="3">
        <f t="shared" si="17"/>
        <v>290342.43333333335</v>
      </c>
      <c r="BF34" s="3">
        <v>0.05</v>
      </c>
      <c r="BG34" s="3">
        <v>0.05</v>
      </c>
      <c r="BH34" s="3">
        <f t="shared" si="14"/>
        <v>0.05</v>
      </c>
      <c r="BI34" s="3">
        <f t="shared" si="15"/>
        <v>2.9975000000000002E-2</v>
      </c>
      <c r="BJ34" s="3">
        <f t="shared" si="18"/>
        <v>299.75</v>
      </c>
      <c r="BK34" s="3">
        <v>1663.009</v>
      </c>
      <c r="BL34" s="3">
        <v>1691.923</v>
      </c>
      <c r="BM34" s="3">
        <v>1677.4659999999999</v>
      </c>
      <c r="BN34" s="3">
        <v>5.89</v>
      </c>
      <c r="BO34" s="3" t="s">
        <v>31</v>
      </c>
      <c r="BP34" s="3">
        <v>5.09</v>
      </c>
      <c r="BQ34" s="3">
        <v>5.09</v>
      </c>
      <c r="BR34" s="3">
        <v>7.74</v>
      </c>
      <c r="BS34" s="3">
        <v>2.65</v>
      </c>
      <c r="BT34" s="3">
        <v>5.1950000000000003</v>
      </c>
      <c r="BU34" s="3">
        <v>20.98</v>
      </c>
      <c r="BV34" s="3">
        <v>17.96</v>
      </c>
      <c r="BW34" s="3">
        <v>19.47</v>
      </c>
      <c r="BX34" s="3">
        <v>2.02</v>
      </c>
      <c r="BY34" s="3">
        <v>2.2000000000000002</v>
      </c>
      <c r="BZ34" s="3">
        <v>20.85</v>
      </c>
      <c r="CA34" s="3" t="s">
        <v>31</v>
      </c>
      <c r="CB34" s="3">
        <v>0.32</v>
      </c>
      <c r="CC34" s="3">
        <v>2.4900000000000002</v>
      </c>
      <c r="CD34" s="3">
        <v>2.69</v>
      </c>
      <c r="CE34" s="3">
        <v>2.59</v>
      </c>
      <c r="CF34" s="3">
        <v>349.21600000000001</v>
      </c>
      <c r="CG34" s="3">
        <v>351.10500000000002</v>
      </c>
      <c r="CH34" s="3">
        <v>350.16050000000001</v>
      </c>
      <c r="CI34" s="3">
        <v>15.63</v>
      </c>
      <c r="CJ34" s="3">
        <v>13.46</v>
      </c>
      <c r="CK34" s="3">
        <v>14.545000000000002</v>
      </c>
      <c r="CL34" s="3">
        <v>5.8</v>
      </c>
      <c r="CM34" s="3">
        <v>4.8600000000000003</v>
      </c>
      <c r="CN34" s="3">
        <v>5.33</v>
      </c>
      <c r="CO34" s="3">
        <v>12.84</v>
      </c>
      <c r="CP34" s="3">
        <v>19.059999999999999</v>
      </c>
      <c r="CQ34" s="3">
        <v>15.95</v>
      </c>
      <c r="CR34" s="3">
        <v>19.64</v>
      </c>
      <c r="CS34" s="3">
        <v>19.57</v>
      </c>
      <c r="CT34" s="3">
        <v>19.605</v>
      </c>
    </row>
    <row r="35" spans="1:98" x14ac:dyDescent="0.25">
      <c r="A35" s="3">
        <v>383</v>
      </c>
      <c r="B35" s="3" t="s">
        <v>28</v>
      </c>
      <c r="C35" s="3" t="s">
        <v>32</v>
      </c>
      <c r="D35" s="3">
        <v>26</v>
      </c>
      <c r="E35" s="3" t="s">
        <v>30</v>
      </c>
      <c r="F35" s="3">
        <v>3</v>
      </c>
      <c r="G35" s="3" t="s">
        <v>60</v>
      </c>
      <c r="H35" s="3">
        <v>75</v>
      </c>
      <c r="I35" s="3">
        <v>76</v>
      </c>
      <c r="J35" s="3">
        <v>237.95</v>
      </c>
      <c r="K35" s="3">
        <v>261.06</v>
      </c>
      <c r="L35" s="3">
        <v>1.54</v>
      </c>
      <c r="M35" s="3">
        <v>1.6</v>
      </c>
      <c r="N35" s="1">
        <f t="shared" si="0"/>
        <v>1.57</v>
      </c>
      <c r="O35" s="1">
        <f t="shared" si="1"/>
        <v>0.83100099999999999</v>
      </c>
      <c r="P35" s="1">
        <f t="shared" si="2"/>
        <v>8310.01</v>
      </c>
      <c r="Q35" s="3">
        <v>12.372</v>
      </c>
      <c r="R35" s="3">
        <v>12.353</v>
      </c>
      <c r="S35" s="1">
        <f t="shared" si="3"/>
        <v>12.362500000000001</v>
      </c>
      <c r="T35" s="1">
        <f t="shared" si="4"/>
        <v>8.8305337500000007</v>
      </c>
      <c r="U35" s="1">
        <f t="shared" si="5"/>
        <v>88305.337500000009</v>
      </c>
      <c r="V35" s="3">
        <v>0.83</v>
      </c>
      <c r="W35" s="3">
        <v>0.78600000000000003</v>
      </c>
      <c r="X35" s="3">
        <v>0.78900000000000003</v>
      </c>
      <c r="Y35" s="3">
        <v>0.78</v>
      </c>
      <c r="Z35" s="3">
        <v>0.78500000000000003</v>
      </c>
      <c r="AA35" s="1">
        <f t="shared" si="6"/>
        <v>0.79400000000000015</v>
      </c>
      <c r="AB35" s="1">
        <f t="shared" si="7"/>
        <v>0.55532360000000014</v>
      </c>
      <c r="AC35" s="1">
        <f t="shared" si="8"/>
        <v>5553.2360000000017</v>
      </c>
      <c r="AD35" s="3">
        <v>0.374</v>
      </c>
      <c r="AE35" s="3">
        <v>0.374</v>
      </c>
      <c r="AF35" s="3">
        <v>0.31045739999999999</v>
      </c>
      <c r="AG35" s="3">
        <v>3104.5740000000001</v>
      </c>
      <c r="AH35" s="3">
        <v>0.88</v>
      </c>
      <c r="AI35" s="3">
        <v>0.69499999999999995</v>
      </c>
      <c r="AJ35" s="3">
        <f t="shared" si="9"/>
        <v>0.78749999999999998</v>
      </c>
      <c r="AK35" s="3">
        <v>0.47486249999999997</v>
      </c>
      <c r="AL35" s="3">
        <v>4748.625</v>
      </c>
      <c r="AM35" s="3">
        <v>5.5E-2</v>
      </c>
      <c r="AN35" s="3">
        <v>5.0999999999999997E-2</v>
      </c>
      <c r="AO35" s="3">
        <f t="shared" si="10"/>
        <v>5.2999999999999999E-2</v>
      </c>
      <c r="AP35" s="3">
        <f t="shared" si="11"/>
        <v>4.1048499999999995E-2</v>
      </c>
      <c r="AQ35" s="3">
        <f t="shared" si="12"/>
        <v>410.48499999999996</v>
      </c>
      <c r="AR35" s="3">
        <v>2.8610000000000002</v>
      </c>
      <c r="AS35" s="3">
        <v>2.8610000000000002</v>
      </c>
      <c r="AT35" s="3">
        <v>2.1225759000000002</v>
      </c>
      <c r="AU35" s="3">
        <v>21225.759000000002</v>
      </c>
      <c r="AV35" s="3">
        <v>2.5999999999999999E-2</v>
      </c>
      <c r="AW35" s="3">
        <v>2.5999999999999999E-2</v>
      </c>
      <c r="AX35" s="3">
        <v>1.1349E-2</v>
      </c>
      <c r="AY35" s="3">
        <v>113.49</v>
      </c>
      <c r="AZ35" s="3">
        <v>60.95</v>
      </c>
      <c r="BA35" s="3">
        <v>60.14</v>
      </c>
      <c r="BB35" s="3">
        <v>60.264000000000003</v>
      </c>
      <c r="BC35" s="3">
        <f t="shared" si="13"/>
        <v>60.451333333333338</v>
      </c>
      <c r="BD35" s="3">
        <f t="shared" si="16"/>
        <v>28.260998333333337</v>
      </c>
      <c r="BE35" s="3">
        <f t="shared" si="17"/>
        <v>282609.9833333334</v>
      </c>
      <c r="BF35" s="3">
        <v>7.0000000000000007E-2</v>
      </c>
      <c r="BG35" s="3">
        <v>7.0000000000000007E-2</v>
      </c>
      <c r="BH35" s="3">
        <f t="shared" si="14"/>
        <v>7.0000000000000007E-2</v>
      </c>
      <c r="BI35" s="3">
        <f t="shared" si="15"/>
        <v>4.1965000000000009E-2</v>
      </c>
      <c r="BJ35" s="3">
        <f t="shared" si="18"/>
        <v>419.65000000000009</v>
      </c>
      <c r="BK35" s="3">
        <v>1461.5519999999999</v>
      </c>
      <c r="BL35" s="3">
        <v>1479.1</v>
      </c>
      <c r="BM35" s="3">
        <v>1470.326</v>
      </c>
      <c r="BN35" s="3">
        <v>5.48</v>
      </c>
      <c r="BO35" s="3">
        <v>4.75</v>
      </c>
      <c r="BP35" s="3">
        <v>9.49</v>
      </c>
      <c r="BQ35" s="3">
        <v>7.12</v>
      </c>
      <c r="BR35" s="3">
        <v>1.4</v>
      </c>
      <c r="BS35" s="3">
        <v>6.5</v>
      </c>
      <c r="BT35" s="3">
        <v>3.95</v>
      </c>
      <c r="BU35" s="3">
        <v>50.55</v>
      </c>
      <c r="BV35" s="3">
        <v>53.2</v>
      </c>
      <c r="BW35" s="3">
        <v>51.875</v>
      </c>
      <c r="BX35" s="3">
        <v>2.02</v>
      </c>
      <c r="BY35" s="3">
        <v>0</v>
      </c>
      <c r="BZ35" s="3">
        <v>22.39</v>
      </c>
      <c r="CA35" s="3" t="s">
        <v>31</v>
      </c>
      <c r="CB35" s="3">
        <v>0.42</v>
      </c>
      <c r="CC35" s="3">
        <v>3.35</v>
      </c>
      <c r="CD35" s="3">
        <v>3.33</v>
      </c>
      <c r="CE35" s="3">
        <v>3.34</v>
      </c>
      <c r="CF35" s="3">
        <v>354.149</v>
      </c>
      <c r="CG35" s="3">
        <v>355.4</v>
      </c>
      <c r="CH35" s="3">
        <v>354.77449999999999</v>
      </c>
      <c r="CI35" s="3">
        <v>22.32</v>
      </c>
      <c r="CJ35" s="3">
        <v>22.73</v>
      </c>
      <c r="CK35" s="3">
        <v>22.524999999999999</v>
      </c>
      <c r="CL35" s="3">
        <v>5.45</v>
      </c>
      <c r="CM35" s="3">
        <v>5.35</v>
      </c>
      <c r="CN35" s="3">
        <v>5.4</v>
      </c>
      <c r="CO35" s="3">
        <v>17.77</v>
      </c>
      <c r="CP35" s="3">
        <v>22.03</v>
      </c>
      <c r="CQ35" s="3">
        <v>19.899999999999999</v>
      </c>
      <c r="CR35" s="3">
        <v>28.23</v>
      </c>
      <c r="CS35" s="3">
        <v>21.03</v>
      </c>
      <c r="CT35" s="3">
        <v>24.630000000000003</v>
      </c>
    </row>
    <row r="36" spans="1:98" x14ac:dyDescent="0.25">
      <c r="A36" s="3">
        <v>383</v>
      </c>
      <c r="B36" s="3" t="s">
        <v>28</v>
      </c>
      <c r="C36" s="3" t="s">
        <v>32</v>
      </c>
      <c r="D36" s="3">
        <v>28</v>
      </c>
      <c r="E36" s="3" t="s">
        <v>33</v>
      </c>
      <c r="F36" s="3">
        <v>3</v>
      </c>
      <c r="G36" s="3" t="s">
        <v>61</v>
      </c>
      <c r="H36" s="3">
        <v>110</v>
      </c>
      <c r="I36" s="3">
        <v>111</v>
      </c>
      <c r="J36" s="3">
        <v>248.69</v>
      </c>
      <c r="K36" s="3">
        <v>272.8</v>
      </c>
      <c r="L36" s="3">
        <v>1.34</v>
      </c>
      <c r="M36" s="3">
        <v>1.39</v>
      </c>
      <c r="N36" s="1">
        <f t="shared" si="0"/>
        <v>1.365</v>
      </c>
      <c r="O36" s="1">
        <f t="shared" si="1"/>
        <v>0.72249450000000004</v>
      </c>
      <c r="P36" s="1">
        <f t="shared" si="2"/>
        <v>7224.9450000000006</v>
      </c>
      <c r="Q36" s="3">
        <v>13.563000000000001</v>
      </c>
      <c r="R36" s="3">
        <v>13.663</v>
      </c>
      <c r="S36" s="1">
        <f t="shared" si="3"/>
        <v>13.613</v>
      </c>
      <c r="T36" s="1">
        <f t="shared" si="4"/>
        <v>9.7237659000000001</v>
      </c>
      <c r="U36" s="1">
        <f t="shared" si="5"/>
        <v>97237.659</v>
      </c>
      <c r="V36" s="3">
        <v>1.1599999999999999</v>
      </c>
      <c r="W36" s="3">
        <v>1.1779999999999999</v>
      </c>
      <c r="X36" s="3">
        <v>1.1910000000000001</v>
      </c>
      <c r="Y36" s="3">
        <v>1.17</v>
      </c>
      <c r="Z36" s="3">
        <v>1.1779999999999999</v>
      </c>
      <c r="AA36" s="1">
        <f t="shared" si="6"/>
        <v>1.1754</v>
      </c>
      <c r="AB36" s="1">
        <f t="shared" si="7"/>
        <v>0.82207476000000002</v>
      </c>
      <c r="AC36" s="1">
        <f t="shared" si="8"/>
        <v>8220.7476000000006</v>
      </c>
      <c r="AD36" s="3">
        <v>0.33500000000000002</v>
      </c>
      <c r="AE36" s="3">
        <v>0.33500000000000002</v>
      </c>
      <c r="AF36" s="3">
        <v>0.27808349999999998</v>
      </c>
      <c r="AG36" s="3">
        <v>2780.835</v>
      </c>
      <c r="AH36" s="3">
        <v>0.99</v>
      </c>
      <c r="AI36" s="3">
        <v>0.85599999999999998</v>
      </c>
      <c r="AJ36" s="3">
        <f t="shared" si="9"/>
        <v>0.92300000000000004</v>
      </c>
      <c r="AK36" s="3">
        <v>0.55656899999999998</v>
      </c>
      <c r="AL36" s="3">
        <v>5565.69</v>
      </c>
      <c r="AM36" s="3">
        <v>0.11799999999999999</v>
      </c>
      <c r="AN36" s="3">
        <v>0.111</v>
      </c>
      <c r="AO36" s="3">
        <f t="shared" si="10"/>
        <v>0.11449999999999999</v>
      </c>
      <c r="AP36" s="3">
        <f t="shared" si="11"/>
        <v>8.8680249999999988E-2</v>
      </c>
      <c r="AQ36" s="3">
        <f t="shared" si="12"/>
        <v>886.8024999999999</v>
      </c>
      <c r="AR36" s="3">
        <v>3.0110000000000001</v>
      </c>
      <c r="AS36" s="3">
        <v>3.0110000000000001</v>
      </c>
      <c r="AT36" s="3">
        <v>2.2338609000000003</v>
      </c>
      <c r="AU36" s="3">
        <v>22338.609000000004</v>
      </c>
      <c r="AV36" s="3">
        <v>4.2999999999999997E-2</v>
      </c>
      <c r="AW36" s="3">
        <v>4.2999999999999997E-2</v>
      </c>
      <c r="AX36" s="3">
        <v>1.8769499999999998E-2</v>
      </c>
      <c r="AY36" s="3">
        <v>187.69499999999999</v>
      </c>
      <c r="AZ36" s="3">
        <v>60.82</v>
      </c>
      <c r="BA36" s="3">
        <v>59.82</v>
      </c>
      <c r="BB36" s="3">
        <v>60.061</v>
      </c>
      <c r="BC36" s="3">
        <f t="shared" si="13"/>
        <v>60.233666666666664</v>
      </c>
      <c r="BD36" s="3">
        <f t="shared" si="16"/>
        <v>28.159239166666666</v>
      </c>
      <c r="BE36" s="3">
        <f t="shared" si="17"/>
        <v>281592.39166666666</v>
      </c>
      <c r="BF36" s="3">
        <v>7.0000000000000007E-2</v>
      </c>
      <c r="BG36" s="3">
        <v>0.06</v>
      </c>
      <c r="BH36" s="3">
        <f t="shared" si="14"/>
        <v>6.5000000000000002E-2</v>
      </c>
      <c r="BI36" s="3">
        <f t="shared" si="15"/>
        <v>3.8967500000000002E-2</v>
      </c>
      <c r="BJ36" s="3">
        <f t="shared" si="18"/>
        <v>389.67500000000001</v>
      </c>
      <c r="BK36" s="3">
        <v>1739.951</v>
      </c>
      <c r="BL36" s="3">
        <v>1782.4490000000001</v>
      </c>
      <c r="BM36" s="3">
        <v>1761.2</v>
      </c>
      <c r="BN36" s="3">
        <v>3.94</v>
      </c>
      <c r="BO36" s="3">
        <v>7.46</v>
      </c>
      <c r="BP36" s="3">
        <v>12.61</v>
      </c>
      <c r="BQ36" s="3">
        <v>10.035</v>
      </c>
      <c r="BR36" s="3">
        <v>7.68</v>
      </c>
      <c r="BS36" s="3">
        <v>10.67</v>
      </c>
      <c r="BT36" s="3">
        <v>9.1750000000000007</v>
      </c>
      <c r="BU36" s="3">
        <v>68.38</v>
      </c>
      <c r="BV36" s="3">
        <v>65.11</v>
      </c>
      <c r="BW36" s="3">
        <v>66.745000000000005</v>
      </c>
      <c r="BX36" s="3">
        <v>4.51</v>
      </c>
      <c r="BY36" s="3">
        <v>14.32</v>
      </c>
      <c r="BZ36" s="3">
        <v>27.31</v>
      </c>
      <c r="CA36" s="3" t="s">
        <v>31</v>
      </c>
      <c r="CB36" s="3">
        <v>0.62</v>
      </c>
      <c r="CC36" s="3">
        <v>3.09</v>
      </c>
      <c r="CD36" s="3">
        <v>3.28</v>
      </c>
      <c r="CE36" s="3">
        <v>3.1849999999999996</v>
      </c>
      <c r="CF36" s="3">
        <v>439.00400000000002</v>
      </c>
      <c r="CG36" s="3">
        <v>436.11399999999998</v>
      </c>
      <c r="CH36" s="3">
        <v>437.55899999999997</v>
      </c>
      <c r="CI36" s="3">
        <v>19.22</v>
      </c>
      <c r="CJ36" s="3">
        <v>16.88</v>
      </c>
      <c r="CK36" s="3">
        <v>18.049999999999997</v>
      </c>
      <c r="CL36" s="3">
        <v>7.24</v>
      </c>
      <c r="CM36" s="3">
        <v>6.75</v>
      </c>
      <c r="CN36" s="3">
        <v>6.9950000000000001</v>
      </c>
      <c r="CO36" s="3">
        <v>28.6</v>
      </c>
      <c r="CP36" s="3">
        <v>31.22</v>
      </c>
      <c r="CQ36" s="3">
        <v>29.91</v>
      </c>
      <c r="CR36" s="3">
        <v>25.33</v>
      </c>
      <c r="CS36" s="3">
        <v>15.85</v>
      </c>
      <c r="CT36" s="3">
        <v>20.59</v>
      </c>
    </row>
    <row r="37" spans="1:98" x14ac:dyDescent="0.25">
      <c r="A37" s="3">
        <v>383</v>
      </c>
      <c r="B37" s="3" t="s">
        <v>28</v>
      </c>
      <c r="C37" s="3" t="s">
        <v>32</v>
      </c>
      <c r="D37" s="3">
        <v>30</v>
      </c>
      <c r="E37" s="3" t="s">
        <v>33</v>
      </c>
      <c r="F37" s="3">
        <v>2</v>
      </c>
      <c r="G37" s="3" t="s">
        <v>62</v>
      </c>
      <c r="H37" s="3">
        <v>80</v>
      </c>
      <c r="I37" s="3">
        <v>81</v>
      </c>
      <c r="J37" s="3">
        <v>256.26</v>
      </c>
      <c r="K37" s="3">
        <v>281.37</v>
      </c>
      <c r="L37" s="3">
        <v>2.06</v>
      </c>
      <c r="M37" s="3">
        <v>2.0699999999999998</v>
      </c>
      <c r="N37" s="1">
        <f t="shared" si="0"/>
        <v>2.0649999999999999</v>
      </c>
      <c r="O37" s="1">
        <f t="shared" si="1"/>
        <v>1.0930044999999999</v>
      </c>
      <c r="P37" s="1">
        <f t="shared" si="2"/>
        <v>10930.045</v>
      </c>
      <c r="Q37" s="3">
        <v>8.56</v>
      </c>
      <c r="R37" s="3">
        <v>8.2690000000000001</v>
      </c>
      <c r="S37" s="1">
        <f t="shared" si="3"/>
        <v>8.4145000000000003</v>
      </c>
      <c r="T37" s="1">
        <f t="shared" si="4"/>
        <v>6.0104773500000004</v>
      </c>
      <c r="U37" s="1">
        <f t="shared" si="5"/>
        <v>60104.773500000003</v>
      </c>
      <c r="V37" s="3">
        <v>1.1000000000000001</v>
      </c>
      <c r="W37" s="3">
        <v>1.0760000000000001</v>
      </c>
      <c r="X37" s="3">
        <v>1.0720000000000001</v>
      </c>
      <c r="Y37" s="3">
        <v>1.08</v>
      </c>
      <c r="Z37" s="3">
        <v>1.0860000000000001</v>
      </c>
      <c r="AA37" s="1">
        <f t="shared" si="6"/>
        <v>1.0828000000000002</v>
      </c>
      <c r="AB37" s="1">
        <f t="shared" si="7"/>
        <v>0.7573103200000002</v>
      </c>
      <c r="AC37" s="1">
        <f t="shared" si="8"/>
        <v>7573.1032000000023</v>
      </c>
      <c r="AD37" s="3">
        <v>0.46100000000000002</v>
      </c>
      <c r="AE37" s="3">
        <v>0.46100000000000002</v>
      </c>
      <c r="AF37" s="3">
        <v>0.38267610000000002</v>
      </c>
      <c r="AG37" s="3">
        <v>3826.761</v>
      </c>
      <c r="AH37" s="3">
        <v>0.91</v>
      </c>
      <c r="AI37" s="3">
        <v>0.91900000000000004</v>
      </c>
      <c r="AJ37" s="3">
        <f t="shared" si="9"/>
        <v>0.91450000000000009</v>
      </c>
      <c r="AK37" s="3">
        <v>0.55144350000000009</v>
      </c>
      <c r="AL37" s="3">
        <v>5514.4350000000013</v>
      </c>
      <c r="AM37" s="3">
        <v>5.6000000000000001E-2</v>
      </c>
      <c r="AN37" s="3">
        <v>5.3999999999999999E-2</v>
      </c>
      <c r="AO37" s="3">
        <f t="shared" si="10"/>
        <v>5.5E-2</v>
      </c>
      <c r="AP37" s="3">
        <f t="shared" si="11"/>
        <v>4.2597499999999996E-2</v>
      </c>
      <c r="AQ37" s="3">
        <f t="shared" si="12"/>
        <v>425.97499999999997</v>
      </c>
      <c r="AR37" s="3">
        <v>3.0190000000000001</v>
      </c>
      <c r="AS37" s="3">
        <v>3.0190000000000001</v>
      </c>
      <c r="AT37" s="3">
        <v>2.2397961</v>
      </c>
      <c r="AU37" s="3">
        <v>22397.960999999999</v>
      </c>
      <c r="AV37" s="3">
        <v>2.3E-2</v>
      </c>
      <c r="AW37" s="3">
        <v>2.3E-2</v>
      </c>
      <c r="AX37" s="3">
        <v>1.00395E-2</v>
      </c>
      <c r="AY37" s="3">
        <v>100.395</v>
      </c>
      <c r="AZ37" s="3">
        <v>64.63</v>
      </c>
      <c r="BA37" s="3">
        <v>63.84</v>
      </c>
      <c r="BB37" s="3">
        <v>64.66</v>
      </c>
      <c r="BC37" s="3">
        <f t="shared" si="13"/>
        <v>64.376666666666665</v>
      </c>
      <c r="BD37" s="3">
        <f t="shared" si="16"/>
        <v>30.096091666666666</v>
      </c>
      <c r="BE37" s="3">
        <f t="shared" si="17"/>
        <v>300960.91666666669</v>
      </c>
      <c r="BF37" s="3">
        <v>0.1</v>
      </c>
      <c r="BG37" s="3">
        <v>0.1</v>
      </c>
      <c r="BH37" s="3">
        <f t="shared" si="14"/>
        <v>0.1</v>
      </c>
      <c r="BI37" s="3">
        <f t="shared" si="15"/>
        <v>5.9950000000000003E-2</v>
      </c>
      <c r="BJ37" s="3">
        <f t="shared" si="18"/>
        <v>599.5</v>
      </c>
      <c r="BK37" s="3">
        <v>1762.7629999999999</v>
      </c>
      <c r="BL37" s="3">
        <v>1788.2639999999999</v>
      </c>
      <c r="BM37" s="3">
        <v>1775.5135</v>
      </c>
      <c r="BN37" s="3">
        <v>12.02</v>
      </c>
      <c r="BO37" s="3">
        <v>2.2999999999999998</v>
      </c>
      <c r="BP37" s="3">
        <v>15.31</v>
      </c>
      <c r="BQ37" s="3">
        <v>8.8049999999999997</v>
      </c>
      <c r="BR37" s="3">
        <v>1.03</v>
      </c>
      <c r="BS37" s="3">
        <v>11.51</v>
      </c>
      <c r="BT37" s="3">
        <v>6.27</v>
      </c>
      <c r="BU37" s="3">
        <v>51.01</v>
      </c>
      <c r="BV37" s="3">
        <v>49.15</v>
      </c>
      <c r="BW37" s="3">
        <v>50.08</v>
      </c>
      <c r="BX37" s="3">
        <v>5.84</v>
      </c>
      <c r="BY37" s="3">
        <v>10.82</v>
      </c>
      <c r="BZ37" s="3">
        <v>19.420000000000002</v>
      </c>
      <c r="CA37" s="3" t="s">
        <v>31</v>
      </c>
      <c r="CB37" s="3">
        <v>0.46</v>
      </c>
      <c r="CC37" s="3">
        <v>4.07</v>
      </c>
      <c r="CD37" s="3">
        <v>3.38</v>
      </c>
      <c r="CE37" s="3">
        <v>3.7250000000000001</v>
      </c>
      <c r="CF37" s="3">
        <v>279.40499999999997</v>
      </c>
      <c r="CG37" s="3">
        <v>279.65199999999999</v>
      </c>
      <c r="CH37" s="3">
        <v>279.52850000000001</v>
      </c>
      <c r="CI37" s="3">
        <v>25.27</v>
      </c>
      <c r="CJ37" s="3">
        <v>20.190000000000001</v>
      </c>
      <c r="CK37" s="3">
        <v>22.73</v>
      </c>
      <c r="CL37" s="3">
        <v>6.34</v>
      </c>
      <c r="CM37" s="3">
        <v>5.43</v>
      </c>
      <c r="CN37" s="3">
        <v>5.8849999999999998</v>
      </c>
      <c r="CO37" s="3">
        <v>25.57</v>
      </c>
      <c r="CP37" s="3">
        <v>27.76</v>
      </c>
      <c r="CQ37" s="3">
        <v>26.664999999999999</v>
      </c>
      <c r="CR37" s="3">
        <v>31.01</v>
      </c>
      <c r="CS37" s="3">
        <v>30.03</v>
      </c>
      <c r="CT37" s="3">
        <v>30.520000000000003</v>
      </c>
    </row>
    <row r="38" spans="1:98" x14ac:dyDescent="0.25">
      <c r="A38" s="3" t="s">
        <v>66</v>
      </c>
    </row>
    <row r="39" spans="1:98" x14ac:dyDescent="0.25">
      <c r="A39" s="4" t="s">
        <v>67</v>
      </c>
      <c r="B39" s="4" t="s">
        <v>90</v>
      </c>
      <c r="C39" s="1" t="s">
        <v>91</v>
      </c>
      <c r="D39" s="1" t="s">
        <v>90</v>
      </c>
      <c r="E39" s="1" t="s">
        <v>113</v>
      </c>
      <c r="J39" s="1"/>
    </row>
    <row r="40" spans="1:98" x14ac:dyDescent="0.25">
      <c r="A40" s="4" t="s">
        <v>68</v>
      </c>
      <c r="B40" s="4" t="s">
        <v>161</v>
      </c>
      <c r="C40" s="4" t="s">
        <v>69</v>
      </c>
      <c r="D40" s="4" t="s">
        <v>114</v>
      </c>
      <c r="E40" s="4">
        <v>0.71430000000000005</v>
      </c>
    </row>
    <row r="41" spans="1:98" x14ac:dyDescent="0.25">
      <c r="A41" s="4" t="s">
        <v>70</v>
      </c>
      <c r="B41" s="4" t="s">
        <v>161</v>
      </c>
      <c r="C41" s="4" t="s">
        <v>71</v>
      </c>
      <c r="D41" s="4" t="s">
        <v>114</v>
      </c>
      <c r="E41" s="4">
        <v>0.83009999999999995</v>
      </c>
    </row>
    <row r="42" spans="1:98" x14ac:dyDescent="0.25">
      <c r="A42" s="4" t="s">
        <v>72</v>
      </c>
      <c r="B42" s="4" t="s">
        <v>161</v>
      </c>
      <c r="C42" s="4" t="s">
        <v>73</v>
      </c>
      <c r="D42" s="4" t="s">
        <v>114</v>
      </c>
      <c r="E42" s="4">
        <v>0.60299999999999998</v>
      </c>
    </row>
    <row r="43" spans="1:98" x14ac:dyDescent="0.25">
      <c r="A43" s="4" t="s">
        <v>74</v>
      </c>
      <c r="B43" s="4" t="s">
        <v>161</v>
      </c>
      <c r="C43" s="4" t="s">
        <v>75</v>
      </c>
      <c r="D43" s="4" t="s">
        <v>114</v>
      </c>
      <c r="E43" s="4">
        <v>0.52929999999999999</v>
      </c>
    </row>
    <row r="44" spans="1:98" x14ac:dyDescent="0.25">
      <c r="A44" s="5" t="s">
        <v>76</v>
      </c>
      <c r="B44" s="5" t="s">
        <v>161</v>
      </c>
      <c r="C44" s="4" t="s">
        <v>77</v>
      </c>
      <c r="D44" s="5" t="s">
        <v>114</v>
      </c>
      <c r="E44" s="4">
        <v>0.69940000000000002</v>
      </c>
    </row>
    <row r="45" spans="1:98" x14ac:dyDescent="0.25">
      <c r="A45" s="5"/>
      <c r="B45" s="5"/>
      <c r="C45" s="4"/>
      <c r="D45" s="5"/>
      <c r="E45" s="4"/>
    </row>
    <row r="46" spans="1:98" x14ac:dyDescent="0.25">
      <c r="A46" s="5"/>
      <c r="B46" s="5"/>
      <c r="C46" s="4" t="s">
        <v>78</v>
      </c>
      <c r="D46" s="5"/>
      <c r="E46" s="4">
        <v>0.77729999999999999</v>
      </c>
    </row>
    <row r="47" spans="1:98" x14ac:dyDescent="0.25">
      <c r="A47" s="4" t="s">
        <v>79</v>
      </c>
      <c r="B47" s="4" t="s">
        <v>161</v>
      </c>
      <c r="C47" s="4" t="s">
        <v>80</v>
      </c>
      <c r="D47" s="4" t="s">
        <v>114</v>
      </c>
      <c r="E47" s="4">
        <v>0.46750000000000003</v>
      </c>
    </row>
    <row r="48" spans="1:98" x14ac:dyDescent="0.25">
      <c r="A48" s="4" t="s">
        <v>81</v>
      </c>
      <c r="B48" s="4" t="s">
        <v>161</v>
      </c>
      <c r="C48" s="4" t="s">
        <v>82</v>
      </c>
      <c r="D48" s="4" t="s">
        <v>114</v>
      </c>
      <c r="E48" s="4">
        <v>0.4365</v>
      </c>
    </row>
    <row r="49" spans="1:5" x14ac:dyDescent="0.25">
      <c r="A49" s="4" t="s">
        <v>83</v>
      </c>
      <c r="B49" s="4" t="s">
        <v>161</v>
      </c>
      <c r="C49" s="4" t="s">
        <v>84</v>
      </c>
      <c r="D49" s="4" t="s">
        <v>114</v>
      </c>
      <c r="E49" s="4">
        <v>0.59950000000000003</v>
      </c>
    </row>
    <row r="50" spans="1:5" x14ac:dyDescent="0.25">
      <c r="A50" s="4" t="s">
        <v>85</v>
      </c>
      <c r="B50" s="4" t="s">
        <v>161</v>
      </c>
      <c r="C50" s="4" t="s">
        <v>86</v>
      </c>
      <c r="D50" s="4" t="s">
        <v>114</v>
      </c>
      <c r="E50" s="4">
        <v>0.77449999999999997</v>
      </c>
    </row>
    <row r="51" spans="1:5" x14ac:dyDescent="0.25">
      <c r="A51" s="4" t="s">
        <v>87</v>
      </c>
      <c r="B51" s="4" t="s">
        <v>161</v>
      </c>
      <c r="C51" s="4" t="s">
        <v>88</v>
      </c>
      <c r="D51" s="4" t="s">
        <v>114</v>
      </c>
      <c r="E51" s="4">
        <v>0.7419</v>
      </c>
    </row>
  </sheetData>
  <mergeCells count="3">
    <mergeCell ref="A44:A46"/>
    <mergeCell ref="B44:B46"/>
    <mergeCell ref="D44:D46"/>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IODP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DITD</dc:creator>
  <cp:lastModifiedBy>Crystal Wolfe</cp:lastModifiedBy>
  <dcterms:created xsi:type="dcterms:W3CDTF">2019-06-24T19:11:42Z</dcterms:created>
  <dcterms:modified xsi:type="dcterms:W3CDTF">2020-01-21T16:53:00Z</dcterms:modified>
</cp:coreProperties>
</file>