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P:\00_IODP-II_Phase 1\Exp 383\ER\Tables\104 U1540\"/>
    </mc:Choice>
  </mc:AlternateContent>
  <xr:revisionPtr revIDLastSave="0" documentId="13_ncr:1_{9B68CBE2-AFA8-45F5-AD3E-95004A51E197}" xr6:coauthVersionLast="36" xr6:coauthVersionMax="36" xr10:uidLastSave="{00000000-0000-0000-0000-000000000000}"/>
  <bookViews>
    <workbookView xWindow="0" yWindow="0" windowWidth="23580" windowHeight="13965"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6" i="1" l="1"/>
  <c r="AO6" i="1"/>
  <c r="AZ6" i="1"/>
  <c r="BA6" i="1"/>
  <c r="BE6" i="1"/>
  <c r="BF6" i="1"/>
  <c r="N6" i="1"/>
  <c r="O6" i="1"/>
  <c r="P6" i="1"/>
  <c r="CQ31" i="1"/>
  <c r="CN31" i="1"/>
  <c r="CK31" i="1"/>
  <c r="CH31" i="1"/>
  <c r="CE31" i="1"/>
  <c r="CB31" i="1"/>
  <c r="BT31" i="1"/>
  <c r="BQ31" i="1"/>
  <c r="BN31" i="1"/>
  <c r="BJ31" i="1"/>
  <c r="BE31" i="1"/>
  <c r="BF31" i="1"/>
  <c r="BG31" i="1"/>
  <c r="AZ31" i="1"/>
  <c r="BA31" i="1"/>
  <c r="BB31" i="1"/>
  <c r="AN31" i="1"/>
  <c r="AO31" i="1"/>
  <c r="AP31" i="1"/>
  <c r="AA31" i="1"/>
  <c r="AB31" i="1"/>
  <c r="AC31" i="1"/>
  <c r="S31" i="1"/>
  <c r="T31" i="1"/>
  <c r="U31" i="1"/>
  <c r="N31" i="1"/>
  <c r="O31" i="1"/>
  <c r="P31" i="1"/>
  <c r="CQ30" i="1"/>
  <c r="CN30" i="1"/>
  <c r="CK30" i="1"/>
  <c r="CH30" i="1"/>
  <c r="CE30" i="1"/>
  <c r="CB30" i="1"/>
  <c r="BT30" i="1"/>
  <c r="BQ30" i="1"/>
  <c r="BN30" i="1"/>
  <c r="BJ30" i="1"/>
  <c r="BE30" i="1"/>
  <c r="BF30" i="1"/>
  <c r="BG30" i="1"/>
  <c r="AZ30" i="1"/>
  <c r="BA30" i="1"/>
  <c r="BB30" i="1"/>
  <c r="AN30" i="1"/>
  <c r="AO30" i="1"/>
  <c r="AP30" i="1"/>
  <c r="AA30" i="1"/>
  <c r="AB30" i="1"/>
  <c r="AC30" i="1"/>
  <c r="S30" i="1"/>
  <c r="T30" i="1"/>
  <c r="U30" i="1"/>
  <c r="N30" i="1"/>
  <c r="O30" i="1"/>
  <c r="P30" i="1"/>
  <c r="CQ29" i="1"/>
  <c r="CN29" i="1"/>
  <c r="CK29" i="1"/>
  <c r="CH29" i="1"/>
  <c r="CE29" i="1"/>
  <c r="CB29" i="1"/>
  <c r="BT29" i="1"/>
  <c r="BQ29" i="1"/>
  <c r="BN29" i="1"/>
  <c r="BJ29" i="1"/>
  <c r="BE29" i="1"/>
  <c r="BF29" i="1"/>
  <c r="BG29" i="1"/>
  <c r="AZ29" i="1"/>
  <c r="BA29" i="1"/>
  <c r="BB29" i="1"/>
  <c r="AN29" i="1"/>
  <c r="AO29" i="1"/>
  <c r="AP29" i="1"/>
  <c r="AA29" i="1"/>
  <c r="AB29" i="1"/>
  <c r="AC29" i="1"/>
  <c r="S29" i="1"/>
  <c r="T29" i="1"/>
  <c r="U29" i="1"/>
  <c r="N29" i="1"/>
  <c r="O29" i="1"/>
  <c r="P29" i="1"/>
  <c r="CQ28" i="1"/>
  <c r="CN28" i="1"/>
  <c r="CK28" i="1"/>
  <c r="CH28" i="1"/>
  <c r="CE28" i="1"/>
  <c r="CB28" i="1"/>
  <c r="BT28" i="1"/>
  <c r="BQ28" i="1"/>
  <c r="BN28" i="1"/>
  <c r="BJ28" i="1"/>
  <c r="BE28" i="1"/>
  <c r="BF28" i="1"/>
  <c r="BG28" i="1"/>
  <c r="AZ28" i="1"/>
  <c r="BA28" i="1"/>
  <c r="BB28" i="1"/>
  <c r="AN28" i="1"/>
  <c r="AO28" i="1"/>
  <c r="AP28" i="1"/>
  <c r="AA28" i="1"/>
  <c r="AB28" i="1"/>
  <c r="AC28" i="1"/>
  <c r="S28" i="1"/>
  <c r="T28" i="1"/>
  <c r="U28" i="1"/>
  <c r="N28" i="1"/>
  <c r="O28" i="1"/>
  <c r="P28" i="1"/>
  <c r="CQ27" i="1"/>
  <c r="CN27" i="1"/>
  <c r="CK27" i="1"/>
  <c r="CH27" i="1"/>
  <c r="CE27" i="1"/>
  <c r="CB27" i="1"/>
  <c r="BT27" i="1"/>
  <c r="BQ27" i="1"/>
  <c r="BN27" i="1"/>
  <c r="BJ27" i="1"/>
  <c r="BE27" i="1"/>
  <c r="BF27" i="1"/>
  <c r="BG27" i="1"/>
  <c r="AZ27" i="1"/>
  <c r="BA27" i="1"/>
  <c r="BB27" i="1"/>
  <c r="AN27" i="1"/>
  <c r="AO27" i="1"/>
  <c r="AP27" i="1"/>
  <c r="AA27" i="1"/>
  <c r="AB27" i="1"/>
  <c r="AC27" i="1"/>
  <c r="S27" i="1"/>
  <c r="T27" i="1"/>
  <c r="U27" i="1"/>
  <c r="N27" i="1"/>
  <c r="O27" i="1"/>
  <c r="P27" i="1"/>
  <c r="CQ26" i="1"/>
  <c r="CN26" i="1"/>
  <c r="CK26" i="1"/>
  <c r="CH26" i="1"/>
  <c r="CE26" i="1"/>
  <c r="CB26" i="1"/>
  <c r="BT26" i="1"/>
  <c r="BQ26" i="1"/>
  <c r="BN26" i="1"/>
  <c r="BJ26" i="1"/>
  <c r="BE26" i="1"/>
  <c r="BF26" i="1"/>
  <c r="BG26" i="1"/>
  <c r="AZ26" i="1"/>
  <c r="BA26" i="1"/>
  <c r="BB26" i="1"/>
  <c r="AN26" i="1"/>
  <c r="AO26" i="1"/>
  <c r="AP26" i="1"/>
  <c r="AA26" i="1"/>
  <c r="AB26" i="1"/>
  <c r="AC26" i="1"/>
  <c r="S26" i="1"/>
  <c r="T26" i="1"/>
  <c r="U26" i="1"/>
  <c r="N26" i="1"/>
  <c r="O26" i="1"/>
  <c r="P26" i="1"/>
  <c r="CQ25" i="1"/>
  <c r="CN25" i="1"/>
  <c r="CK25" i="1"/>
  <c r="CH25" i="1"/>
  <c r="CE25" i="1"/>
  <c r="CB25" i="1"/>
  <c r="BT25" i="1"/>
  <c r="BQ25" i="1"/>
  <c r="BN25" i="1"/>
  <c r="BJ25" i="1"/>
  <c r="BE25" i="1"/>
  <c r="BF25" i="1"/>
  <c r="BG25" i="1"/>
  <c r="AZ25" i="1"/>
  <c r="BA25" i="1"/>
  <c r="BB25" i="1"/>
  <c r="AN25" i="1"/>
  <c r="AO25" i="1"/>
  <c r="AP25" i="1"/>
  <c r="AA25" i="1"/>
  <c r="AB25" i="1"/>
  <c r="AC25" i="1"/>
  <c r="S25" i="1"/>
  <c r="T25" i="1"/>
  <c r="U25" i="1"/>
  <c r="N25" i="1"/>
  <c r="O25" i="1"/>
  <c r="P25" i="1"/>
  <c r="CQ24" i="1"/>
  <c r="CN24" i="1"/>
  <c r="CK24" i="1"/>
  <c r="CH24" i="1"/>
  <c r="CE24" i="1"/>
  <c r="CB24" i="1"/>
  <c r="BT24" i="1"/>
  <c r="BQ24" i="1"/>
  <c r="BN24" i="1"/>
  <c r="BJ24" i="1"/>
  <c r="BE24" i="1"/>
  <c r="BF24" i="1"/>
  <c r="BG24" i="1"/>
  <c r="AZ24" i="1"/>
  <c r="BA24" i="1"/>
  <c r="BB24" i="1"/>
  <c r="AN24" i="1"/>
  <c r="AO24" i="1"/>
  <c r="AP24" i="1"/>
  <c r="AA24" i="1"/>
  <c r="AB24" i="1"/>
  <c r="AC24" i="1"/>
  <c r="S24" i="1"/>
  <c r="T24" i="1"/>
  <c r="U24" i="1"/>
  <c r="N24" i="1"/>
  <c r="O24" i="1"/>
  <c r="P24" i="1"/>
  <c r="CQ23" i="1"/>
  <c r="CN23" i="1"/>
  <c r="CK23" i="1"/>
  <c r="CH23" i="1"/>
  <c r="CE23" i="1"/>
  <c r="CB23" i="1"/>
  <c r="BT23" i="1"/>
  <c r="BQ23" i="1"/>
  <c r="BN23" i="1"/>
  <c r="BJ23" i="1"/>
  <c r="BE23" i="1"/>
  <c r="BF23" i="1"/>
  <c r="BG23" i="1"/>
  <c r="AZ23" i="1"/>
  <c r="BA23" i="1"/>
  <c r="BB23" i="1"/>
  <c r="AN23" i="1"/>
  <c r="AO23" i="1"/>
  <c r="AP23" i="1"/>
  <c r="AA23" i="1"/>
  <c r="AB23" i="1"/>
  <c r="AC23" i="1"/>
  <c r="S23" i="1"/>
  <c r="T23" i="1"/>
  <c r="U23" i="1"/>
  <c r="N23" i="1"/>
  <c r="O23" i="1"/>
  <c r="P23" i="1"/>
  <c r="CQ22" i="1"/>
  <c r="CN22" i="1"/>
  <c r="CK22" i="1"/>
  <c r="CH22" i="1"/>
  <c r="CE22" i="1"/>
  <c r="CB22" i="1"/>
  <c r="BT22" i="1"/>
  <c r="BQ22" i="1"/>
  <c r="BN22" i="1"/>
  <c r="BJ22" i="1"/>
  <c r="BE22" i="1"/>
  <c r="BF22" i="1"/>
  <c r="BG22" i="1"/>
  <c r="AZ22" i="1"/>
  <c r="BA22" i="1"/>
  <c r="BB22" i="1"/>
  <c r="AN22" i="1"/>
  <c r="AO22" i="1"/>
  <c r="AP22" i="1"/>
  <c r="AA22" i="1"/>
  <c r="AB22" i="1"/>
  <c r="AC22" i="1"/>
  <c r="S22" i="1"/>
  <c r="T22" i="1"/>
  <c r="U22" i="1"/>
  <c r="N22" i="1"/>
  <c r="O22" i="1"/>
  <c r="P22" i="1"/>
  <c r="CQ21" i="1"/>
  <c r="CN21" i="1"/>
  <c r="CK21" i="1"/>
  <c r="CH21" i="1"/>
  <c r="CE21" i="1"/>
  <c r="CB21" i="1"/>
  <c r="BT21" i="1"/>
  <c r="BQ21" i="1"/>
  <c r="BN21" i="1"/>
  <c r="BJ21" i="1"/>
  <c r="BE21" i="1"/>
  <c r="BF21" i="1"/>
  <c r="BG21" i="1"/>
  <c r="AZ21" i="1"/>
  <c r="BA21" i="1"/>
  <c r="BB21" i="1"/>
  <c r="AN21" i="1"/>
  <c r="AO21" i="1"/>
  <c r="AP21" i="1"/>
  <c r="AA21" i="1"/>
  <c r="AB21" i="1"/>
  <c r="AC21" i="1"/>
  <c r="S21" i="1"/>
  <c r="T21" i="1"/>
  <c r="U21" i="1"/>
  <c r="N21" i="1"/>
  <c r="O21" i="1"/>
  <c r="P21" i="1"/>
  <c r="CQ20" i="1"/>
  <c r="CN20" i="1"/>
  <c r="CK20" i="1"/>
  <c r="CH20" i="1"/>
  <c r="CE20" i="1"/>
  <c r="CB20" i="1"/>
  <c r="BT20" i="1"/>
  <c r="BQ20" i="1"/>
  <c r="BN20" i="1"/>
  <c r="BJ20" i="1"/>
  <c r="BE20" i="1"/>
  <c r="BF20" i="1"/>
  <c r="BG20" i="1"/>
  <c r="AZ20" i="1"/>
  <c r="BA20" i="1"/>
  <c r="BB20" i="1"/>
  <c r="AN20" i="1"/>
  <c r="AO20" i="1"/>
  <c r="AP20" i="1"/>
  <c r="AA20" i="1"/>
  <c r="AB20" i="1"/>
  <c r="AC20" i="1"/>
  <c r="S20" i="1"/>
  <c r="T20" i="1"/>
  <c r="U20" i="1"/>
  <c r="N20" i="1"/>
  <c r="O20" i="1"/>
  <c r="P20" i="1"/>
  <c r="CQ19" i="1"/>
  <c r="CN19" i="1"/>
  <c r="CK19" i="1"/>
  <c r="CH19" i="1"/>
  <c r="CE19" i="1"/>
  <c r="CB19" i="1"/>
  <c r="BT19" i="1"/>
  <c r="BQ19" i="1"/>
  <c r="BN19" i="1"/>
  <c r="BJ19" i="1"/>
  <c r="BE19" i="1"/>
  <c r="BF19" i="1"/>
  <c r="BG19" i="1"/>
  <c r="AZ19" i="1"/>
  <c r="BA19" i="1"/>
  <c r="BB19" i="1"/>
  <c r="AN19" i="1"/>
  <c r="AO19" i="1"/>
  <c r="AP19" i="1"/>
  <c r="AA19" i="1"/>
  <c r="AB19" i="1"/>
  <c r="AC19" i="1"/>
  <c r="S19" i="1"/>
  <c r="T19" i="1"/>
  <c r="U19" i="1"/>
  <c r="N19" i="1"/>
  <c r="O19" i="1"/>
  <c r="P19" i="1"/>
  <c r="CQ18" i="1"/>
  <c r="CN18" i="1"/>
  <c r="CK18" i="1"/>
  <c r="CH18" i="1"/>
  <c r="CE18" i="1"/>
  <c r="CB18" i="1"/>
  <c r="BT18" i="1"/>
  <c r="BQ18" i="1"/>
  <c r="BN18" i="1"/>
  <c r="BJ18" i="1"/>
  <c r="BE18" i="1"/>
  <c r="BF18" i="1"/>
  <c r="BG18" i="1"/>
  <c r="AZ18" i="1"/>
  <c r="BA18" i="1"/>
  <c r="BB18" i="1"/>
  <c r="AN18" i="1"/>
  <c r="AO18" i="1"/>
  <c r="AP18" i="1"/>
  <c r="AA18" i="1"/>
  <c r="AB18" i="1"/>
  <c r="AC18" i="1"/>
  <c r="S18" i="1"/>
  <c r="T18" i="1"/>
  <c r="U18" i="1"/>
  <c r="N18" i="1"/>
  <c r="O18" i="1"/>
  <c r="P18" i="1"/>
  <c r="CQ17" i="1"/>
  <c r="CN17" i="1"/>
  <c r="CK17" i="1"/>
  <c r="CH17" i="1"/>
  <c r="CE17" i="1"/>
  <c r="CB17" i="1"/>
  <c r="BT17" i="1"/>
  <c r="BQ17" i="1"/>
  <c r="BN17" i="1"/>
  <c r="BJ17" i="1"/>
  <c r="BE17" i="1"/>
  <c r="BF17" i="1"/>
  <c r="BG17" i="1"/>
  <c r="AZ17" i="1"/>
  <c r="BA17" i="1"/>
  <c r="BB17" i="1"/>
  <c r="AN17" i="1"/>
  <c r="AO17" i="1"/>
  <c r="AP17" i="1"/>
  <c r="AA17" i="1"/>
  <c r="AB17" i="1"/>
  <c r="AC17" i="1"/>
  <c r="S17" i="1"/>
  <c r="T17" i="1"/>
  <c r="U17" i="1"/>
  <c r="N17" i="1"/>
  <c r="O17" i="1"/>
  <c r="P17" i="1"/>
  <c r="CQ16" i="1"/>
  <c r="CN16" i="1"/>
  <c r="CK16" i="1"/>
  <c r="CH16" i="1"/>
  <c r="CE16" i="1"/>
  <c r="CB16" i="1"/>
  <c r="BT16" i="1"/>
  <c r="BQ16" i="1"/>
  <c r="BN16" i="1"/>
  <c r="BJ16" i="1"/>
  <c r="BE16" i="1"/>
  <c r="BF16" i="1"/>
  <c r="BG16" i="1"/>
  <c r="AZ16" i="1"/>
  <c r="BA16" i="1"/>
  <c r="BB16" i="1"/>
  <c r="AN16" i="1"/>
  <c r="AO16" i="1"/>
  <c r="AP16" i="1"/>
  <c r="AA16" i="1"/>
  <c r="AB16" i="1"/>
  <c r="AC16" i="1"/>
  <c r="S16" i="1"/>
  <c r="T16" i="1"/>
  <c r="U16" i="1"/>
  <c r="N16" i="1"/>
  <c r="O16" i="1"/>
  <c r="P16" i="1"/>
  <c r="CQ15" i="1"/>
  <c r="CN15" i="1"/>
  <c r="CK15" i="1"/>
  <c r="CH15" i="1"/>
  <c r="CE15" i="1"/>
  <c r="CB15" i="1"/>
  <c r="BT15" i="1"/>
  <c r="BQ15" i="1"/>
  <c r="BN15" i="1"/>
  <c r="BJ15" i="1"/>
  <c r="BE15" i="1"/>
  <c r="BF15" i="1"/>
  <c r="BG15" i="1"/>
  <c r="AZ15" i="1"/>
  <c r="BA15" i="1"/>
  <c r="BB15" i="1"/>
  <c r="AN15" i="1"/>
  <c r="AO15" i="1"/>
  <c r="AP15" i="1"/>
  <c r="AA15" i="1"/>
  <c r="AB15" i="1"/>
  <c r="AC15" i="1"/>
  <c r="S15" i="1"/>
  <c r="T15" i="1"/>
  <c r="U15" i="1"/>
  <c r="N15" i="1"/>
  <c r="O15" i="1"/>
  <c r="P15" i="1"/>
  <c r="CQ14" i="1"/>
  <c r="CN14" i="1"/>
  <c r="CK14" i="1"/>
  <c r="CH14" i="1"/>
  <c r="CE14" i="1"/>
  <c r="CB14" i="1"/>
  <c r="BT14" i="1"/>
  <c r="BQ14" i="1"/>
  <c r="BN14" i="1"/>
  <c r="BJ14" i="1"/>
  <c r="BE14" i="1"/>
  <c r="BF14" i="1"/>
  <c r="BG14" i="1"/>
  <c r="AZ14" i="1"/>
  <c r="BA14" i="1"/>
  <c r="BB14" i="1"/>
  <c r="AN14" i="1"/>
  <c r="AO14" i="1"/>
  <c r="AP14" i="1"/>
  <c r="AA14" i="1"/>
  <c r="AB14" i="1"/>
  <c r="AC14" i="1"/>
  <c r="S14" i="1"/>
  <c r="T14" i="1"/>
  <c r="U14" i="1"/>
  <c r="N14" i="1"/>
  <c r="O14" i="1"/>
  <c r="P14" i="1"/>
  <c r="CQ13" i="1"/>
  <c r="CN13" i="1"/>
  <c r="CK13" i="1"/>
  <c r="CH13" i="1"/>
  <c r="CE13" i="1"/>
  <c r="CB13" i="1"/>
  <c r="BT13" i="1"/>
  <c r="BQ13" i="1"/>
  <c r="BN13" i="1"/>
  <c r="BJ13" i="1"/>
  <c r="BE13" i="1"/>
  <c r="BF13" i="1"/>
  <c r="BG13" i="1"/>
  <c r="AZ13" i="1"/>
  <c r="BA13" i="1"/>
  <c r="BB13" i="1"/>
  <c r="AN13" i="1"/>
  <c r="AO13" i="1"/>
  <c r="AP13" i="1"/>
  <c r="AA13" i="1"/>
  <c r="AB13" i="1"/>
  <c r="AC13" i="1"/>
  <c r="S13" i="1"/>
  <c r="T13" i="1"/>
  <c r="U13" i="1"/>
  <c r="N13" i="1"/>
  <c r="O13" i="1"/>
  <c r="P13" i="1"/>
  <c r="CQ12" i="1"/>
  <c r="CN12" i="1"/>
  <c r="CK12" i="1"/>
  <c r="CH12" i="1"/>
  <c r="CE12" i="1"/>
  <c r="CB12" i="1"/>
  <c r="BT12" i="1"/>
  <c r="BQ12" i="1"/>
  <c r="BN12" i="1"/>
  <c r="BJ12" i="1"/>
  <c r="BE12" i="1"/>
  <c r="BF12" i="1"/>
  <c r="BG12" i="1"/>
  <c r="AZ12" i="1"/>
  <c r="BA12" i="1"/>
  <c r="BB12" i="1"/>
  <c r="AN12" i="1"/>
  <c r="AO12" i="1"/>
  <c r="AP12" i="1"/>
  <c r="AA12" i="1"/>
  <c r="AB12" i="1"/>
  <c r="AC12" i="1"/>
  <c r="S12" i="1"/>
  <c r="T12" i="1"/>
  <c r="U12" i="1"/>
  <c r="N12" i="1"/>
  <c r="O12" i="1"/>
  <c r="P12" i="1"/>
  <c r="CQ11" i="1"/>
  <c r="CN11" i="1"/>
  <c r="CK11" i="1"/>
  <c r="CH11" i="1"/>
  <c r="CE11" i="1"/>
  <c r="CB11" i="1"/>
  <c r="BT11" i="1"/>
  <c r="BQ11" i="1"/>
  <c r="BN11" i="1"/>
  <c r="BJ11" i="1"/>
  <c r="BE11" i="1"/>
  <c r="BF11" i="1"/>
  <c r="BG11" i="1"/>
  <c r="AZ11" i="1"/>
  <c r="BA11" i="1"/>
  <c r="BB11" i="1"/>
  <c r="AN11" i="1"/>
  <c r="AO11" i="1"/>
  <c r="AP11" i="1"/>
  <c r="AA11" i="1"/>
  <c r="AB11" i="1"/>
  <c r="AC11" i="1"/>
  <c r="S11" i="1"/>
  <c r="T11" i="1"/>
  <c r="U11" i="1"/>
  <c r="N11" i="1"/>
  <c r="O11" i="1"/>
  <c r="P11" i="1"/>
  <c r="CQ10" i="1"/>
  <c r="CN10" i="1"/>
  <c r="CK10" i="1"/>
  <c r="CH10" i="1"/>
  <c r="CE10" i="1"/>
  <c r="CB10" i="1"/>
  <c r="BT10" i="1"/>
  <c r="BQ10" i="1"/>
  <c r="BN10" i="1"/>
  <c r="BJ10" i="1"/>
  <c r="BE10" i="1"/>
  <c r="BF10" i="1"/>
  <c r="BG10" i="1"/>
  <c r="AZ10" i="1"/>
  <c r="BA10" i="1"/>
  <c r="BB10" i="1"/>
  <c r="AN10" i="1"/>
  <c r="AO10" i="1"/>
  <c r="AP10" i="1"/>
  <c r="AA10" i="1"/>
  <c r="AB10" i="1"/>
  <c r="AC10" i="1"/>
  <c r="S10" i="1"/>
  <c r="T10" i="1"/>
  <c r="U10" i="1"/>
  <c r="N10" i="1"/>
  <c r="O10" i="1"/>
  <c r="P10" i="1"/>
  <c r="CQ9" i="1"/>
  <c r="CN9" i="1"/>
  <c r="CK9" i="1"/>
  <c r="CH9" i="1"/>
  <c r="CE9" i="1"/>
  <c r="CB9" i="1"/>
  <c r="BT9" i="1"/>
  <c r="BQ9" i="1"/>
  <c r="BN9" i="1"/>
  <c r="BJ9" i="1"/>
  <c r="BE9" i="1"/>
  <c r="BF9" i="1"/>
  <c r="BG9" i="1"/>
  <c r="AZ9" i="1"/>
  <c r="BA9" i="1"/>
  <c r="BB9" i="1"/>
  <c r="AN9" i="1"/>
  <c r="AO9" i="1"/>
  <c r="AP9" i="1"/>
  <c r="AA9" i="1"/>
  <c r="AB9" i="1"/>
  <c r="AC9" i="1"/>
  <c r="S9" i="1"/>
  <c r="T9" i="1"/>
  <c r="U9" i="1"/>
  <c r="N9" i="1"/>
  <c r="O9" i="1"/>
  <c r="P9" i="1"/>
  <c r="CQ8" i="1"/>
  <c r="CN8" i="1"/>
  <c r="CK8" i="1"/>
  <c r="CH8" i="1"/>
  <c r="CE8" i="1"/>
  <c r="CB8" i="1"/>
  <c r="BT8" i="1"/>
  <c r="BQ8" i="1"/>
  <c r="BN8" i="1"/>
  <c r="BJ8" i="1"/>
  <c r="BE8" i="1"/>
  <c r="BF8" i="1"/>
  <c r="BG8" i="1"/>
  <c r="AZ8" i="1"/>
  <c r="BA8" i="1"/>
  <c r="BB8" i="1"/>
  <c r="AN8" i="1"/>
  <c r="AO8" i="1"/>
  <c r="AP8" i="1"/>
  <c r="AA8" i="1"/>
  <c r="AB8" i="1"/>
  <c r="AC8" i="1"/>
  <c r="S8" i="1"/>
  <c r="T8" i="1"/>
  <c r="U8" i="1"/>
  <c r="N8" i="1"/>
  <c r="O8" i="1"/>
  <c r="P8" i="1"/>
  <c r="CQ7" i="1"/>
  <c r="CN7" i="1"/>
  <c r="CK7" i="1"/>
  <c r="CH7" i="1"/>
  <c r="CE7" i="1"/>
  <c r="CB7" i="1"/>
  <c r="BT7" i="1"/>
  <c r="BQ7" i="1"/>
  <c r="BN7" i="1"/>
  <c r="BJ7" i="1"/>
  <c r="BE7" i="1"/>
  <c r="BF7" i="1"/>
  <c r="BG7" i="1"/>
  <c r="AZ7" i="1"/>
  <c r="BA7" i="1"/>
  <c r="BB7" i="1"/>
  <c r="AN7" i="1"/>
  <c r="AO7" i="1"/>
  <c r="AP7" i="1"/>
  <c r="AA7" i="1"/>
  <c r="AB7" i="1"/>
  <c r="AC7" i="1"/>
  <c r="S7" i="1"/>
  <c r="T7" i="1"/>
  <c r="U7" i="1"/>
  <c r="N7" i="1"/>
  <c r="O7" i="1"/>
  <c r="P7" i="1"/>
  <c r="CQ6" i="1"/>
  <c r="CN6" i="1"/>
  <c r="CK6" i="1"/>
  <c r="CH6" i="1"/>
  <c r="CE6" i="1"/>
  <c r="CB6" i="1"/>
  <c r="BT6" i="1"/>
  <c r="BQ6" i="1"/>
  <c r="BN6" i="1"/>
  <c r="BJ6" i="1"/>
  <c r="BG6" i="1"/>
  <c r="BB6" i="1"/>
  <c r="AP6" i="1"/>
  <c r="AA6" i="1"/>
  <c r="AB6" i="1"/>
  <c r="AC6" i="1"/>
  <c r="S6" i="1"/>
  <c r="T6" i="1"/>
  <c r="U6" i="1"/>
</calcChain>
</file>

<file path=xl/sharedStrings.xml><?xml version="1.0" encoding="utf-8"?>
<sst xmlns="http://schemas.openxmlformats.org/spreadsheetml/2006/main" count="277" uniqueCount="157">
  <si>
    <t>Exp</t>
  </si>
  <si>
    <t>Site</t>
  </si>
  <si>
    <t>Hole</t>
  </si>
  <si>
    <t>Core</t>
  </si>
  <si>
    <t>Type</t>
  </si>
  <si>
    <t>Text ID</t>
  </si>
  <si>
    <t>Top offset on section (cm)</t>
  </si>
  <si>
    <t>Top depth CSF-A (m)</t>
  </si>
  <si>
    <t xml:space="preserve">Al2O3 %  308.215 nm </t>
  </si>
  <si>
    <t xml:space="preserve">Al2O3 %  396.152 nm </t>
  </si>
  <si>
    <t>Average Al2O3%</t>
  </si>
  <si>
    <t xml:space="preserve">CaO %  318.127 nm </t>
  </si>
  <si>
    <t xml:space="preserve">CaO %  431.865 nm </t>
  </si>
  <si>
    <t>Average CaO%</t>
  </si>
  <si>
    <t xml:space="preserve">Fe2O3t %  217.808 nm </t>
  </si>
  <si>
    <t xml:space="preserve">Fe2O3t %  238.204 nm </t>
  </si>
  <si>
    <t xml:space="preserve">Fe2O3t %  239.563 nm </t>
  </si>
  <si>
    <t xml:space="preserve">Fe2O3t %  258.588 nm </t>
  </si>
  <si>
    <t xml:space="preserve">Fe2O3t %  259.94 nm </t>
  </si>
  <si>
    <t>Average Fe2O3%</t>
  </si>
  <si>
    <t xml:space="preserve">K2O %  766.491 nm </t>
  </si>
  <si>
    <t xml:space="preserve">MgO %  278.142 nm </t>
  </si>
  <si>
    <t xml:space="preserve">MgO %  280.27 nm </t>
  </si>
  <si>
    <t>Average MgO%</t>
  </si>
  <si>
    <t xml:space="preserve">MnO %  257.61 nm </t>
  </si>
  <si>
    <t xml:space="preserve">MnO %  259.372 nm </t>
  </si>
  <si>
    <t>Average MnO%</t>
  </si>
  <si>
    <t xml:space="preserve">Na2O %  589.592 nm </t>
  </si>
  <si>
    <t xml:space="preserve">P2O5 %  177.434 nm </t>
  </si>
  <si>
    <t xml:space="preserve">SiO2 %  221.667 nm </t>
  </si>
  <si>
    <t xml:space="preserve">SiO2 %  251.611 nm </t>
  </si>
  <si>
    <t xml:space="preserve">SiO2 %  288.158 nm </t>
  </si>
  <si>
    <t>Average SiO2%</t>
  </si>
  <si>
    <t xml:space="preserve">TiO2 %  334.941 nm </t>
  </si>
  <si>
    <t xml:space="preserve">TiO2 %  368.52 nm </t>
  </si>
  <si>
    <t>Average TiO2%</t>
  </si>
  <si>
    <t>Average Ba (ppm)</t>
  </si>
  <si>
    <t>Average Co (ppm)</t>
  </si>
  <si>
    <t>Average Cr (ppm)</t>
  </si>
  <si>
    <t>Average Cu (ppm)</t>
  </si>
  <si>
    <t>Average Sc (ppm)</t>
  </si>
  <si>
    <t>Average Sr (ppm)</t>
  </si>
  <si>
    <t>Average V (ppm)</t>
  </si>
  <si>
    <t>Average Y (ppm)</t>
  </si>
  <si>
    <t>Average Zn (ppm)</t>
  </si>
  <si>
    <t>Average Zr (ppm)</t>
  </si>
  <si>
    <t>U1540</t>
  </si>
  <si>
    <t>B</t>
  </si>
  <si>
    <t>H</t>
  </si>
  <si>
    <t>CYL10071231</t>
  </si>
  <si>
    <t>bdl</t>
  </si>
  <si>
    <t>A</t>
  </si>
  <si>
    <t>CYL10055311</t>
  </si>
  <si>
    <t>CYL10071701</t>
  </si>
  <si>
    <t>CYL10055781</t>
  </si>
  <si>
    <t>CYL10056561</t>
  </si>
  <si>
    <t>CYL10059881</t>
  </si>
  <si>
    <t>CYL10061871</t>
  </si>
  <si>
    <t>CYL10063001</t>
  </si>
  <si>
    <t>CYL10063771</t>
  </si>
  <si>
    <t>CYL10063951</t>
  </si>
  <si>
    <t>CYL10064021</t>
  </si>
  <si>
    <t>CYL10066131</t>
  </si>
  <si>
    <t>CYL10066651</t>
  </si>
  <si>
    <t>CYL10067211</t>
  </si>
  <si>
    <t>CYL10068271</t>
  </si>
  <si>
    <t>CYL10069941</t>
  </si>
  <si>
    <t>CYL10070721</t>
  </si>
  <si>
    <t>D</t>
  </si>
  <si>
    <t>CYL10079431</t>
  </si>
  <si>
    <t>CYL10079851</t>
  </si>
  <si>
    <t>CYL10080631</t>
  </si>
  <si>
    <t>CYL10081381</t>
  </si>
  <si>
    <t>CYL10081431</t>
  </si>
  <si>
    <t>CYL10081701</t>
  </si>
  <si>
    <t>CYL10082031</t>
  </si>
  <si>
    <t>CYL10082051</t>
  </si>
  <si>
    <t>OTHR10082071</t>
  </si>
  <si>
    <t>Element</t>
  </si>
  <si>
    <t>Zn</t>
  </si>
  <si>
    <t>CaO</t>
  </si>
  <si>
    <t>Zr</t>
  </si>
  <si>
    <t>K2O</t>
  </si>
  <si>
    <t>V</t>
  </si>
  <si>
    <t>MgO</t>
  </si>
  <si>
    <t>Cr</t>
  </si>
  <si>
    <t>Al2O3</t>
  </si>
  <si>
    <t>Ba</t>
  </si>
  <si>
    <t>Fe2O3t as (Fe2O3t)</t>
  </si>
  <si>
    <t>Fe2O3t as (FeO)</t>
  </si>
  <si>
    <t>Sc</t>
  </si>
  <si>
    <t>SiO2</t>
  </si>
  <si>
    <t>Ni</t>
  </si>
  <si>
    <t>P2O5</t>
  </si>
  <si>
    <t>Cu</t>
  </si>
  <si>
    <t>TiO2</t>
  </si>
  <si>
    <t>Co</t>
  </si>
  <si>
    <t>MnO</t>
  </si>
  <si>
    <t>Sr</t>
  </si>
  <si>
    <t>Na2O</t>
  </si>
  <si>
    <t>Section</t>
  </si>
  <si>
    <t>Measurement unit</t>
  </si>
  <si>
    <t>Element oxide</t>
  </si>
  <si>
    <t>Units and conversion factors (appendix 4 in confluence user guide)</t>
  </si>
  <si>
    <t>Bottom offset on section (cm)</t>
  </si>
  <si>
    <t xml:space="preserve">Table U1540-G-T4. Bulk sediment sample major and minor element concentrations, Holes U1540A, U1540B, and U1540D. </t>
  </si>
  <si>
    <t>Elements that were measured at multiple wavelengths are given as the average of all wavelengths. For K, P, and Na, there were two measurements (presumably axial and radial), and we took the average of the two for each depth.  All other elements are averaged between the measured wavelengths. OTHR = basalt basement sample.</t>
  </si>
  <si>
    <t>Top depth CCSF (m)</t>
  </si>
  <si>
    <t>Al (wt%)</t>
  </si>
  <si>
    <t>Ca (wt%)</t>
  </si>
  <si>
    <t>Fe (wt%)</t>
  </si>
  <si>
    <t>K (wt%)</t>
  </si>
  <si>
    <t>Mg (wt%)</t>
  </si>
  <si>
    <t>Mn (wt%)</t>
  </si>
  <si>
    <t>Na (wt%)</t>
  </si>
  <si>
    <t>P (wt%)</t>
  </si>
  <si>
    <t>Si (wt%)</t>
  </si>
  <si>
    <t>Ti (wt%)</t>
  </si>
  <si>
    <t>Factor to convert oxide to elemental (wt%)</t>
  </si>
  <si>
    <t>(wt%)</t>
  </si>
  <si>
    <t>Al (ppm)</t>
  </si>
  <si>
    <t>Ca (ppm)</t>
  </si>
  <si>
    <t>Fe (ppm)</t>
  </si>
  <si>
    <t>K (ppm)</t>
  </si>
  <si>
    <t>Mg (ppm)</t>
  </si>
  <si>
    <t>Mn (ppm)</t>
  </si>
  <si>
    <t>Na (ppm)</t>
  </si>
  <si>
    <t>P (ppm)</t>
  </si>
  <si>
    <t>Si (ppm)</t>
  </si>
  <si>
    <t>Ti (ppm)</t>
  </si>
  <si>
    <t xml:space="preserve">Ba (ppm)  230.424 nm </t>
  </si>
  <si>
    <t xml:space="preserve">Ba (ppm)  455.403 nm </t>
  </si>
  <si>
    <t xml:space="preserve">Ce (ppm)  418.659 nm </t>
  </si>
  <si>
    <t xml:space="preserve">Co (ppm)  228.615 nm </t>
  </si>
  <si>
    <t xml:space="preserve">Co (ppm)  230.786 nm </t>
  </si>
  <si>
    <t xml:space="preserve">Cr (ppm)  205.56 nm </t>
  </si>
  <si>
    <t xml:space="preserve">Cr (ppm)  267.716 nm </t>
  </si>
  <si>
    <t xml:space="preserve">Cu (ppm)  324.754 nm </t>
  </si>
  <si>
    <t xml:space="preserve">Cu (ppm)  327.395 nm </t>
  </si>
  <si>
    <t xml:space="preserve">La (ppm)  379.082 nm </t>
  </si>
  <si>
    <t xml:space="preserve">Mo (ppm)  202.032 nm </t>
  </si>
  <si>
    <t xml:space="preserve">Ni (ppm)  231.604 nm </t>
  </si>
  <si>
    <t xml:space="preserve">Rb (ppm)  780.026 nm </t>
  </si>
  <si>
    <t xml:space="preserve">S (ppm)  181.972 nm </t>
  </si>
  <si>
    <t xml:space="preserve">Sc (ppm)  361.383 nm </t>
  </si>
  <si>
    <t xml:space="preserve">Sc (ppm)  424.682 nm </t>
  </si>
  <si>
    <t xml:space="preserve">Sr (ppm)  407.771 nm </t>
  </si>
  <si>
    <t xml:space="preserve">Sr (ppm)  421.552 nm </t>
  </si>
  <si>
    <t xml:space="preserve">V (ppm)  292.401 nm </t>
  </si>
  <si>
    <t xml:space="preserve">V (ppm)  326.769 nm </t>
  </si>
  <si>
    <t xml:space="preserve">Y (ppm)  360.074 nm </t>
  </si>
  <si>
    <t xml:space="preserve">Y (ppm)  371.029 nm </t>
  </si>
  <si>
    <t xml:space="preserve">Zn (ppm)  202.548 nm </t>
  </si>
  <si>
    <t xml:space="preserve">Zn (ppm)  213.857 nm </t>
  </si>
  <si>
    <t xml:space="preserve">Zr (ppm)  327.307 nm </t>
  </si>
  <si>
    <t xml:space="preserve">Zr (ppm)  343.823 nm </t>
  </si>
  <si>
    <t>(ppm)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</si>
</sst>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2" fontId="1" fillId="0" borderId="0" xfId="0" applyNumberFormat="1" applyFont="1" applyAlignment="1">
      <alignment horizontal="left" vertical="center"/>
    </xf>
    <xf numFmtId="0" fontId="1" fillId="2" borderId="0" xfId="0" applyFont="1" applyFill="1" applyAlignment="1">
      <alignment horizontal="left" vertical="center"/>
    </xf>
    <xf numFmtId="2" fontId="1" fillId="2" borderId="0" xfId="0" applyNumberFormat="1" applyFont="1" applyFill="1" applyAlignment="1">
      <alignment horizontal="left" vertical="center"/>
    </xf>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horizontal="left" vertical="center" wrapText="1"/>
    </xf>
    <xf numFmtId="0" fontId="1" fillId="0" borderId="0" xfId="0" applyFont="1" applyFill="1" applyAlignment="1">
      <alignment horizontal="left" vertical="center"/>
    </xf>
    <xf numFmtId="2" fontId="1" fillId="0" borderId="0" xfId="0" applyNumberFormat="1" applyFont="1" applyFill="1" applyAlignment="1">
      <alignment horizontal="left" vertical="center"/>
    </xf>
    <xf numFmtId="0" fontId="1" fillId="0"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44"/>
  <sheetViews>
    <sheetView tabSelected="1" workbookViewId="0">
      <selection activeCell="E48" sqref="E48"/>
    </sheetView>
  </sheetViews>
  <sheetFormatPr defaultColWidth="9.28515625" defaultRowHeight="15.75" x14ac:dyDescent="0.25"/>
  <cols>
    <col min="1" max="1" width="13.85546875" style="6" customWidth="1"/>
    <col min="2" max="3" width="19.42578125" style="6" customWidth="1"/>
    <col min="4" max="4" width="19.85546875" style="6" customWidth="1"/>
    <col min="5" max="5" width="45.85546875" style="6" customWidth="1"/>
    <col min="6" max="6" width="10.7109375" style="6" customWidth="1"/>
    <col min="7" max="7" width="15.28515625" style="6" customWidth="1"/>
    <col min="8" max="8" width="27.7109375" style="6" customWidth="1"/>
    <col min="9" max="9" width="25.5703125" style="6" bestFit="1" customWidth="1"/>
    <col min="10" max="10" width="20.140625" style="6" bestFit="1" customWidth="1"/>
    <col min="11" max="11" width="48.85546875" style="6" customWidth="1"/>
    <col min="12" max="13" width="21.140625" style="6" bestFit="1" customWidth="1"/>
    <col min="14" max="14" width="16.5703125" style="6" bestFit="1" customWidth="1"/>
    <col min="15" max="16" width="11.28515625" style="6" bestFit="1" customWidth="1"/>
    <col min="17" max="18" width="19.42578125" style="6" bestFit="1" customWidth="1"/>
    <col min="19" max="19" width="14.85546875" style="6" bestFit="1" customWidth="1"/>
    <col min="20" max="21" width="13.7109375" style="6" bestFit="1" customWidth="1"/>
    <col min="22" max="25" width="22.28515625" style="6" bestFit="1" customWidth="1"/>
    <col min="26" max="26" width="21" style="6" bestFit="1" customWidth="1"/>
    <col min="27" max="27" width="16.85546875" style="6" bestFit="1" customWidth="1"/>
    <col min="28" max="29" width="13.7109375" style="6" bestFit="1" customWidth="1"/>
    <col min="30" max="30" width="19.28515625" style="6" bestFit="1" customWidth="1"/>
    <col min="31" max="32" width="12.42578125" style="6" bestFit="1" customWidth="1"/>
    <col min="33" max="33" width="20" style="6" bestFit="1" customWidth="1"/>
    <col min="34" max="34" width="18.85546875" style="6" bestFit="1" customWidth="1"/>
    <col min="35" max="35" width="15.42578125" style="6" bestFit="1" customWidth="1"/>
    <col min="36" max="37" width="11.28515625" style="6" bestFit="1" customWidth="1"/>
    <col min="38" max="38" width="18.85546875" style="6" bestFit="1" customWidth="1"/>
    <col min="39" max="39" width="20" style="6" bestFit="1" customWidth="1"/>
    <col min="40" max="40" width="15.42578125" style="6" bestFit="1" customWidth="1"/>
    <col min="41" max="41" width="12.42578125" style="6" bestFit="1" customWidth="1"/>
    <col min="42" max="42" width="11.28515625" style="6" bestFit="1" customWidth="1"/>
    <col min="43" max="43" width="20.7109375" style="6" bestFit="1" customWidth="1"/>
    <col min="44" max="45" width="12.42578125" style="6" bestFit="1" customWidth="1"/>
    <col min="46" max="46" width="20.42578125" style="6" bestFit="1" customWidth="1"/>
    <col min="47" max="47" width="12.42578125" style="6" bestFit="1" customWidth="1"/>
    <col min="48" max="48" width="11.28515625" style="6" bestFit="1" customWidth="1"/>
    <col min="49" max="51" width="19.7109375" style="6" bestFit="1" customWidth="1"/>
    <col min="52" max="52" width="15.140625" style="6" bestFit="1" customWidth="1"/>
    <col min="53" max="53" width="7" style="6" bestFit="1" customWidth="1"/>
    <col min="54" max="54" width="10.7109375" style="6" bestFit="1" customWidth="1"/>
    <col min="55" max="55" width="19.85546875" style="6" bestFit="1" customWidth="1"/>
    <col min="56" max="56" width="18.7109375" style="6" bestFit="1" customWidth="1"/>
    <col min="57" max="57" width="15.28515625" style="6" bestFit="1" customWidth="1"/>
    <col min="58" max="58" width="11.28515625" style="6" bestFit="1" customWidth="1"/>
    <col min="59" max="59" width="10.140625" style="6" bestFit="1" customWidth="1"/>
    <col min="60" max="61" width="20.28515625" style="6" bestFit="1" customWidth="1"/>
    <col min="62" max="62" width="17.85546875" style="6" bestFit="1" customWidth="1"/>
    <col min="63" max="65" width="20.28515625" style="6" bestFit="1" customWidth="1"/>
    <col min="66" max="66" width="17.85546875" style="6" bestFit="1" customWidth="1"/>
    <col min="67" max="67" width="18.7109375" style="6" bestFit="1" customWidth="1"/>
    <col min="68" max="68" width="19.85546875" style="6" bestFit="1" customWidth="1"/>
    <col min="69" max="69" width="17.42578125" style="6" bestFit="1" customWidth="1"/>
    <col min="70" max="71" width="20.28515625" style="6" bestFit="1" customWidth="1"/>
    <col min="72" max="72" width="17.85546875" style="6" bestFit="1" customWidth="1"/>
    <col min="73" max="73" width="20" style="6" bestFit="1" customWidth="1"/>
    <col min="74" max="74" width="20.85546875" style="6" bestFit="1" customWidth="1"/>
    <col min="75" max="75" width="19.85546875" style="6" bestFit="1" customWidth="1"/>
    <col min="76" max="76" width="20.28515625" style="6" bestFit="1" customWidth="1"/>
    <col min="77" max="77" width="18.85546875" style="6" bestFit="1" customWidth="1"/>
    <col min="78" max="79" width="19.85546875" style="6" bestFit="1" customWidth="1"/>
    <col min="80" max="80" width="17.42578125" style="6" bestFit="1" customWidth="1"/>
    <col min="81" max="82" width="19.5703125" style="6" bestFit="1" customWidth="1"/>
    <col min="83" max="83" width="17" style="6" bestFit="1" customWidth="1"/>
    <col min="84" max="85" width="19.140625" style="6" bestFit="1" customWidth="1"/>
    <col min="86" max="86" width="16.5703125" style="6" bestFit="1" customWidth="1"/>
    <col min="87" max="88" width="19" style="6" bestFit="1" customWidth="1"/>
    <col min="89" max="89" width="16.42578125" style="6" bestFit="1" customWidth="1"/>
    <col min="90" max="91" width="20.140625" style="6" bestFit="1" customWidth="1"/>
    <col min="92" max="92" width="17.7109375" style="6" bestFit="1" customWidth="1"/>
    <col min="93" max="94" width="19.7109375" style="6" bestFit="1" customWidth="1"/>
    <col min="95" max="95" width="20.85546875" style="6" customWidth="1"/>
    <col min="96" max="16384" width="9.28515625" style="6"/>
  </cols>
  <sheetData>
    <row r="1" spans="1:95" x14ac:dyDescent="0.25">
      <c r="A1" s="6" t="s">
        <v>105</v>
      </c>
    </row>
    <row r="3" spans="1:95" x14ac:dyDescent="0.25">
      <c r="A3" s="6" t="s">
        <v>106</v>
      </c>
    </row>
    <row r="5" spans="1:95" ht="31.5" x14ac:dyDescent="0.25">
      <c r="A5" s="1" t="s">
        <v>0</v>
      </c>
      <c r="B5" s="1" t="s">
        <v>1</v>
      </c>
      <c r="C5" s="1" t="s">
        <v>2</v>
      </c>
      <c r="D5" s="1" t="s">
        <v>3</v>
      </c>
      <c r="E5" s="1" t="s">
        <v>4</v>
      </c>
      <c r="F5" s="1" t="s">
        <v>100</v>
      </c>
      <c r="G5" s="2" t="s">
        <v>5</v>
      </c>
      <c r="H5" s="1" t="s">
        <v>6</v>
      </c>
      <c r="I5" s="1" t="s">
        <v>104</v>
      </c>
      <c r="J5" s="1" t="s">
        <v>7</v>
      </c>
      <c r="K5" s="1" t="s">
        <v>107</v>
      </c>
      <c r="L5" s="1" t="s">
        <v>8</v>
      </c>
      <c r="M5" s="1" t="s">
        <v>9</v>
      </c>
      <c r="N5" s="1" t="s">
        <v>10</v>
      </c>
      <c r="O5" s="1" t="s">
        <v>108</v>
      </c>
      <c r="P5" s="1" t="s">
        <v>120</v>
      </c>
      <c r="Q5" s="1" t="s">
        <v>11</v>
      </c>
      <c r="R5" s="1" t="s">
        <v>12</v>
      </c>
      <c r="S5" s="1" t="s">
        <v>13</v>
      </c>
      <c r="T5" s="1" t="s">
        <v>109</v>
      </c>
      <c r="U5" s="1" t="s">
        <v>121</v>
      </c>
      <c r="V5" s="1" t="s">
        <v>14</v>
      </c>
      <c r="W5" s="1" t="s">
        <v>15</v>
      </c>
      <c r="X5" s="1" t="s">
        <v>16</v>
      </c>
      <c r="Y5" s="1" t="s">
        <v>17</v>
      </c>
      <c r="Z5" s="1" t="s">
        <v>18</v>
      </c>
      <c r="AA5" s="1" t="s">
        <v>19</v>
      </c>
      <c r="AB5" s="1" t="s">
        <v>110</v>
      </c>
      <c r="AC5" s="1" t="s">
        <v>122</v>
      </c>
      <c r="AD5" s="1" t="s">
        <v>20</v>
      </c>
      <c r="AE5" s="1" t="s">
        <v>111</v>
      </c>
      <c r="AF5" s="1" t="s">
        <v>123</v>
      </c>
      <c r="AG5" s="1" t="s">
        <v>21</v>
      </c>
      <c r="AH5" s="1" t="s">
        <v>22</v>
      </c>
      <c r="AI5" s="1" t="s">
        <v>23</v>
      </c>
      <c r="AJ5" s="1" t="s">
        <v>112</v>
      </c>
      <c r="AK5" s="1" t="s">
        <v>124</v>
      </c>
      <c r="AL5" s="1" t="s">
        <v>24</v>
      </c>
      <c r="AM5" s="1" t="s">
        <v>25</v>
      </c>
      <c r="AN5" s="1" t="s">
        <v>26</v>
      </c>
      <c r="AO5" s="1" t="s">
        <v>113</v>
      </c>
      <c r="AP5" s="1" t="s">
        <v>125</v>
      </c>
      <c r="AQ5" s="1" t="s">
        <v>27</v>
      </c>
      <c r="AR5" s="1" t="s">
        <v>114</v>
      </c>
      <c r="AS5" s="1" t="s">
        <v>126</v>
      </c>
      <c r="AT5" s="1" t="s">
        <v>28</v>
      </c>
      <c r="AU5" s="1" t="s">
        <v>115</v>
      </c>
      <c r="AV5" s="1" t="s">
        <v>127</v>
      </c>
      <c r="AW5" s="1" t="s">
        <v>29</v>
      </c>
      <c r="AX5" s="1" t="s">
        <v>30</v>
      </c>
      <c r="AY5" s="1" t="s">
        <v>31</v>
      </c>
      <c r="AZ5" s="1" t="s">
        <v>32</v>
      </c>
      <c r="BA5" s="1" t="s">
        <v>116</v>
      </c>
      <c r="BB5" s="1" t="s">
        <v>128</v>
      </c>
      <c r="BC5" s="1" t="s">
        <v>33</v>
      </c>
      <c r="BD5" s="1" t="s">
        <v>34</v>
      </c>
      <c r="BE5" s="1" t="s">
        <v>35</v>
      </c>
      <c r="BF5" s="1" t="s">
        <v>117</v>
      </c>
      <c r="BG5" s="1" t="s">
        <v>129</v>
      </c>
      <c r="BH5" s="1" t="s">
        <v>130</v>
      </c>
      <c r="BI5" s="1" t="s">
        <v>131</v>
      </c>
      <c r="BJ5" s="1" t="s">
        <v>36</v>
      </c>
      <c r="BK5" s="1" t="s">
        <v>132</v>
      </c>
      <c r="BL5" s="1" t="s">
        <v>133</v>
      </c>
      <c r="BM5" s="1" t="s">
        <v>134</v>
      </c>
      <c r="BN5" s="1" t="s">
        <v>37</v>
      </c>
      <c r="BO5" s="1" t="s">
        <v>135</v>
      </c>
      <c r="BP5" s="1" t="s">
        <v>136</v>
      </c>
      <c r="BQ5" s="1" t="s">
        <v>38</v>
      </c>
      <c r="BR5" s="1" t="s">
        <v>137</v>
      </c>
      <c r="BS5" s="1" t="s">
        <v>138</v>
      </c>
      <c r="BT5" s="1" t="s">
        <v>39</v>
      </c>
      <c r="BU5" s="1" t="s">
        <v>139</v>
      </c>
      <c r="BV5" s="1" t="s">
        <v>140</v>
      </c>
      <c r="BW5" s="1" t="s">
        <v>141</v>
      </c>
      <c r="BX5" s="1" t="s">
        <v>142</v>
      </c>
      <c r="BY5" s="1" t="s">
        <v>143</v>
      </c>
      <c r="BZ5" s="1" t="s">
        <v>144</v>
      </c>
      <c r="CA5" s="1" t="s">
        <v>145</v>
      </c>
      <c r="CB5" s="1" t="s">
        <v>40</v>
      </c>
      <c r="CC5" s="1" t="s">
        <v>146</v>
      </c>
      <c r="CD5" s="1" t="s">
        <v>147</v>
      </c>
      <c r="CE5" s="1" t="s">
        <v>41</v>
      </c>
      <c r="CF5" s="1" t="s">
        <v>148</v>
      </c>
      <c r="CG5" s="1" t="s">
        <v>149</v>
      </c>
      <c r="CH5" s="1" t="s">
        <v>42</v>
      </c>
      <c r="CI5" s="1" t="s">
        <v>150</v>
      </c>
      <c r="CJ5" s="1" t="s">
        <v>151</v>
      </c>
      <c r="CK5" s="1" t="s">
        <v>43</v>
      </c>
      <c r="CL5" s="1" t="s">
        <v>152</v>
      </c>
      <c r="CM5" s="1" t="s">
        <v>153</v>
      </c>
      <c r="CN5" s="1" t="s">
        <v>44</v>
      </c>
      <c r="CO5" s="1" t="s">
        <v>154</v>
      </c>
      <c r="CP5" s="1" t="s">
        <v>155</v>
      </c>
      <c r="CQ5" s="1" t="s">
        <v>45</v>
      </c>
    </row>
    <row r="6" spans="1:95" x14ac:dyDescent="0.25">
      <c r="A6" s="2">
        <v>383</v>
      </c>
      <c r="B6" s="2" t="s">
        <v>46</v>
      </c>
      <c r="C6" s="2" t="s">
        <v>47</v>
      </c>
      <c r="D6" s="2">
        <v>1</v>
      </c>
      <c r="E6" s="2" t="s">
        <v>48</v>
      </c>
      <c r="F6" s="2">
        <v>1</v>
      </c>
      <c r="G6" s="2" t="s">
        <v>49</v>
      </c>
      <c r="H6" s="2">
        <v>20</v>
      </c>
      <c r="I6" s="2">
        <v>21</v>
      </c>
      <c r="J6" s="2">
        <v>0.2</v>
      </c>
      <c r="K6" s="2">
        <v>0.2</v>
      </c>
      <c r="L6" s="2">
        <v>0.96</v>
      </c>
      <c r="M6" s="2">
        <v>1</v>
      </c>
      <c r="N6" s="2">
        <f t="shared" ref="N6" si="0">AVERAGE(L6:M6)</f>
        <v>0.98</v>
      </c>
      <c r="O6" s="2">
        <f t="shared" ref="O6" si="1">N6*0.5293</f>
        <v>0.51871400000000001</v>
      </c>
      <c r="P6" s="2">
        <f t="shared" ref="P6" si="2">O6*10000</f>
        <v>5187.1400000000003</v>
      </c>
      <c r="Q6" s="2">
        <v>48.337000000000003</v>
      </c>
      <c r="R6" s="2">
        <v>50.192999999999998</v>
      </c>
      <c r="S6" s="2">
        <f t="shared" ref="S6:S28" si="3">AVERAGE(Q6:R6)</f>
        <v>49.265000000000001</v>
      </c>
      <c r="T6" s="2">
        <f t="shared" ref="T6:T28" si="4">S6*0.7143</f>
        <v>35.189989500000003</v>
      </c>
      <c r="U6" s="2">
        <f t="shared" ref="U6:U28" si="5">T6*10000</f>
        <v>351899.89500000002</v>
      </c>
      <c r="V6" s="2">
        <v>0.7</v>
      </c>
      <c r="W6" s="2">
        <v>0.73799999999999999</v>
      </c>
      <c r="X6" s="2">
        <v>0.73799999999999999</v>
      </c>
      <c r="Y6" s="2">
        <v>0.74</v>
      </c>
      <c r="Z6" s="2">
        <v>0.74299999999999999</v>
      </c>
      <c r="AA6" s="2">
        <f t="shared" ref="AA6:AA28" si="6">AVERAGE(V6:Z6)</f>
        <v>0.73180000000000001</v>
      </c>
      <c r="AB6" s="2">
        <f t="shared" ref="AB6:AB28" si="7">AA6*0.6994</f>
        <v>0.51182092000000001</v>
      </c>
      <c r="AC6" s="2">
        <f t="shared" ref="AC6:AC28" si="8">AB6*10000</f>
        <v>5118.2092000000002</v>
      </c>
      <c r="AD6" s="2">
        <v>0.20350000000000001</v>
      </c>
      <c r="AE6" s="2">
        <v>0.16892534999999997</v>
      </c>
      <c r="AF6" s="2">
        <v>1689.2534999999998</v>
      </c>
      <c r="AG6" s="2">
        <v>0.78</v>
      </c>
      <c r="AH6" s="2">
        <v>0.56200000000000006</v>
      </c>
      <c r="AI6" s="2">
        <v>0.67100000000000004</v>
      </c>
      <c r="AJ6" s="2">
        <v>0.404613</v>
      </c>
      <c r="AK6" s="2">
        <v>4046.13</v>
      </c>
      <c r="AL6" s="2">
        <v>6.3E-2</v>
      </c>
      <c r="AM6" s="2">
        <v>5.8999999999999997E-2</v>
      </c>
      <c r="AN6" s="2">
        <f t="shared" ref="AN6:AN28" si="9">AVERAGE(AL6:AM6)</f>
        <v>6.0999999999999999E-2</v>
      </c>
      <c r="AO6" s="2">
        <f>AN6*0.7745</f>
        <v>4.7244499999999995E-2</v>
      </c>
      <c r="AP6" s="2">
        <f t="shared" ref="AP6:AP28" si="10">AO6*10000</f>
        <v>472.44499999999994</v>
      </c>
      <c r="AQ6" s="2">
        <v>2.3825000000000003</v>
      </c>
      <c r="AR6" s="2">
        <v>1.7675767499999999</v>
      </c>
      <c r="AS6" s="2">
        <v>17675.767500000002</v>
      </c>
      <c r="AT6" s="2">
        <v>3.4500000000000003E-2</v>
      </c>
      <c r="AU6" s="2">
        <v>1.505925E-2</v>
      </c>
      <c r="AV6" s="2">
        <v>150.5925</v>
      </c>
      <c r="AW6" s="2">
        <v>11.73</v>
      </c>
      <c r="AX6" s="2">
        <v>11.44</v>
      </c>
      <c r="AY6" s="2">
        <v>11.574</v>
      </c>
      <c r="AZ6" s="3">
        <f t="shared" ref="AZ6:AZ28" si="11">AVERAGE(AW6:AY6)</f>
        <v>11.581333333333333</v>
      </c>
      <c r="BA6" s="3">
        <f>AZ6*0.4675</f>
        <v>5.4142733333333339</v>
      </c>
      <c r="BB6" s="3">
        <f t="shared" ref="BB6:BB28" si="12">BA6*10000</f>
        <v>54142.733333333337</v>
      </c>
      <c r="BC6" s="2">
        <v>0.04</v>
      </c>
      <c r="BD6" s="2">
        <v>0.04</v>
      </c>
      <c r="BE6" s="2">
        <f t="shared" ref="BE6:BE28" si="13">AVERAGE(BC6:BD6)</f>
        <v>0.04</v>
      </c>
      <c r="BF6" s="2">
        <f>BE6*0.5995</f>
        <v>2.3980000000000001E-2</v>
      </c>
      <c r="BG6" s="2">
        <f t="shared" ref="BG6:BG28" si="14">BF6*10000</f>
        <v>239.8</v>
      </c>
      <c r="BH6" s="2">
        <v>1194.335</v>
      </c>
      <c r="BI6" s="2">
        <v>1228.7909999999999</v>
      </c>
      <c r="BJ6" s="2">
        <f t="shared" ref="BJ6:BJ28" si="15">AVERAGE(BH6:BI6)</f>
        <v>1211.5630000000001</v>
      </c>
      <c r="BK6" s="2">
        <v>7.39</v>
      </c>
      <c r="BL6" s="2">
        <v>1.68</v>
      </c>
      <c r="BM6" s="2">
        <v>3.15</v>
      </c>
      <c r="BN6" s="2">
        <f t="shared" ref="BN6:BN28" si="16">AVERAGE(BL6:BM6)</f>
        <v>2.415</v>
      </c>
      <c r="BO6" s="2" t="s">
        <v>50</v>
      </c>
      <c r="BP6" s="2">
        <v>7.72</v>
      </c>
      <c r="BQ6" s="2">
        <f t="shared" ref="BQ6:BQ28" si="17">AVERAGE(BO6:BP6)</f>
        <v>7.72</v>
      </c>
      <c r="BR6" s="2">
        <v>23.9</v>
      </c>
      <c r="BS6" s="2">
        <v>32.6</v>
      </c>
      <c r="BT6" s="2">
        <f t="shared" ref="BT6:BT28" si="18">AVERAGE(BR6:BS6)</f>
        <v>28.25</v>
      </c>
      <c r="BU6" s="2">
        <v>4.83</v>
      </c>
      <c r="BV6" s="2">
        <v>3.81</v>
      </c>
      <c r="BW6" s="2">
        <v>15.92</v>
      </c>
      <c r="BX6" s="2" t="s">
        <v>50</v>
      </c>
      <c r="BY6" s="2">
        <v>0.23</v>
      </c>
      <c r="BZ6" s="2">
        <v>2.29</v>
      </c>
      <c r="CA6" s="2">
        <v>2.37</v>
      </c>
      <c r="CB6" s="2">
        <f t="shared" ref="CB6:CB28" si="19">AVERAGE(BZ6:CA6)</f>
        <v>2.33</v>
      </c>
      <c r="CC6" s="2">
        <v>1388.54</v>
      </c>
      <c r="CD6" s="2">
        <v>1375.4390000000001</v>
      </c>
      <c r="CE6" s="2">
        <f t="shared" ref="CE6:CE28" si="20">AVERAGE(CC6:CD6)</f>
        <v>1381.9895000000001</v>
      </c>
      <c r="CF6" s="2">
        <v>14.6</v>
      </c>
      <c r="CG6" s="2">
        <v>11.19</v>
      </c>
      <c r="CH6" s="2">
        <f t="shared" ref="CH6:CH28" si="21">AVERAGE(CF6:CG6)</f>
        <v>12.895</v>
      </c>
      <c r="CI6" s="2">
        <v>10.24</v>
      </c>
      <c r="CJ6" s="2">
        <v>9.3000000000000007</v>
      </c>
      <c r="CK6" s="2">
        <f t="shared" ref="CK6:CK28" si="22">AVERAGE(CI6:CJ6)</f>
        <v>9.77</v>
      </c>
      <c r="CL6" s="2">
        <v>14.67</v>
      </c>
      <c r="CM6" s="2">
        <v>18.190000000000001</v>
      </c>
      <c r="CN6" s="2">
        <f t="shared" ref="CN6:CN28" si="23">AVERAGE(CL6:CM6)</f>
        <v>16.43</v>
      </c>
      <c r="CO6" s="2">
        <v>16.41</v>
      </c>
      <c r="CP6" s="2">
        <v>19.2</v>
      </c>
      <c r="CQ6" s="2">
        <f t="shared" ref="CQ6:CQ28" si="24">AVERAGE(CO6:CP6)</f>
        <v>17.805</v>
      </c>
    </row>
    <row r="7" spans="1:95" x14ac:dyDescent="0.25">
      <c r="A7" s="2">
        <v>383</v>
      </c>
      <c r="B7" s="2" t="s">
        <v>46</v>
      </c>
      <c r="C7" s="2" t="s">
        <v>51</v>
      </c>
      <c r="D7" s="2">
        <v>1</v>
      </c>
      <c r="E7" s="2" t="s">
        <v>48</v>
      </c>
      <c r="F7" s="2">
        <v>4</v>
      </c>
      <c r="G7" s="2" t="s">
        <v>52</v>
      </c>
      <c r="H7" s="2">
        <v>100</v>
      </c>
      <c r="I7" s="2">
        <v>101</v>
      </c>
      <c r="J7" s="2">
        <v>5.52</v>
      </c>
      <c r="K7" s="2">
        <v>13.177</v>
      </c>
      <c r="L7" s="2">
        <v>1.25</v>
      </c>
      <c r="M7" s="2">
        <v>1.29</v>
      </c>
      <c r="N7" s="2">
        <f t="shared" ref="N7:N28" si="25">AVERAGE(L7:M7)</f>
        <v>1.27</v>
      </c>
      <c r="O7" s="2">
        <f t="shared" ref="O7:O28" si="26">N7*0.5293</f>
        <v>0.672211</v>
      </c>
      <c r="P7" s="2">
        <f t="shared" ref="P7:P28" si="27">O7*10000</f>
        <v>6722.11</v>
      </c>
      <c r="Q7" s="2">
        <v>22</v>
      </c>
      <c r="R7" s="2">
        <v>21.97</v>
      </c>
      <c r="S7" s="2">
        <f t="shared" si="3"/>
        <v>21.984999999999999</v>
      </c>
      <c r="T7" s="2">
        <f t="shared" si="4"/>
        <v>15.7038855</v>
      </c>
      <c r="U7" s="2">
        <f t="shared" si="5"/>
        <v>157038.85500000001</v>
      </c>
      <c r="V7" s="2">
        <v>1.06</v>
      </c>
      <c r="W7" s="2">
        <v>1.032</v>
      </c>
      <c r="X7" s="2">
        <v>1.028</v>
      </c>
      <c r="Y7" s="2">
        <v>1.03</v>
      </c>
      <c r="Z7" s="2">
        <v>1.0389999999999999</v>
      </c>
      <c r="AA7" s="2">
        <f t="shared" si="6"/>
        <v>1.0378000000000001</v>
      </c>
      <c r="AB7" s="2">
        <f t="shared" si="7"/>
        <v>0.72583732000000001</v>
      </c>
      <c r="AC7" s="2">
        <f t="shared" si="8"/>
        <v>7258.3732</v>
      </c>
      <c r="AD7" s="2">
        <v>0.33199999999999996</v>
      </c>
      <c r="AE7" s="2">
        <v>0.27559319999999998</v>
      </c>
      <c r="AF7" s="2">
        <v>2755.9319999999998</v>
      </c>
      <c r="AG7" s="2">
        <v>0.8</v>
      </c>
      <c r="AH7" s="2">
        <v>0.83799999999999997</v>
      </c>
      <c r="AI7" s="2">
        <v>0.81899999999999995</v>
      </c>
      <c r="AJ7" s="2">
        <v>0.49385699999999993</v>
      </c>
      <c r="AK7" s="2">
        <v>4938.57</v>
      </c>
      <c r="AL7" s="2">
        <v>2.4E-2</v>
      </c>
      <c r="AM7" s="2">
        <v>2.4E-2</v>
      </c>
      <c r="AN7" s="2">
        <f t="shared" si="9"/>
        <v>2.4E-2</v>
      </c>
      <c r="AO7" s="2">
        <f t="shared" ref="AO7:AO28" si="28">AN7*0.7745</f>
        <v>1.8588E-2</v>
      </c>
      <c r="AP7" s="2">
        <f t="shared" si="10"/>
        <v>185.88</v>
      </c>
      <c r="AQ7" s="2">
        <v>3.3</v>
      </c>
      <c r="AR7" s="2">
        <v>2.4482699999999999</v>
      </c>
      <c r="AS7" s="2">
        <v>24482.699999999997</v>
      </c>
      <c r="AT7" s="2">
        <v>2.5500000000000002E-2</v>
      </c>
      <c r="AU7" s="2">
        <v>1.113075E-2</v>
      </c>
      <c r="AV7" s="2">
        <v>111.3075</v>
      </c>
      <c r="AW7" s="2">
        <v>45.54</v>
      </c>
      <c r="AX7" s="2">
        <v>44.84</v>
      </c>
      <c r="AY7" s="2">
        <v>45.566000000000003</v>
      </c>
      <c r="AZ7" s="3">
        <f t="shared" si="11"/>
        <v>45.315333333333335</v>
      </c>
      <c r="BA7" s="3">
        <f t="shared" ref="BA7:BA28" si="29">AZ7*0.4675</f>
        <v>21.184918333333336</v>
      </c>
      <c r="BB7" s="3">
        <f t="shared" si="12"/>
        <v>211849.18333333335</v>
      </c>
      <c r="BC7" s="2">
        <v>0.06</v>
      </c>
      <c r="BD7" s="2">
        <v>0.06</v>
      </c>
      <c r="BE7" s="2">
        <f t="shared" si="13"/>
        <v>0.06</v>
      </c>
      <c r="BF7" s="2">
        <f t="shared" ref="BF7:BF28" si="30">BE7*0.5995</f>
        <v>3.5970000000000002E-2</v>
      </c>
      <c r="BG7" s="2">
        <f t="shared" si="14"/>
        <v>359.70000000000005</v>
      </c>
      <c r="BH7" s="2">
        <v>1716.692</v>
      </c>
      <c r="BI7" s="2">
        <v>1730.7370000000001</v>
      </c>
      <c r="BJ7" s="2">
        <f t="shared" si="15"/>
        <v>1723.7145</v>
      </c>
      <c r="BK7" s="2" t="s">
        <v>50</v>
      </c>
      <c r="BL7" s="2">
        <v>5.25</v>
      </c>
      <c r="BM7" s="2">
        <v>8.08</v>
      </c>
      <c r="BN7" s="2">
        <f t="shared" si="16"/>
        <v>6.665</v>
      </c>
      <c r="BO7" s="2">
        <v>4.03</v>
      </c>
      <c r="BP7" s="2">
        <v>5.81</v>
      </c>
      <c r="BQ7" s="2">
        <f t="shared" si="17"/>
        <v>4.92</v>
      </c>
      <c r="BR7" s="2">
        <v>32.49</v>
      </c>
      <c r="BS7" s="2">
        <v>37.270000000000003</v>
      </c>
      <c r="BT7" s="2">
        <f t="shared" si="18"/>
        <v>34.880000000000003</v>
      </c>
      <c r="BU7" s="2">
        <v>6.86</v>
      </c>
      <c r="BV7" s="2">
        <v>5.1100000000000003</v>
      </c>
      <c r="BW7" s="2">
        <v>32.659999999999997</v>
      </c>
      <c r="BX7" s="2" t="s">
        <v>50</v>
      </c>
      <c r="BY7" s="2">
        <v>0.35</v>
      </c>
      <c r="BZ7" s="2">
        <v>2.95</v>
      </c>
      <c r="CA7" s="2">
        <v>2.72</v>
      </c>
      <c r="CB7" s="2">
        <f t="shared" si="19"/>
        <v>2.835</v>
      </c>
      <c r="CC7" s="2">
        <v>684.96799999999996</v>
      </c>
      <c r="CD7" s="2">
        <v>678.17</v>
      </c>
      <c r="CE7" s="2">
        <f t="shared" si="20"/>
        <v>681.56899999999996</v>
      </c>
      <c r="CF7" s="2">
        <v>26.63</v>
      </c>
      <c r="CG7" s="2">
        <v>29.11</v>
      </c>
      <c r="CH7" s="2">
        <f t="shared" si="21"/>
        <v>27.869999999999997</v>
      </c>
      <c r="CI7" s="2">
        <v>9.4700000000000006</v>
      </c>
      <c r="CJ7" s="2">
        <v>11.19</v>
      </c>
      <c r="CK7" s="2">
        <f t="shared" si="22"/>
        <v>10.33</v>
      </c>
      <c r="CL7" s="2">
        <v>27.85</v>
      </c>
      <c r="CM7" s="2">
        <v>30.3</v>
      </c>
      <c r="CN7" s="2">
        <f t="shared" si="23"/>
        <v>29.075000000000003</v>
      </c>
      <c r="CO7" s="2">
        <v>23.34</v>
      </c>
      <c r="CP7" s="2">
        <v>19.37</v>
      </c>
      <c r="CQ7" s="2">
        <f t="shared" si="24"/>
        <v>21.355</v>
      </c>
    </row>
    <row r="8" spans="1:95" x14ac:dyDescent="0.25">
      <c r="A8" s="2">
        <v>383</v>
      </c>
      <c r="B8" s="2" t="s">
        <v>46</v>
      </c>
      <c r="C8" s="2" t="s">
        <v>47</v>
      </c>
      <c r="D8" s="2">
        <v>2</v>
      </c>
      <c r="E8" s="2" t="s">
        <v>48</v>
      </c>
      <c r="F8" s="2">
        <v>4</v>
      </c>
      <c r="G8" s="2" t="s">
        <v>53</v>
      </c>
      <c r="H8" s="2">
        <v>105</v>
      </c>
      <c r="I8" s="2">
        <v>106</v>
      </c>
      <c r="J8" s="2">
        <v>8.66</v>
      </c>
      <c r="K8" s="2">
        <v>11.167999999999999</v>
      </c>
      <c r="L8" s="2">
        <v>0.74</v>
      </c>
      <c r="M8" s="2">
        <v>0.77</v>
      </c>
      <c r="N8" s="2">
        <f t="shared" si="25"/>
        <v>0.755</v>
      </c>
      <c r="O8" s="2">
        <f t="shared" si="26"/>
        <v>0.39962150000000002</v>
      </c>
      <c r="P8" s="2">
        <f t="shared" si="27"/>
        <v>3996.2150000000001</v>
      </c>
      <c r="Q8" s="2">
        <v>45.53</v>
      </c>
      <c r="R8" s="2">
        <v>46.281999999999996</v>
      </c>
      <c r="S8" s="2">
        <f t="shared" si="3"/>
        <v>45.905999999999999</v>
      </c>
      <c r="T8" s="2">
        <f t="shared" si="4"/>
        <v>32.790655800000003</v>
      </c>
      <c r="U8" s="2">
        <f t="shared" si="5"/>
        <v>327906.55800000002</v>
      </c>
      <c r="V8" s="2">
        <v>1</v>
      </c>
      <c r="W8" s="2">
        <v>1.0329999999999999</v>
      </c>
      <c r="X8" s="2">
        <v>1.034</v>
      </c>
      <c r="Y8" s="2">
        <v>1.04</v>
      </c>
      <c r="Z8" s="2">
        <v>1.038</v>
      </c>
      <c r="AA8" s="2">
        <f t="shared" si="6"/>
        <v>1.0290000000000001</v>
      </c>
      <c r="AB8" s="2">
        <f t="shared" si="7"/>
        <v>0.71968260000000017</v>
      </c>
      <c r="AC8" s="2">
        <f t="shared" si="8"/>
        <v>7196.8260000000018</v>
      </c>
      <c r="AD8" s="2">
        <v>0.19950000000000001</v>
      </c>
      <c r="AE8" s="2">
        <v>0.16560495</v>
      </c>
      <c r="AF8" s="2">
        <v>1656.0495000000001</v>
      </c>
      <c r="AG8" s="2">
        <v>0.62</v>
      </c>
      <c r="AH8" s="2">
        <v>0.53200000000000003</v>
      </c>
      <c r="AI8" s="2">
        <v>0.57600000000000007</v>
      </c>
      <c r="AJ8" s="2">
        <v>0.34732800000000003</v>
      </c>
      <c r="AK8" s="2">
        <v>3473.28</v>
      </c>
      <c r="AL8" s="2">
        <v>0.06</v>
      </c>
      <c r="AM8" s="2">
        <v>5.7000000000000002E-2</v>
      </c>
      <c r="AN8" s="2">
        <f t="shared" si="9"/>
        <v>5.8499999999999996E-2</v>
      </c>
      <c r="AO8" s="2">
        <f t="shared" si="28"/>
        <v>4.5308249999999994E-2</v>
      </c>
      <c r="AP8" s="2">
        <f t="shared" si="10"/>
        <v>453.08249999999992</v>
      </c>
      <c r="AQ8" s="2">
        <v>2.1254999999999997</v>
      </c>
      <c r="AR8" s="2">
        <v>1.5769084499999999</v>
      </c>
      <c r="AS8" s="2">
        <v>15769.084499999999</v>
      </c>
      <c r="AT8" s="2">
        <v>3.6500000000000005E-2</v>
      </c>
      <c r="AU8" s="2">
        <v>1.5932250000000002E-2</v>
      </c>
      <c r="AV8" s="2">
        <v>159.32249999999999</v>
      </c>
      <c r="AW8" s="2">
        <v>12.89</v>
      </c>
      <c r="AX8" s="2">
        <v>12.88</v>
      </c>
      <c r="AY8" s="2">
        <v>13.036</v>
      </c>
      <c r="AZ8" s="3">
        <f t="shared" si="11"/>
        <v>12.935333333333334</v>
      </c>
      <c r="BA8" s="3">
        <f t="shared" si="29"/>
        <v>6.0472683333333341</v>
      </c>
      <c r="BB8" s="3">
        <f t="shared" si="12"/>
        <v>60472.683333333342</v>
      </c>
      <c r="BC8" s="2">
        <v>0.03</v>
      </c>
      <c r="BD8" s="2">
        <v>0.03</v>
      </c>
      <c r="BE8" s="2">
        <f t="shared" si="13"/>
        <v>0.03</v>
      </c>
      <c r="BF8" s="2">
        <f t="shared" si="30"/>
        <v>1.7985000000000001E-2</v>
      </c>
      <c r="BG8" s="2">
        <f t="shared" si="14"/>
        <v>179.85000000000002</v>
      </c>
      <c r="BH8" s="2">
        <v>1381.5160000000001</v>
      </c>
      <c r="BI8" s="2">
        <v>1412.6959999999999</v>
      </c>
      <c r="BJ8" s="2">
        <f t="shared" si="15"/>
        <v>1397.106</v>
      </c>
      <c r="BK8" s="2">
        <v>9.48</v>
      </c>
      <c r="BL8" s="2">
        <v>3.35</v>
      </c>
      <c r="BM8" s="2">
        <v>7.02</v>
      </c>
      <c r="BN8" s="2">
        <f t="shared" si="16"/>
        <v>5.1849999999999996</v>
      </c>
      <c r="BO8" s="2" t="s">
        <v>50</v>
      </c>
      <c r="BP8" s="2">
        <v>6.11</v>
      </c>
      <c r="BQ8" s="2">
        <f t="shared" si="17"/>
        <v>6.11</v>
      </c>
      <c r="BR8" s="2">
        <v>15.69</v>
      </c>
      <c r="BS8" s="2">
        <v>20.99</v>
      </c>
      <c r="BT8" s="2">
        <f t="shared" si="18"/>
        <v>18.34</v>
      </c>
      <c r="BU8" s="2">
        <v>3.86</v>
      </c>
      <c r="BV8" s="2">
        <v>4.5</v>
      </c>
      <c r="BW8" s="2">
        <v>19.8</v>
      </c>
      <c r="BX8" s="2" t="s">
        <v>50</v>
      </c>
      <c r="BY8" s="2">
        <v>0.68</v>
      </c>
      <c r="BZ8" s="2">
        <v>2.3199999999999998</v>
      </c>
      <c r="CA8" s="2">
        <v>2.4900000000000002</v>
      </c>
      <c r="CB8" s="2">
        <f t="shared" si="19"/>
        <v>2.4050000000000002</v>
      </c>
      <c r="CC8" s="2">
        <v>1267.0409999999999</v>
      </c>
      <c r="CD8" s="2">
        <v>1258.171</v>
      </c>
      <c r="CE8" s="2">
        <f t="shared" si="20"/>
        <v>1262.606</v>
      </c>
      <c r="CF8" s="2">
        <v>11.36</v>
      </c>
      <c r="CG8" s="2">
        <v>10.89</v>
      </c>
      <c r="CH8" s="2">
        <f t="shared" si="21"/>
        <v>11.125</v>
      </c>
      <c r="CI8" s="2">
        <v>10.55</v>
      </c>
      <c r="CJ8" s="2">
        <v>9.98</v>
      </c>
      <c r="CK8" s="2">
        <f t="shared" si="22"/>
        <v>10.265000000000001</v>
      </c>
      <c r="CL8" s="2">
        <v>15.94</v>
      </c>
      <c r="CM8" s="2">
        <v>18.78</v>
      </c>
      <c r="CN8" s="2">
        <f t="shared" si="23"/>
        <v>17.36</v>
      </c>
      <c r="CO8" s="2">
        <v>12.17</v>
      </c>
      <c r="CP8" s="2">
        <v>20.93</v>
      </c>
      <c r="CQ8" s="2">
        <f t="shared" si="24"/>
        <v>16.55</v>
      </c>
    </row>
    <row r="9" spans="1:95" x14ac:dyDescent="0.25">
      <c r="A9" s="2">
        <v>383</v>
      </c>
      <c r="B9" s="2" t="s">
        <v>46</v>
      </c>
      <c r="C9" s="2" t="s">
        <v>51</v>
      </c>
      <c r="D9" s="2">
        <v>2</v>
      </c>
      <c r="E9" s="2" t="s">
        <v>48</v>
      </c>
      <c r="F9" s="2">
        <v>4</v>
      </c>
      <c r="G9" s="2" t="s">
        <v>54</v>
      </c>
      <c r="H9" s="2">
        <v>70</v>
      </c>
      <c r="I9" s="2">
        <v>71</v>
      </c>
      <c r="J9" s="2">
        <v>14.22</v>
      </c>
      <c r="K9" s="2">
        <v>21.812000000000001</v>
      </c>
      <c r="L9" s="2">
        <v>0.92</v>
      </c>
      <c r="M9" s="2">
        <v>0.95</v>
      </c>
      <c r="N9" s="2">
        <f t="shared" si="25"/>
        <v>0.93500000000000005</v>
      </c>
      <c r="O9" s="2">
        <f t="shared" si="26"/>
        <v>0.49489550000000004</v>
      </c>
      <c r="P9" s="2">
        <f t="shared" si="27"/>
        <v>4948.9550000000008</v>
      </c>
      <c r="Q9" s="2">
        <v>39.487000000000002</v>
      </c>
      <c r="R9" s="2">
        <v>39.622</v>
      </c>
      <c r="S9" s="2">
        <f t="shared" si="3"/>
        <v>39.554500000000004</v>
      </c>
      <c r="T9" s="2">
        <f t="shared" si="4"/>
        <v>28.253779350000006</v>
      </c>
      <c r="U9" s="2">
        <f t="shared" si="5"/>
        <v>282537.79350000003</v>
      </c>
      <c r="V9" s="2">
        <v>0.56000000000000005</v>
      </c>
      <c r="W9" s="2">
        <v>0.58199999999999996</v>
      </c>
      <c r="X9" s="2">
        <v>0.56799999999999995</v>
      </c>
      <c r="Y9" s="2">
        <v>0.59</v>
      </c>
      <c r="Z9" s="2">
        <v>0.58699999999999997</v>
      </c>
      <c r="AA9" s="2">
        <f t="shared" si="6"/>
        <v>0.57739999999999991</v>
      </c>
      <c r="AB9" s="2">
        <f t="shared" si="7"/>
        <v>0.40383355999999992</v>
      </c>
      <c r="AC9" s="2">
        <f t="shared" si="8"/>
        <v>4038.3355999999994</v>
      </c>
      <c r="AD9" s="2">
        <v>0.24099999999999999</v>
      </c>
      <c r="AE9" s="2">
        <v>0.20005409999999998</v>
      </c>
      <c r="AF9" s="2">
        <v>2000.5409999999997</v>
      </c>
      <c r="AG9" s="2">
        <v>0.68</v>
      </c>
      <c r="AH9" s="2">
        <v>0.55400000000000005</v>
      </c>
      <c r="AI9" s="2">
        <v>0.61699999999999999</v>
      </c>
      <c r="AJ9" s="2">
        <v>0.37205099999999997</v>
      </c>
      <c r="AK9" s="2">
        <v>3720.5099999999998</v>
      </c>
      <c r="AL9" s="2">
        <v>4.8000000000000001E-2</v>
      </c>
      <c r="AM9" s="2">
        <v>4.3999999999999997E-2</v>
      </c>
      <c r="AN9" s="2">
        <f t="shared" si="9"/>
        <v>4.5999999999999999E-2</v>
      </c>
      <c r="AO9" s="2">
        <f t="shared" si="28"/>
        <v>3.5626999999999999E-2</v>
      </c>
      <c r="AP9" s="2">
        <f t="shared" si="10"/>
        <v>356.27</v>
      </c>
      <c r="AQ9" s="2">
        <v>2.3125</v>
      </c>
      <c r="AR9" s="2">
        <v>1.7156437499999999</v>
      </c>
      <c r="AS9" s="2">
        <v>17156.4375</v>
      </c>
      <c r="AT9" s="2">
        <v>3.7000000000000005E-2</v>
      </c>
      <c r="AU9" s="2">
        <v>1.6150500000000002E-2</v>
      </c>
      <c r="AV9" s="2">
        <v>161.505</v>
      </c>
      <c r="AW9" s="2">
        <v>22.4</v>
      </c>
      <c r="AX9" s="2">
        <v>22.65</v>
      </c>
      <c r="AY9" s="2">
        <v>22.459</v>
      </c>
      <c r="AZ9" s="3">
        <f t="shared" si="11"/>
        <v>22.503</v>
      </c>
      <c r="BA9" s="3">
        <f t="shared" si="29"/>
        <v>10.5201525</v>
      </c>
      <c r="BB9" s="3">
        <f t="shared" si="12"/>
        <v>105201.52499999999</v>
      </c>
      <c r="BC9" s="2">
        <v>0.05</v>
      </c>
      <c r="BD9" s="2">
        <v>0.05</v>
      </c>
      <c r="BE9" s="2">
        <f t="shared" si="13"/>
        <v>0.05</v>
      </c>
      <c r="BF9" s="2">
        <f t="shared" si="30"/>
        <v>2.9975000000000002E-2</v>
      </c>
      <c r="BG9" s="2">
        <f t="shared" si="14"/>
        <v>299.75</v>
      </c>
      <c r="BH9" s="2">
        <v>1591.23</v>
      </c>
      <c r="BI9" s="2">
        <v>1628.74</v>
      </c>
      <c r="BJ9" s="2">
        <f t="shared" si="15"/>
        <v>1609.9850000000001</v>
      </c>
      <c r="BK9" s="2">
        <v>6.31</v>
      </c>
      <c r="BL9" s="2">
        <v>1.08</v>
      </c>
      <c r="BM9" s="2">
        <v>3.59</v>
      </c>
      <c r="BN9" s="2">
        <f t="shared" si="16"/>
        <v>2.335</v>
      </c>
      <c r="BO9" s="2">
        <v>5.72</v>
      </c>
      <c r="BP9" s="2">
        <v>4.08</v>
      </c>
      <c r="BQ9" s="2">
        <f t="shared" si="17"/>
        <v>4.9000000000000004</v>
      </c>
      <c r="BR9" s="2">
        <v>8</v>
      </c>
      <c r="BS9" s="2">
        <v>16.04</v>
      </c>
      <c r="BT9" s="2">
        <f t="shared" si="18"/>
        <v>12.02</v>
      </c>
      <c r="BU9" s="2">
        <v>5.67</v>
      </c>
      <c r="BV9" s="2">
        <v>2.4500000000000002</v>
      </c>
      <c r="BW9" s="2">
        <v>30.83</v>
      </c>
      <c r="BX9" s="2" t="s">
        <v>50</v>
      </c>
      <c r="BY9" s="2">
        <v>0.23</v>
      </c>
      <c r="BZ9" s="2">
        <v>2.68</v>
      </c>
      <c r="CA9" s="2">
        <v>2.6</v>
      </c>
      <c r="CB9" s="2">
        <f t="shared" si="19"/>
        <v>2.64</v>
      </c>
      <c r="CC9" s="2">
        <v>1136.6780000000001</v>
      </c>
      <c r="CD9" s="2">
        <v>1141.056</v>
      </c>
      <c r="CE9" s="2">
        <f t="shared" si="20"/>
        <v>1138.8670000000002</v>
      </c>
      <c r="CF9" s="2">
        <v>14.66</v>
      </c>
      <c r="CG9" s="2">
        <v>12.85</v>
      </c>
      <c r="CH9" s="2">
        <f t="shared" si="21"/>
        <v>13.754999999999999</v>
      </c>
      <c r="CI9" s="2">
        <v>11.54</v>
      </c>
      <c r="CJ9" s="2">
        <v>9.7899999999999991</v>
      </c>
      <c r="CK9" s="2">
        <f t="shared" si="22"/>
        <v>10.664999999999999</v>
      </c>
      <c r="CL9" s="2">
        <v>9.6</v>
      </c>
      <c r="CM9" s="2">
        <v>13.43</v>
      </c>
      <c r="CN9" s="2">
        <f t="shared" si="23"/>
        <v>11.515000000000001</v>
      </c>
      <c r="CO9" s="2">
        <v>18.57</v>
      </c>
      <c r="CP9" s="2">
        <v>11.89</v>
      </c>
      <c r="CQ9" s="2">
        <f t="shared" si="24"/>
        <v>15.23</v>
      </c>
    </row>
    <row r="10" spans="1:95" x14ac:dyDescent="0.25">
      <c r="A10" s="2">
        <v>383</v>
      </c>
      <c r="B10" s="2" t="s">
        <v>46</v>
      </c>
      <c r="C10" s="2" t="s">
        <v>51</v>
      </c>
      <c r="D10" s="2">
        <v>3</v>
      </c>
      <c r="E10" s="2" t="s">
        <v>48</v>
      </c>
      <c r="F10" s="2">
        <v>3</v>
      </c>
      <c r="G10" s="2" t="s">
        <v>55</v>
      </c>
      <c r="H10" s="2">
        <v>80</v>
      </c>
      <c r="I10" s="2">
        <v>81</v>
      </c>
      <c r="J10" s="2">
        <v>22.27</v>
      </c>
      <c r="K10" s="2">
        <v>30.361999999999998</v>
      </c>
      <c r="L10" s="2">
        <v>0.83</v>
      </c>
      <c r="M10" s="2">
        <v>0.86</v>
      </c>
      <c r="N10" s="2">
        <f t="shared" si="25"/>
        <v>0.84499999999999997</v>
      </c>
      <c r="O10" s="2">
        <f t="shared" si="26"/>
        <v>0.4472585</v>
      </c>
      <c r="P10" s="2">
        <f t="shared" si="27"/>
        <v>4472.585</v>
      </c>
      <c r="Q10" s="2">
        <v>40.972999999999999</v>
      </c>
      <c r="R10" s="2">
        <v>41.597000000000001</v>
      </c>
      <c r="S10" s="2">
        <f t="shared" si="3"/>
        <v>41.284999999999997</v>
      </c>
      <c r="T10" s="2">
        <f t="shared" si="4"/>
        <v>29.4898755</v>
      </c>
      <c r="U10" s="2">
        <f t="shared" si="5"/>
        <v>294898.755</v>
      </c>
      <c r="V10" s="2">
        <v>0.53</v>
      </c>
      <c r="W10" s="2">
        <v>0.53900000000000003</v>
      </c>
      <c r="X10" s="2">
        <v>0.54300000000000004</v>
      </c>
      <c r="Y10" s="2">
        <v>0.54</v>
      </c>
      <c r="Z10" s="2">
        <v>0.54100000000000004</v>
      </c>
      <c r="AA10" s="2">
        <f t="shared" si="6"/>
        <v>0.53859999999999997</v>
      </c>
      <c r="AB10" s="2">
        <f t="shared" si="7"/>
        <v>0.37669683999999998</v>
      </c>
      <c r="AC10" s="2">
        <f t="shared" si="8"/>
        <v>3766.9683999999997</v>
      </c>
      <c r="AD10" s="2">
        <v>0.22</v>
      </c>
      <c r="AE10" s="2">
        <v>0.18262200000000001</v>
      </c>
      <c r="AF10" s="2">
        <v>1826.22</v>
      </c>
      <c r="AG10" s="2">
        <v>0.56000000000000005</v>
      </c>
      <c r="AH10" s="2">
        <v>0.54300000000000004</v>
      </c>
      <c r="AI10" s="2">
        <v>0.5515000000000001</v>
      </c>
      <c r="AJ10" s="2">
        <v>0.33255450000000003</v>
      </c>
      <c r="AK10" s="2">
        <v>3325.5450000000005</v>
      </c>
      <c r="AL10" s="2">
        <v>0.115</v>
      </c>
      <c r="AM10" s="2">
        <v>0.107</v>
      </c>
      <c r="AN10" s="2">
        <f t="shared" si="9"/>
        <v>0.111</v>
      </c>
      <c r="AO10" s="2">
        <f t="shared" si="28"/>
        <v>8.5969500000000004E-2</v>
      </c>
      <c r="AP10" s="2">
        <f t="shared" si="10"/>
        <v>859.69500000000005</v>
      </c>
      <c r="AQ10" s="2">
        <v>2.4059999999999997</v>
      </c>
      <c r="AR10" s="2">
        <v>1.7850114000000001</v>
      </c>
      <c r="AS10" s="2">
        <v>17850.114000000001</v>
      </c>
      <c r="AT10" s="2">
        <v>0.05</v>
      </c>
      <c r="AU10" s="2">
        <v>2.1825000000000001E-2</v>
      </c>
      <c r="AV10" s="2">
        <v>218.25</v>
      </c>
      <c r="AW10" s="2">
        <v>18.940000000000001</v>
      </c>
      <c r="AX10" s="2">
        <v>18.79</v>
      </c>
      <c r="AY10" s="2">
        <v>18.774000000000001</v>
      </c>
      <c r="AZ10" s="3">
        <f t="shared" si="11"/>
        <v>18.834666666666667</v>
      </c>
      <c r="BA10" s="3">
        <f t="shared" si="29"/>
        <v>8.8052066666666668</v>
      </c>
      <c r="BB10" s="3">
        <f t="shared" si="12"/>
        <v>88052.066666666666</v>
      </c>
      <c r="BC10" s="2">
        <v>0.04</v>
      </c>
      <c r="BD10" s="2">
        <v>0.04</v>
      </c>
      <c r="BE10" s="2">
        <f t="shared" si="13"/>
        <v>0.04</v>
      </c>
      <c r="BF10" s="2">
        <f t="shared" si="30"/>
        <v>2.3980000000000001E-2</v>
      </c>
      <c r="BG10" s="2">
        <f t="shared" si="14"/>
        <v>239.8</v>
      </c>
      <c r="BH10" s="2">
        <v>1264.4739999999999</v>
      </c>
      <c r="BI10" s="2">
        <v>1278.866</v>
      </c>
      <c r="BJ10" s="2">
        <f t="shared" si="15"/>
        <v>1271.67</v>
      </c>
      <c r="BK10" s="2" t="s">
        <v>50</v>
      </c>
      <c r="BL10" s="2">
        <v>0.93</v>
      </c>
      <c r="BM10" s="2">
        <v>1.24</v>
      </c>
      <c r="BN10" s="2">
        <f t="shared" si="16"/>
        <v>1.085</v>
      </c>
      <c r="BO10" s="2" t="s">
        <v>50</v>
      </c>
      <c r="BP10" s="2">
        <v>3.34</v>
      </c>
      <c r="BQ10" s="2">
        <f t="shared" si="17"/>
        <v>3.34</v>
      </c>
      <c r="BR10" s="2">
        <v>20.69</v>
      </c>
      <c r="BS10" s="2">
        <v>24.6</v>
      </c>
      <c r="BT10" s="2">
        <f t="shared" si="18"/>
        <v>22.645000000000003</v>
      </c>
      <c r="BU10" s="2">
        <v>5.29</v>
      </c>
      <c r="BV10" s="2">
        <v>0</v>
      </c>
      <c r="BW10" s="2">
        <v>11.36</v>
      </c>
      <c r="BX10" s="2" t="s">
        <v>50</v>
      </c>
      <c r="BY10" s="2">
        <v>0.25</v>
      </c>
      <c r="BZ10" s="2">
        <v>1.92</v>
      </c>
      <c r="CA10" s="2">
        <v>1.88</v>
      </c>
      <c r="CB10" s="2">
        <f t="shared" si="19"/>
        <v>1.9</v>
      </c>
      <c r="CC10" s="2">
        <v>1240.0409999999999</v>
      </c>
      <c r="CD10" s="2">
        <v>1247.05</v>
      </c>
      <c r="CE10" s="2">
        <f t="shared" si="20"/>
        <v>1243.5454999999999</v>
      </c>
      <c r="CF10" s="2">
        <v>10.56</v>
      </c>
      <c r="CG10" s="2">
        <v>13.97</v>
      </c>
      <c r="CH10" s="2">
        <f t="shared" si="21"/>
        <v>12.265000000000001</v>
      </c>
      <c r="CI10" s="2">
        <v>11.32</v>
      </c>
      <c r="CJ10" s="2">
        <v>10.76</v>
      </c>
      <c r="CK10" s="2">
        <f t="shared" si="22"/>
        <v>11.04</v>
      </c>
      <c r="CL10" s="2">
        <v>11.17</v>
      </c>
      <c r="CM10" s="2">
        <v>15.38</v>
      </c>
      <c r="CN10" s="2">
        <f t="shared" si="23"/>
        <v>13.275</v>
      </c>
      <c r="CO10" s="2">
        <v>18.77</v>
      </c>
      <c r="CP10" s="2">
        <v>19.91</v>
      </c>
      <c r="CQ10" s="2">
        <f t="shared" si="24"/>
        <v>19.34</v>
      </c>
    </row>
    <row r="11" spans="1:95" x14ac:dyDescent="0.25">
      <c r="A11" s="2">
        <v>383</v>
      </c>
      <c r="B11" s="2" t="s">
        <v>46</v>
      </c>
      <c r="C11" s="2" t="s">
        <v>51</v>
      </c>
      <c r="D11" s="2">
        <v>4</v>
      </c>
      <c r="E11" s="2" t="s">
        <v>48</v>
      </c>
      <c r="F11" s="2">
        <v>3</v>
      </c>
      <c r="G11" s="2" t="s">
        <v>56</v>
      </c>
      <c r="H11" s="2">
        <v>109</v>
      </c>
      <c r="I11" s="2">
        <v>110</v>
      </c>
      <c r="J11" s="2">
        <v>32.11</v>
      </c>
      <c r="K11" s="2">
        <v>41.569000000000003</v>
      </c>
      <c r="L11" s="2">
        <v>3.2</v>
      </c>
      <c r="M11" s="2">
        <v>3.3</v>
      </c>
      <c r="N11" s="2">
        <f t="shared" si="25"/>
        <v>3.25</v>
      </c>
      <c r="O11" s="2">
        <f t="shared" si="26"/>
        <v>1.7202249999999999</v>
      </c>
      <c r="P11" s="2">
        <f t="shared" si="27"/>
        <v>17202.25</v>
      </c>
      <c r="Q11" s="2">
        <v>20.492000000000001</v>
      </c>
      <c r="R11" s="2">
        <v>20.690999999999999</v>
      </c>
      <c r="S11" s="2">
        <f t="shared" si="3"/>
        <v>20.5915</v>
      </c>
      <c r="T11" s="2">
        <f t="shared" si="4"/>
        <v>14.70850845</v>
      </c>
      <c r="U11" s="2">
        <f t="shared" si="5"/>
        <v>147085.0845</v>
      </c>
      <c r="V11" s="2">
        <v>1.93</v>
      </c>
      <c r="W11" s="2">
        <v>1.92</v>
      </c>
      <c r="X11" s="2">
        <v>1.9179999999999999</v>
      </c>
      <c r="Y11" s="2">
        <v>1.9</v>
      </c>
      <c r="Z11" s="2">
        <v>1.9159999999999999</v>
      </c>
      <c r="AA11" s="2">
        <f t="shared" si="6"/>
        <v>1.9167999999999998</v>
      </c>
      <c r="AB11" s="2">
        <f t="shared" si="7"/>
        <v>1.3406099199999999</v>
      </c>
      <c r="AC11" s="2">
        <f t="shared" si="8"/>
        <v>13406.099199999999</v>
      </c>
      <c r="AD11" s="2">
        <v>0.70100000000000007</v>
      </c>
      <c r="AE11" s="2">
        <v>0.58190009999999992</v>
      </c>
      <c r="AF11" s="2">
        <v>5819.0010000000002</v>
      </c>
      <c r="AG11" s="2">
        <v>1.19</v>
      </c>
      <c r="AH11" s="2">
        <v>1.226</v>
      </c>
      <c r="AI11" s="2">
        <v>1.208</v>
      </c>
      <c r="AJ11" s="2">
        <v>0.72842399999999996</v>
      </c>
      <c r="AK11" s="2">
        <v>7284.24</v>
      </c>
      <c r="AL11" s="2">
        <v>3.9E-2</v>
      </c>
      <c r="AM11" s="2">
        <v>3.7999999999999999E-2</v>
      </c>
      <c r="AN11" s="2">
        <f t="shared" si="9"/>
        <v>3.85E-2</v>
      </c>
      <c r="AO11" s="2">
        <f t="shared" si="28"/>
        <v>2.9818249999999998E-2</v>
      </c>
      <c r="AP11" s="2">
        <f t="shared" si="10"/>
        <v>298.18249999999995</v>
      </c>
      <c r="AQ11" s="2">
        <v>3.2894999999999999</v>
      </c>
      <c r="AR11" s="2">
        <v>2.4404800499999997</v>
      </c>
      <c r="AS11" s="2">
        <v>24404.800499999998</v>
      </c>
      <c r="AT11" s="2">
        <v>2.7E-2</v>
      </c>
      <c r="AU11" s="2">
        <v>1.1785500000000001E-2</v>
      </c>
      <c r="AV11" s="2">
        <v>117.85499999999999</v>
      </c>
      <c r="AW11" s="2">
        <v>45.61</v>
      </c>
      <c r="AX11" s="2">
        <v>45.26</v>
      </c>
      <c r="AY11" s="2">
        <v>45.35</v>
      </c>
      <c r="AZ11" s="3">
        <f t="shared" si="11"/>
        <v>45.406666666666666</v>
      </c>
      <c r="BA11" s="3">
        <f t="shared" si="29"/>
        <v>21.227616666666666</v>
      </c>
      <c r="BB11" s="3">
        <f t="shared" si="12"/>
        <v>212276.16666666666</v>
      </c>
      <c r="BC11" s="2">
        <v>0.21</v>
      </c>
      <c r="BD11" s="2">
        <v>0.21</v>
      </c>
      <c r="BE11" s="2">
        <f t="shared" si="13"/>
        <v>0.21</v>
      </c>
      <c r="BF11" s="2">
        <f t="shared" si="30"/>
        <v>0.12589500000000001</v>
      </c>
      <c r="BG11" s="2">
        <f t="shared" si="14"/>
        <v>1258.95</v>
      </c>
      <c r="BH11" s="2">
        <v>2533.8820000000001</v>
      </c>
      <c r="BI11" s="2">
        <v>2533.3209999999999</v>
      </c>
      <c r="BJ11" s="2">
        <f t="shared" si="15"/>
        <v>2533.6014999999998</v>
      </c>
      <c r="BK11" s="2">
        <v>25.26</v>
      </c>
      <c r="BL11" s="2">
        <v>11.13</v>
      </c>
      <c r="BM11" s="2">
        <v>13.24</v>
      </c>
      <c r="BN11" s="2">
        <f t="shared" si="16"/>
        <v>12.185</v>
      </c>
      <c r="BO11" s="2">
        <v>11.7</v>
      </c>
      <c r="BP11" s="2">
        <v>14.16</v>
      </c>
      <c r="BQ11" s="2">
        <f t="shared" si="17"/>
        <v>12.93</v>
      </c>
      <c r="BR11" s="2">
        <v>59.79</v>
      </c>
      <c r="BS11" s="2">
        <v>57.97</v>
      </c>
      <c r="BT11" s="2">
        <f t="shared" si="18"/>
        <v>58.879999999999995</v>
      </c>
      <c r="BU11" s="2">
        <v>7.87</v>
      </c>
      <c r="BV11" s="2">
        <v>1.87</v>
      </c>
      <c r="BW11" s="2">
        <v>49.74</v>
      </c>
      <c r="BX11" s="2" t="s">
        <v>50</v>
      </c>
      <c r="BY11" s="2">
        <v>0.36</v>
      </c>
      <c r="BZ11" s="2">
        <v>7.05</v>
      </c>
      <c r="CA11" s="2">
        <v>6.29</v>
      </c>
      <c r="CB11" s="2">
        <f t="shared" si="19"/>
        <v>6.67</v>
      </c>
      <c r="CC11" s="2">
        <v>574.10299999999995</v>
      </c>
      <c r="CD11" s="2">
        <v>574.29700000000003</v>
      </c>
      <c r="CE11" s="2">
        <f t="shared" si="20"/>
        <v>574.20000000000005</v>
      </c>
      <c r="CF11" s="2">
        <v>42.14</v>
      </c>
      <c r="CG11" s="2">
        <v>46.64</v>
      </c>
      <c r="CH11" s="2">
        <f t="shared" si="21"/>
        <v>44.39</v>
      </c>
      <c r="CI11" s="2">
        <v>12.44</v>
      </c>
      <c r="CJ11" s="2">
        <v>10.65</v>
      </c>
      <c r="CK11" s="2">
        <f t="shared" si="22"/>
        <v>11.545</v>
      </c>
      <c r="CL11" s="2">
        <v>71.739999999999995</v>
      </c>
      <c r="CM11" s="2">
        <v>74.88</v>
      </c>
      <c r="CN11" s="2">
        <f t="shared" si="23"/>
        <v>73.31</v>
      </c>
      <c r="CO11" s="2">
        <v>47.74</v>
      </c>
      <c r="CP11" s="2">
        <v>45.09</v>
      </c>
      <c r="CQ11" s="2">
        <f t="shared" si="24"/>
        <v>46.415000000000006</v>
      </c>
    </row>
    <row r="12" spans="1:95" x14ac:dyDescent="0.25">
      <c r="A12" s="2">
        <v>383</v>
      </c>
      <c r="B12" s="2" t="s">
        <v>46</v>
      </c>
      <c r="C12" s="2" t="s">
        <v>51</v>
      </c>
      <c r="D12" s="2">
        <v>5</v>
      </c>
      <c r="E12" s="2" t="s">
        <v>48</v>
      </c>
      <c r="F12" s="2">
        <v>3</v>
      </c>
      <c r="G12" s="2" t="s">
        <v>57</v>
      </c>
      <c r="H12" s="2">
        <v>29</v>
      </c>
      <c r="I12" s="2">
        <v>30</v>
      </c>
      <c r="J12" s="2">
        <v>40.799999999999997</v>
      </c>
      <c r="K12" s="2">
        <v>48.429000000000002</v>
      </c>
      <c r="L12" s="2">
        <v>2.17</v>
      </c>
      <c r="M12" s="2">
        <v>2.2200000000000002</v>
      </c>
      <c r="N12" s="2">
        <f t="shared" si="25"/>
        <v>2.1950000000000003</v>
      </c>
      <c r="O12" s="2">
        <f t="shared" si="26"/>
        <v>1.1618135000000001</v>
      </c>
      <c r="P12" s="2">
        <f t="shared" si="27"/>
        <v>11618.135</v>
      </c>
      <c r="Q12" s="2">
        <v>16.071999999999999</v>
      </c>
      <c r="R12" s="2">
        <v>16.097000000000001</v>
      </c>
      <c r="S12" s="2">
        <f t="shared" si="3"/>
        <v>16.084499999999998</v>
      </c>
      <c r="T12" s="2">
        <f t="shared" si="4"/>
        <v>11.48915835</v>
      </c>
      <c r="U12" s="2">
        <f t="shared" si="5"/>
        <v>114891.58350000001</v>
      </c>
      <c r="V12" s="2">
        <v>1.62</v>
      </c>
      <c r="W12" s="2">
        <v>1.506</v>
      </c>
      <c r="X12" s="2">
        <v>1.514</v>
      </c>
      <c r="Y12" s="2">
        <v>1.49</v>
      </c>
      <c r="Z12" s="2">
        <v>1.502</v>
      </c>
      <c r="AA12" s="2">
        <f t="shared" si="6"/>
        <v>1.5264000000000002</v>
      </c>
      <c r="AB12" s="2">
        <f t="shared" si="7"/>
        <v>1.0675641600000001</v>
      </c>
      <c r="AC12" s="2">
        <f t="shared" si="8"/>
        <v>10675.641600000001</v>
      </c>
      <c r="AD12" s="2">
        <v>0.55400000000000005</v>
      </c>
      <c r="AE12" s="2">
        <v>0.45987539999999993</v>
      </c>
      <c r="AF12" s="2">
        <v>4598.753999999999</v>
      </c>
      <c r="AG12" s="2">
        <v>0.96</v>
      </c>
      <c r="AH12" s="2">
        <v>1.022</v>
      </c>
      <c r="AI12" s="2">
        <v>0.99099999999999999</v>
      </c>
      <c r="AJ12" s="2">
        <v>0.59757300000000002</v>
      </c>
      <c r="AK12" s="2">
        <v>5975.7300000000005</v>
      </c>
      <c r="AL12" s="2">
        <v>4.2999999999999997E-2</v>
      </c>
      <c r="AM12" s="2">
        <v>4.1000000000000002E-2</v>
      </c>
      <c r="AN12" s="2">
        <f t="shared" si="9"/>
        <v>4.1999999999999996E-2</v>
      </c>
      <c r="AO12" s="2">
        <f t="shared" si="28"/>
        <v>3.2528999999999995E-2</v>
      </c>
      <c r="AP12" s="2">
        <f t="shared" si="10"/>
        <v>325.28999999999996</v>
      </c>
      <c r="AQ12" s="2">
        <v>3.8680000000000003</v>
      </c>
      <c r="AR12" s="2">
        <v>2.8696692000000001</v>
      </c>
      <c r="AS12" s="2">
        <v>28696.692000000003</v>
      </c>
      <c r="AT12" s="2">
        <v>2.8499999999999998E-2</v>
      </c>
      <c r="AU12" s="2">
        <v>1.244025E-2</v>
      </c>
      <c r="AV12" s="2">
        <v>124.4025</v>
      </c>
      <c r="AW12" s="2">
        <v>52.18</v>
      </c>
      <c r="AX12" s="2">
        <v>51.83</v>
      </c>
      <c r="AY12" s="2">
        <v>52.234999999999999</v>
      </c>
      <c r="AZ12" s="3">
        <f t="shared" si="11"/>
        <v>52.081666666666671</v>
      </c>
      <c r="BA12" s="3">
        <f t="shared" si="29"/>
        <v>24.348179166666672</v>
      </c>
      <c r="BB12" s="3">
        <f t="shared" si="12"/>
        <v>243481.79166666672</v>
      </c>
      <c r="BC12" s="2">
        <v>0.12</v>
      </c>
      <c r="BD12" s="2">
        <v>0.12</v>
      </c>
      <c r="BE12" s="2">
        <f t="shared" si="13"/>
        <v>0.12</v>
      </c>
      <c r="BF12" s="2">
        <f t="shared" si="30"/>
        <v>7.1940000000000004E-2</v>
      </c>
      <c r="BG12" s="2">
        <f t="shared" si="14"/>
        <v>719.40000000000009</v>
      </c>
      <c r="BH12" s="2">
        <v>1965.527</v>
      </c>
      <c r="BI12" s="2">
        <v>1962.3679999999999</v>
      </c>
      <c r="BJ12" s="2">
        <f t="shared" si="15"/>
        <v>1963.9475</v>
      </c>
      <c r="BK12" s="2" t="s">
        <v>50</v>
      </c>
      <c r="BL12" s="2">
        <v>10.96</v>
      </c>
      <c r="BM12" s="2">
        <v>17.5</v>
      </c>
      <c r="BN12" s="2">
        <f t="shared" si="16"/>
        <v>14.23</v>
      </c>
      <c r="BO12" s="2">
        <v>8.56</v>
      </c>
      <c r="BP12" s="2">
        <v>9.42</v>
      </c>
      <c r="BQ12" s="2">
        <f t="shared" si="17"/>
        <v>8.99</v>
      </c>
      <c r="BR12" s="2">
        <v>53.54</v>
      </c>
      <c r="BS12" s="2">
        <v>55.19</v>
      </c>
      <c r="BT12" s="2">
        <f t="shared" si="18"/>
        <v>54.364999999999995</v>
      </c>
      <c r="BU12" s="2">
        <v>2.59</v>
      </c>
      <c r="BV12" s="2">
        <v>1.3</v>
      </c>
      <c r="BW12" s="2">
        <v>51.78</v>
      </c>
      <c r="BX12" s="2" t="s">
        <v>50</v>
      </c>
      <c r="BY12" s="2">
        <v>0.69</v>
      </c>
      <c r="BZ12" s="2">
        <v>4.71</v>
      </c>
      <c r="CA12" s="2">
        <v>4.68</v>
      </c>
      <c r="CB12" s="2">
        <f t="shared" si="19"/>
        <v>4.6950000000000003</v>
      </c>
      <c r="CC12" s="2">
        <v>467.31</v>
      </c>
      <c r="CD12" s="2">
        <v>471.43099999999998</v>
      </c>
      <c r="CE12" s="2">
        <f t="shared" si="20"/>
        <v>469.37049999999999</v>
      </c>
      <c r="CF12" s="2">
        <v>27.7</v>
      </c>
      <c r="CG12" s="2">
        <v>23.82</v>
      </c>
      <c r="CH12" s="2">
        <f t="shared" si="21"/>
        <v>25.759999999999998</v>
      </c>
      <c r="CI12" s="2">
        <v>8.9</v>
      </c>
      <c r="CJ12" s="2">
        <v>7.56</v>
      </c>
      <c r="CK12" s="2">
        <f t="shared" si="22"/>
        <v>8.23</v>
      </c>
      <c r="CL12" s="2">
        <v>40.22</v>
      </c>
      <c r="CM12" s="2">
        <v>45.19</v>
      </c>
      <c r="CN12" s="2">
        <f t="shared" si="23"/>
        <v>42.704999999999998</v>
      </c>
      <c r="CO12" s="2">
        <v>34.56</v>
      </c>
      <c r="CP12" s="2">
        <v>29.4</v>
      </c>
      <c r="CQ12" s="2">
        <f t="shared" si="24"/>
        <v>31.98</v>
      </c>
    </row>
    <row r="13" spans="1:95" x14ac:dyDescent="0.25">
      <c r="A13" s="2">
        <v>383</v>
      </c>
      <c r="B13" s="2" t="s">
        <v>46</v>
      </c>
      <c r="C13" s="2" t="s">
        <v>51</v>
      </c>
      <c r="D13" s="2">
        <v>6</v>
      </c>
      <c r="E13" s="2" t="s">
        <v>48</v>
      </c>
      <c r="F13" s="2">
        <v>4</v>
      </c>
      <c r="G13" s="2" t="s">
        <v>58</v>
      </c>
      <c r="H13" s="2">
        <v>88</v>
      </c>
      <c r="I13" s="2">
        <v>89</v>
      </c>
      <c r="J13" s="2">
        <v>52.39</v>
      </c>
      <c r="K13" s="2">
        <v>61.343000000000004</v>
      </c>
      <c r="L13" s="2">
        <v>1</v>
      </c>
      <c r="M13" s="2">
        <v>1.03</v>
      </c>
      <c r="N13" s="2">
        <f t="shared" si="25"/>
        <v>1.0150000000000001</v>
      </c>
      <c r="O13" s="2">
        <f t="shared" si="26"/>
        <v>0.53723950000000009</v>
      </c>
      <c r="P13" s="2">
        <f t="shared" si="27"/>
        <v>5372.3950000000013</v>
      </c>
      <c r="Q13" s="2">
        <v>29.341999999999999</v>
      </c>
      <c r="R13" s="2">
        <v>28.984999999999999</v>
      </c>
      <c r="S13" s="2">
        <f t="shared" si="3"/>
        <v>29.163499999999999</v>
      </c>
      <c r="T13" s="2">
        <f t="shared" si="4"/>
        <v>20.831488050000001</v>
      </c>
      <c r="U13" s="2">
        <f t="shared" si="5"/>
        <v>208314.8805</v>
      </c>
      <c r="V13" s="2">
        <v>0.54</v>
      </c>
      <c r="W13" s="2">
        <v>0.54800000000000004</v>
      </c>
      <c r="X13" s="2">
        <v>0.54800000000000004</v>
      </c>
      <c r="Y13" s="2">
        <v>0.54</v>
      </c>
      <c r="Z13" s="2">
        <v>0.54500000000000004</v>
      </c>
      <c r="AA13" s="2">
        <f t="shared" si="6"/>
        <v>0.54420000000000002</v>
      </c>
      <c r="AB13" s="2">
        <f t="shared" si="7"/>
        <v>0.38061348</v>
      </c>
      <c r="AC13" s="2">
        <f t="shared" si="8"/>
        <v>3806.1347999999998</v>
      </c>
      <c r="AD13" s="2">
        <v>0.26849999999999996</v>
      </c>
      <c r="AE13" s="2">
        <v>0.22288184999999999</v>
      </c>
      <c r="AF13" s="2">
        <v>2228.8184999999999</v>
      </c>
      <c r="AG13" s="2">
        <v>0.73</v>
      </c>
      <c r="AH13" s="2">
        <v>0.628</v>
      </c>
      <c r="AI13" s="2">
        <v>0.67900000000000005</v>
      </c>
      <c r="AJ13" s="2">
        <v>0.409437</v>
      </c>
      <c r="AK13" s="2">
        <v>4094.37</v>
      </c>
      <c r="AL13" s="2">
        <v>5.8999999999999997E-2</v>
      </c>
      <c r="AM13" s="2">
        <v>5.3999999999999999E-2</v>
      </c>
      <c r="AN13" s="2">
        <f t="shared" si="9"/>
        <v>5.6499999999999995E-2</v>
      </c>
      <c r="AO13" s="2">
        <f t="shared" si="28"/>
        <v>4.3759249999999993E-2</v>
      </c>
      <c r="AP13" s="2">
        <f t="shared" si="10"/>
        <v>437.59249999999992</v>
      </c>
      <c r="AQ13" s="2">
        <v>2.9435000000000002</v>
      </c>
      <c r="AR13" s="2">
        <v>2.1837826500000004</v>
      </c>
      <c r="AS13" s="2">
        <v>21837.826500000003</v>
      </c>
      <c r="AT13" s="2">
        <v>3.4500000000000003E-2</v>
      </c>
      <c r="AU13" s="2">
        <v>1.505925E-2</v>
      </c>
      <c r="AV13" s="2">
        <v>150.5925</v>
      </c>
      <c r="AW13" s="2">
        <v>35.1</v>
      </c>
      <c r="AX13" s="2">
        <v>34.97</v>
      </c>
      <c r="AY13" s="2">
        <v>34.747</v>
      </c>
      <c r="AZ13" s="3">
        <f t="shared" si="11"/>
        <v>34.939</v>
      </c>
      <c r="BA13" s="3">
        <f t="shared" si="29"/>
        <v>16.333982500000001</v>
      </c>
      <c r="BB13" s="3">
        <f t="shared" si="12"/>
        <v>163339.82500000001</v>
      </c>
      <c r="BC13" s="2">
        <v>0.06</v>
      </c>
      <c r="BD13" s="2">
        <v>0.06</v>
      </c>
      <c r="BE13" s="2">
        <f t="shared" si="13"/>
        <v>0.06</v>
      </c>
      <c r="BF13" s="2">
        <f t="shared" si="30"/>
        <v>3.5970000000000002E-2</v>
      </c>
      <c r="BG13" s="2">
        <f t="shared" si="14"/>
        <v>359.70000000000005</v>
      </c>
      <c r="BH13" s="2">
        <v>1455.4880000000001</v>
      </c>
      <c r="BI13" s="2">
        <v>1480.877</v>
      </c>
      <c r="BJ13" s="2">
        <f t="shared" si="15"/>
        <v>1468.1824999999999</v>
      </c>
      <c r="BK13" s="2">
        <v>7.14</v>
      </c>
      <c r="BL13" s="2">
        <v>0.88</v>
      </c>
      <c r="BM13" s="2">
        <v>8.89</v>
      </c>
      <c r="BN13" s="2">
        <f t="shared" si="16"/>
        <v>4.8850000000000007</v>
      </c>
      <c r="BO13" s="2">
        <v>5.57</v>
      </c>
      <c r="BP13" s="2">
        <v>3.29</v>
      </c>
      <c r="BQ13" s="2">
        <f t="shared" si="17"/>
        <v>4.43</v>
      </c>
      <c r="BR13" s="2">
        <v>16.920000000000002</v>
      </c>
      <c r="BS13" s="2">
        <v>24.01</v>
      </c>
      <c r="BT13" s="2">
        <f t="shared" si="18"/>
        <v>20.465000000000003</v>
      </c>
      <c r="BU13" s="2">
        <v>2.79</v>
      </c>
      <c r="BV13" s="2">
        <v>2.2799999999999998</v>
      </c>
      <c r="BW13" s="2">
        <v>19.649999999999999</v>
      </c>
      <c r="BX13" s="2" t="s">
        <v>50</v>
      </c>
      <c r="BY13" s="2">
        <v>0.27</v>
      </c>
      <c r="BZ13" s="2">
        <v>2.62</v>
      </c>
      <c r="CA13" s="2">
        <v>2.92</v>
      </c>
      <c r="CB13" s="2">
        <f t="shared" si="19"/>
        <v>2.77</v>
      </c>
      <c r="CC13" s="2">
        <v>935.80399999999997</v>
      </c>
      <c r="CD13" s="2">
        <v>930.43799999999999</v>
      </c>
      <c r="CE13" s="2">
        <f t="shared" si="20"/>
        <v>933.12099999999998</v>
      </c>
      <c r="CF13" s="2">
        <v>12.62</v>
      </c>
      <c r="CG13" s="2">
        <v>14.03</v>
      </c>
      <c r="CH13" s="2">
        <f t="shared" si="21"/>
        <v>13.324999999999999</v>
      </c>
      <c r="CI13" s="2">
        <v>6.94</v>
      </c>
      <c r="CJ13" s="2">
        <v>6.78</v>
      </c>
      <c r="CK13" s="2">
        <f t="shared" si="22"/>
        <v>6.86</v>
      </c>
      <c r="CL13" s="2">
        <v>11.42</v>
      </c>
      <c r="CM13" s="2">
        <v>16.39</v>
      </c>
      <c r="CN13" s="2">
        <f t="shared" si="23"/>
        <v>13.905000000000001</v>
      </c>
      <c r="CO13" s="2">
        <v>20</v>
      </c>
      <c r="CP13" s="2">
        <v>18.87</v>
      </c>
      <c r="CQ13" s="2">
        <f t="shared" si="24"/>
        <v>19.435000000000002</v>
      </c>
    </row>
    <row r="14" spans="1:95" x14ac:dyDescent="0.25">
      <c r="A14" s="2">
        <v>383</v>
      </c>
      <c r="B14" s="2" t="s">
        <v>46</v>
      </c>
      <c r="C14" s="2" t="s">
        <v>51</v>
      </c>
      <c r="D14" s="2">
        <v>7</v>
      </c>
      <c r="E14" s="2" t="s">
        <v>48</v>
      </c>
      <c r="F14" s="2">
        <v>4</v>
      </c>
      <c r="G14" s="2" t="s">
        <v>59</v>
      </c>
      <c r="H14" s="2">
        <v>80</v>
      </c>
      <c r="I14" s="2">
        <v>81</v>
      </c>
      <c r="J14" s="2">
        <v>61.8</v>
      </c>
      <c r="K14" s="2">
        <v>70.837000000000003</v>
      </c>
      <c r="L14" s="2">
        <v>1.45</v>
      </c>
      <c r="M14" s="2">
        <v>1.49</v>
      </c>
      <c r="N14" s="2">
        <f t="shared" si="25"/>
        <v>1.47</v>
      </c>
      <c r="O14" s="2">
        <f t="shared" si="26"/>
        <v>0.77807099999999996</v>
      </c>
      <c r="P14" s="2">
        <f t="shared" si="27"/>
        <v>7780.7099999999991</v>
      </c>
      <c r="Q14" s="2">
        <v>22.052</v>
      </c>
      <c r="R14" s="2">
        <v>22.373000000000001</v>
      </c>
      <c r="S14" s="2">
        <f t="shared" si="3"/>
        <v>22.212499999999999</v>
      </c>
      <c r="T14" s="2">
        <f t="shared" si="4"/>
        <v>15.86638875</v>
      </c>
      <c r="U14" s="2">
        <f t="shared" si="5"/>
        <v>158663.88750000001</v>
      </c>
      <c r="V14" s="2">
        <v>0.87</v>
      </c>
      <c r="W14" s="2">
        <v>0.87</v>
      </c>
      <c r="X14" s="2">
        <v>0.86899999999999999</v>
      </c>
      <c r="Y14" s="2">
        <v>0.87</v>
      </c>
      <c r="Z14" s="2">
        <v>0.872</v>
      </c>
      <c r="AA14" s="2">
        <f t="shared" si="6"/>
        <v>0.87019999999999997</v>
      </c>
      <c r="AB14" s="2">
        <f t="shared" si="7"/>
        <v>0.60861788000000006</v>
      </c>
      <c r="AC14" s="2">
        <f t="shared" si="8"/>
        <v>6086.1788000000006</v>
      </c>
      <c r="AD14" s="2">
        <v>0.38500000000000001</v>
      </c>
      <c r="AE14" s="2">
        <v>0.31958849999999994</v>
      </c>
      <c r="AF14" s="2">
        <v>3195.8849999999998</v>
      </c>
      <c r="AG14" s="2">
        <v>0.96</v>
      </c>
      <c r="AH14" s="2">
        <v>0.81299999999999994</v>
      </c>
      <c r="AI14" s="2">
        <v>0.88649999999999995</v>
      </c>
      <c r="AJ14" s="2">
        <v>0.53455949999999997</v>
      </c>
      <c r="AK14" s="2">
        <v>5345.5949999999993</v>
      </c>
      <c r="AL14" s="2">
        <v>6.2E-2</v>
      </c>
      <c r="AM14" s="2">
        <v>5.8999999999999997E-2</v>
      </c>
      <c r="AN14" s="2">
        <f t="shared" si="9"/>
        <v>6.0499999999999998E-2</v>
      </c>
      <c r="AO14" s="2">
        <f t="shared" si="28"/>
        <v>4.6857249999999996E-2</v>
      </c>
      <c r="AP14" s="2">
        <f t="shared" si="10"/>
        <v>468.57249999999993</v>
      </c>
      <c r="AQ14" s="2">
        <v>3.5415000000000001</v>
      </c>
      <c r="AR14" s="2">
        <v>2.6274388499999999</v>
      </c>
      <c r="AS14" s="2">
        <v>26274.388500000001</v>
      </c>
      <c r="AT14" s="2">
        <v>1.8500000000000003E-2</v>
      </c>
      <c r="AU14" s="2">
        <v>8.0752500000000008E-3</v>
      </c>
      <c r="AV14" s="2">
        <v>80.752499999999998</v>
      </c>
      <c r="AW14" s="2">
        <v>46.88</v>
      </c>
      <c r="AX14" s="2">
        <v>46.92</v>
      </c>
      <c r="AY14" s="2">
        <v>46.493000000000002</v>
      </c>
      <c r="AZ14" s="3">
        <f t="shared" si="11"/>
        <v>46.764333333333333</v>
      </c>
      <c r="BA14" s="3">
        <f t="shared" si="29"/>
        <v>21.862325833333333</v>
      </c>
      <c r="BB14" s="3">
        <f t="shared" si="12"/>
        <v>218623.25833333333</v>
      </c>
      <c r="BC14" s="2">
        <v>0.08</v>
      </c>
      <c r="BD14" s="2">
        <v>0.08</v>
      </c>
      <c r="BE14" s="2">
        <f t="shared" si="13"/>
        <v>0.08</v>
      </c>
      <c r="BF14" s="2">
        <f t="shared" si="30"/>
        <v>4.7960000000000003E-2</v>
      </c>
      <c r="BG14" s="2">
        <f t="shared" si="14"/>
        <v>479.6</v>
      </c>
      <c r="BH14" s="2">
        <v>1955.7739999999999</v>
      </c>
      <c r="BI14" s="2">
        <v>2018.8389999999999</v>
      </c>
      <c r="BJ14" s="2">
        <f t="shared" si="15"/>
        <v>1987.3064999999999</v>
      </c>
      <c r="BK14" s="2">
        <v>1.46</v>
      </c>
      <c r="BL14" s="2">
        <v>5.71</v>
      </c>
      <c r="BM14" s="2">
        <v>9.92</v>
      </c>
      <c r="BN14" s="2">
        <f t="shared" si="16"/>
        <v>7.8149999999999995</v>
      </c>
      <c r="BO14" s="2">
        <v>9.7100000000000009</v>
      </c>
      <c r="BP14" s="2">
        <v>5.98</v>
      </c>
      <c r="BQ14" s="2">
        <f t="shared" si="17"/>
        <v>7.8450000000000006</v>
      </c>
      <c r="BR14" s="2">
        <v>46.98</v>
      </c>
      <c r="BS14" s="2">
        <v>50.3</v>
      </c>
      <c r="BT14" s="2">
        <f t="shared" si="18"/>
        <v>48.64</v>
      </c>
      <c r="BU14" s="2">
        <v>4.63</v>
      </c>
      <c r="BV14" s="2">
        <v>1.48</v>
      </c>
      <c r="BW14" s="2">
        <v>10.24</v>
      </c>
      <c r="BX14" s="2" t="s">
        <v>50</v>
      </c>
      <c r="BY14" s="2">
        <v>0.38</v>
      </c>
      <c r="BZ14" s="2">
        <v>3.58</v>
      </c>
      <c r="CA14" s="2">
        <v>3.24</v>
      </c>
      <c r="CB14" s="2">
        <f t="shared" si="19"/>
        <v>3.41</v>
      </c>
      <c r="CC14" s="2">
        <v>592.48599999999999</v>
      </c>
      <c r="CD14" s="2">
        <v>586.68100000000004</v>
      </c>
      <c r="CE14" s="2">
        <f t="shared" si="20"/>
        <v>589.58349999999996</v>
      </c>
      <c r="CF14" s="2">
        <v>20.239999999999998</v>
      </c>
      <c r="CG14" s="2">
        <v>14.77</v>
      </c>
      <c r="CH14" s="2">
        <f t="shared" si="21"/>
        <v>17.504999999999999</v>
      </c>
      <c r="CI14" s="2">
        <v>10.43</v>
      </c>
      <c r="CJ14" s="2">
        <v>9.26</v>
      </c>
      <c r="CK14" s="2">
        <f t="shared" si="22"/>
        <v>9.8449999999999989</v>
      </c>
      <c r="CL14" s="2">
        <v>21.87</v>
      </c>
      <c r="CM14" s="2">
        <v>23.93</v>
      </c>
      <c r="CN14" s="2">
        <f t="shared" si="23"/>
        <v>22.9</v>
      </c>
      <c r="CO14" s="2">
        <v>27.16</v>
      </c>
      <c r="CP14" s="2">
        <v>26.6</v>
      </c>
      <c r="CQ14" s="2">
        <f t="shared" si="24"/>
        <v>26.880000000000003</v>
      </c>
    </row>
    <row r="15" spans="1:95" x14ac:dyDescent="0.25">
      <c r="A15" s="2">
        <v>383</v>
      </c>
      <c r="B15" s="2" t="s">
        <v>46</v>
      </c>
      <c r="C15" s="2" t="s">
        <v>51</v>
      </c>
      <c r="D15" s="2">
        <v>8</v>
      </c>
      <c r="E15" s="2" t="s">
        <v>48</v>
      </c>
      <c r="F15" s="2">
        <v>4</v>
      </c>
      <c r="G15" s="2" t="s">
        <v>60</v>
      </c>
      <c r="H15" s="2">
        <v>94</v>
      </c>
      <c r="I15" s="2">
        <v>95</v>
      </c>
      <c r="J15" s="2">
        <v>70.239999999999995</v>
      </c>
      <c r="K15" s="2">
        <v>79.457999999999998</v>
      </c>
      <c r="L15" s="2">
        <v>1.25</v>
      </c>
      <c r="M15" s="2">
        <v>1.29</v>
      </c>
      <c r="N15" s="2">
        <f t="shared" si="25"/>
        <v>1.27</v>
      </c>
      <c r="O15" s="2">
        <f t="shared" si="26"/>
        <v>0.672211</v>
      </c>
      <c r="P15" s="2">
        <f t="shared" si="27"/>
        <v>6722.11</v>
      </c>
      <c r="Q15" s="2">
        <v>15.646000000000001</v>
      </c>
      <c r="R15" s="2">
        <v>15.587999999999999</v>
      </c>
      <c r="S15" s="2">
        <f t="shared" si="3"/>
        <v>15.617000000000001</v>
      </c>
      <c r="T15" s="2">
        <f t="shared" si="4"/>
        <v>11.155223100000001</v>
      </c>
      <c r="U15" s="2">
        <f t="shared" si="5"/>
        <v>111552.231</v>
      </c>
      <c r="V15" s="2">
        <v>0.72</v>
      </c>
      <c r="W15" s="2">
        <v>0.67900000000000005</v>
      </c>
      <c r="X15" s="2">
        <v>0.67200000000000004</v>
      </c>
      <c r="Y15" s="2">
        <v>0.67</v>
      </c>
      <c r="Z15" s="2">
        <v>0.67800000000000005</v>
      </c>
      <c r="AA15" s="2">
        <f t="shared" si="6"/>
        <v>0.68379999999999996</v>
      </c>
      <c r="AB15" s="2">
        <f t="shared" si="7"/>
        <v>0.47824971999999999</v>
      </c>
      <c r="AC15" s="2">
        <f t="shared" si="8"/>
        <v>4782.4971999999998</v>
      </c>
      <c r="AD15" s="2">
        <v>0.3775</v>
      </c>
      <c r="AE15" s="2">
        <v>0.31336275000000002</v>
      </c>
      <c r="AF15" s="2">
        <v>3133.6275000000001</v>
      </c>
      <c r="AG15" s="2">
        <v>0.82</v>
      </c>
      <c r="AH15" s="2">
        <v>0.80800000000000005</v>
      </c>
      <c r="AI15" s="2">
        <v>0.81400000000000006</v>
      </c>
      <c r="AJ15" s="2">
        <v>0.490842</v>
      </c>
      <c r="AK15" s="2">
        <v>4908.42</v>
      </c>
      <c r="AL15" s="2">
        <v>6.9000000000000006E-2</v>
      </c>
      <c r="AM15" s="2">
        <v>6.4000000000000001E-2</v>
      </c>
      <c r="AN15" s="2">
        <f t="shared" si="9"/>
        <v>6.6500000000000004E-2</v>
      </c>
      <c r="AO15" s="2">
        <f t="shared" si="28"/>
        <v>5.1504250000000001E-2</v>
      </c>
      <c r="AP15" s="2">
        <f t="shared" si="10"/>
        <v>515.04250000000002</v>
      </c>
      <c r="AQ15" s="2">
        <v>3.754</v>
      </c>
      <c r="AR15" s="2">
        <v>2.7850926</v>
      </c>
      <c r="AS15" s="2">
        <v>27850.925999999999</v>
      </c>
      <c r="AT15" s="2">
        <v>2.0500000000000001E-2</v>
      </c>
      <c r="AU15" s="2">
        <v>8.9482499999999996E-3</v>
      </c>
      <c r="AV15" s="2">
        <v>89.482500000000002</v>
      </c>
      <c r="AW15" s="2">
        <v>55.98</v>
      </c>
      <c r="AX15" s="2">
        <v>55.21</v>
      </c>
      <c r="AY15" s="2">
        <v>55.180999999999997</v>
      </c>
      <c r="AZ15" s="3">
        <f t="shared" si="11"/>
        <v>55.456999999999994</v>
      </c>
      <c r="BA15" s="3">
        <f t="shared" si="29"/>
        <v>25.926147499999999</v>
      </c>
      <c r="BB15" s="3">
        <f t="shared" si="12"/>
        <v>259261.47499999998</v>
      </c>
      <c r="BC15" s="2">
        <v>0.06</v>
      </c>
      <c r="BD15" s="2">
        <v>0.06</v>
      </c>
      <c r="BE15" s="2">
        <f t="shared" si="13"/>
        <v>0.06</v>
      </c>
      <c r="BF15" s="2">
        <f t="shared" si="30"/>
        <v>3.5970000000000002E-2</v>
      </c>
      <c r="BG15" s="2">
        <f t="shared" si="14"/>
        <v>359.70000000000005</v>
      </c>
      <c r="BH15" s="2">
        <v>1850.56</v>
      </c>
      <c r="BI15" s="2">
        <v>1870.5830000000001</v>
      </c>
      <c r="BJ15" s="2">
        <f t="shared" si="15"/>
        <v>1860.5715</v>
      </c>
      <c r="BK15" s="2" t="s">
        <v>50</v>
      </c>
      <c r="BL15" s="2" t="s">
        <v>50</v>
      </c>
      <c r="BM15" s="2">
        <v>5.2</v>
      </c>
      <c r="BN15" s="2">
        <f t="shared" si="16"/>
        <v>5.2</v>
      </c>
      <c r="BO15" s="2">
        <v>12.58</v>
      </c>
      <c r="BP15" s="2">
        <v>2.5099999999999998</v>
      </c>
      <c r="BQ15" s="2">
        <f t="shared" si="17"/>
        <v>7.5449999999999999</v>
      </c>
      <c r="BR15" s="2">
        <v>36.520000000000003</v>
      </c>
      <c r="BS15" s="2">
        <v>32.69</v>
      </c>
      <c r="BT15" s="2">
        <f t="shared" si="18"/>
        <v>34.605000000000004</v>
      </c>
      <c r="BU15" s="2">
        <v>3.27</v>
      </c>
      <c r="BV15" s="2">
        <v>0</v>
      </c>
      <c r="BW15" s="2">
        <v>12.47</v>
      </c>
      <c r="BX15" s="2" t="s">
        <v>50</v>
      </c>
      <c r="BY15" s="2">
        <v>0.36</v>
      </c>
      <c r="BZ15" s="2">
        <v>2.85</v>
      </c>
      <c r="CA15" s="2">
        <v>2.96</v>
      </c>
      <c r="CB15" s="2">
        <f t="shared" si="19"/>
        <v>2.9050000000000002</v>
      </c>
      <c r="CC15" s="2">
        <v>433.20299999999997</v>
      </c>
      <c r="CD15" s="2">
        <v>436.42099999999999</v>
      </c>
      <c r="CE15" s="2">
        <f t="shared" si="20"/>
        <v>434.81200000000001</v>
      </c>
      <c r="CF15" s="2">
        <v>15.49</v>
      </c>
      <c r="CG15" s="2">
        <v>11.93</v>
      </c>
      <c r="CH15" s="2">
        <f t="shared" si="21"/>
        <v>13.71</v>
      </c>
      <c r="CI15" s="2">
        <v>6.55</v>
      </c>
      <c r="CJ15" s="2">
        <v>6</v>
      </c>
      <c r="CK15" s="2">
        <f t="shared" si="22"/>
        <v>6.2750000000000004</v>
      </c>
      <c r="CL15" s="2">
        <v>14.22</v>
      </c>
      <c r="CM15" s="2">
        <v>18.82</v>
      </c>
      <c r="CN15" s="2">
        <f t="shared" si="23"/>
        <v>16.52</v>
      </c>
      <c r="CO15" s="2">
        <v>21.68</v>
      </c>
      <c r="CP15" s="2">
        <v>19.149999999999999</v>
      </c>
      <c r="CQ15" s="2">
        <f t="shared" si="24"/>
        <v>20.414999999999999</v>
      </c>
    </row>
    <row r="16" spans="1:95" x14ac:dyDescent="0.25">
      <c r="A16" s="2">
        <v>383</v>
      </c>
      <c r="B16" s="2" t="s">
        <v>46</v>
      </c>
      <c r="C16" s="2" t="s">
        <v>51</v>
      </c>
      <c r="D16" s="2">
        <v>9</v>
      </c>
      <c r="E16" s="2" t="s">
        <v>48</v>
      </c>
      <c r="F16" s="2">
        <v>4</v>
      </c>
      <c r="G16" s="2" t="s">
        <v>61</v>
      </c>
      <c r="H16" s="2">
        <v>71</v>
      </c>
      <c r="I16" s="2">
        <v>72</v>
      </c>
      <c r="J16" s="2">
        <v>79.5</v>
      </c>
      <c r="K16" s="2">
        <v>90.045000000000002</v>
      </c>
      <c r="L16" s="2">
        <v>1.36</v>
      </c>
      <c r="M16" s="2">
        <v>1.41</v>
      </c>
      <c r="N16" s="2">
        <f t="shared" si="25"/>
        <v>1.385</v>
      </c>
      <c r="O16" s="2">
        <f t="shared" si="26"/>
        <v>0.73308050000000002</v>
      </c>
      <c r="P16" s="2">
        <f t="shared" si="27"/>
        <v>7330.8050000000003</v>
      </c>
      <c r="Q16" s="2">
        <v>29.077999999999999</v>
      </c>
      <c r="R16" s="2">
        <v>30.11</v>
      </c>
      <c r="S16" s="2">
        <f t="shared" si="3"/>
        <v>29.594000000000001</v>
      </c>
      <c r="T16" s="2">
        <f t="shared" si="4"/>
        <v>21.138994200000003</v>
      </c>
      <c r="U16" s="2">
        <f t="shared" si="5"/>
        <v>211389.94200000004</v>
      </c>
      <c r="V16" s="2">
        <v>0.76</v>
      </c>
      <c r="W16" s="2">
        <v>0.80500000000000005</v>
      </c>
      <c r="X16" s="2">
        <v>0.81299999999999994</v>
      </c>
      <c r="Y16" s="2">
        <v>0.8</v>
      </c>
      <c r="Z16" s="2">
        <v>0.80500000000000005</v>
      </c>
      <c r="AA16" s="2">
        <f t="shared" si="6"/>
        <v>0.79659999999999997</v>
      </c>
      <c r="AB16" s="2">
        <f t="shared" si="7"/>
        <v>0.55714204000000001</v>
      </c>
      <c r="AC16" s="2">
        <f t="shared" si="8"/>
        <v>5571.4204</v>
      </c>
      <c r="AD16" s="2">
        <v>0.36450000000000005</v>
      </c>
      <c r="AE16" s="2">
        <v>0.30257144999999996</v>
      </c>
      <c r="AF16" s="2">
        <v>3025.7145</v>
      </c>
      <c r="AG16" s="2">
        <v>0.94</v>
      </c>
      <c r="AH16" s="2">
        <v>0.67900000000000005</v>
      </c>
      <c r="AI16" s="2">
        <v>0.8095</v>
      </c>
      <c r="AJ16" s="2">
        <v>0.48812849999999997</v>
      </c>
      <c r="AK16" s="2">
        <v>4881.2849999999999</v>
      </c>
      <c r="AL16" s="2">
        <v>0.11700000000000001</v>
      </c>
      <c r="AM16" s="2">
        <v>0.11</v>
      </c>
      <c r="AN16" s="2">
        <f t="shared" si="9"/>
        <v>0.1135</v>
      </c>
      <c r="AO16" s="2">
        <f t="shared" si="28"/>
        <v>8.7905750000000005E-2</v>
      </c>
      <c r="AP16" s="2">
        <f t="shared" si="10"/>
        <v>879.0575</v>
      </c>
      <c r="AQ16" s="2">
        <v>2.8464999999999998</v>
      </c>
      <c r="AR16" s="2">
        <v>2.1118183500000001</v>
      </c>
      <c r="AS16" s="2">
        <v>21118.183499999999</v>
      </c>
      <c r="AT16" s="2">
        <v>3.3500000000000002E-2</v>
      </c>
      <c r="AU16" s="2">
        <v>1.4622749999999999E-2</v>
      </c>
      <c r="AV16" s="2">
        <v>146.22749999999999</v>
      </c>
      <c r="AW16" s="2">
        <v>37.99</v>
      </c>
      <c r="AX16" s="2">
        <v>37.24</v>
      </c>
      <c r="AY16" s="2">
        <v>37.366</v>
      </c>
      <c r="AZ16" s="3">
        <f t="shared" si="11"/>
        <v>37.532000000000004</v>
      </c>
      <c r="BA16" s="3">
        <f t="shared" si="29"/>
        <v>17.546210000000002</v>
      </c>
      <c r="BB16" s="3">
        <f t="shared" si="12"/>
        <v>175462.10000000003</v>
      </c>
      <c r="BC16" s="2">
        <v>7.0000000000000007E-2</v>
      </c>
      <c r="BD16" s="2">
        <v>7.0000000000000007E-2</v>
      </c>
      <c r="BE16" s="2">
        <f t="shared" si="13"/>
        <v>7.0000000000000007E-2</v>
      </c>
      <c r="BF16" s="2">
        <f t="shared" si="30"/>
        <v>4.1965000000000009E-2</v>
      </c>
      <c r="BG16" s="2">
        <f t="shared" si="14"/>
        <v>419.65000000000009</v>
      </c>
      <c r="BH16" s="2">
        <v>1893.6410000000001</v>
      </c>
      <c r="BI16" s="2">
        <v>1920.943</v>
      </c>
      <c r="BJ16" s="2">
        <f t="shared" si="15"/>
        <v>1907.2919999999999</v>
      </c>
      <c r="BK16" s="2">
        <v>8.08</v>
      </c>
      <c r="BL16" s="2">
        <v>4.07</v>
      </c>
      <c r="BM16" s="2">
        <v>6.23</v>
      </c>
      <c r="BN16" s="2">
        <f t="shared" si="16"/>
        <v>5.15</v>
      </c>
      <c r="BO16" s="2">
        <v>10.24</v>
      </c>
      <c r="BP16" s="2">
        <v>16.149999999999999</v>
      </c>
      <c r="BQ16" s="2">
        <f t="shared" si="17"/>
        <v>13.195</v>
      </c>
      <c r="BR16" s="2">
        <v>25.89</v>
      </c>
      <c r="BS16" s="2">
        <v>28.69</v>
      </c>
      <c r="BT16" s="2">
        <f t="shared" si="18"/>
        <v>27.29</v>
      </c>
      <c r="BU16" s="2">
        <v>4.25</v>
      </c>
      <c r="BV16" s="2">
        <v>5.13</v>
      </c>
      <c r="BW16" s="2">
        <v>25.05</v>
      </c>
      <c r="BX16" s="2" t="s">
        <v>50</v>
      </c>
      <c r="BY16" s="2">
        <v>0.27</v>
      </c>
      <c r="BZ16" s="2">
        <v>3.25</v>
      </c>
      <c r="CA16" s="2">
        <v>3.83</v>
      </c>
      <c r="CB16" s="2">
        <f t="shared" si="19"/>
        <v>3.54</v>
      </c>
      <c r="CC16" s="2">
        <v>856.08699999999999</v>
      </c>
      <c r="CD16" s="2">
        <v>847.36500000000001</v>
      </c>
      <c r="CE16" s="2">
        <f t="shared" si="20"/>
        <v>851.726</v>
      </c>
      <c r="CF16" s="2">
        <v>15.71</v>
      </c>
      <c r="CG16" s="2">
        <v>7.89</v>
      </c>
      <c r="CH16" s="2">
        <f t="shared" si="21"/>
        <v>11.8</v>
      </c>
      <c r="CI16" s="2">
        <v>10.19</v>
      </c>
      <c r="CJ16" s="2">
        <v>10.63</v>
      </c>
      <c r="CK16" s="2">
        <f t="shared" si="22"/>
        <v>10.41</v>
      </c>
      <c r="CL16" s="2">
        <v>13.91</v>
      </c>
      <c r="CM16" s="2">
        <v>17.16</v>
      </c>
      <c r="CN16" s="2">
        <f t="shared" si="23"/>
        <v>15.535</v>
      </c>
      <c r="CO16" s="2">
        <v>20.93</v>
      </c>
      <c r="CP16" s="2">
        <v>19.95</v>
      </c>
      <c r="CQ16" s="2">
        <f t="shared" si="24"/>
        <v>20.439999999999998</v>
      </c>
    </row>
    <row r="17" spans="1:95" x14ac:dyDescent="0.25">
      <c r="A17" s="2">
        <v>383</v>
      </c>
      <c r="B17" s="2" t="s">
        <v>46</v>
      </c>
      <c r="C17" s="2" t="s">
        <v>51</v>
      </c>
      <c r="D17" s="2">
        <v>11</v>
      </c>
      <c r="E17" s="2" t="s">
        <v>48</v>
      </c>
      <c r="F17" s="2">
        <v>3</v>
      </c>
      <c r="G17" s="2" t="s">
        <v>62</v>
      </c>
      <c r="H17" s="2">
        <v>70</v>
      </c>
      <c r="I17" s="2">
        <v>71</v>
      </c>
      <c r="J17" s="2">
        <v>96.98</v>
      </c>
      <c r="K17" s="2">
        <v>109.80800000000001</v>
      </c>
      <c r="L17" s="2">
        <v>1.46</v>
      </c>
      <c r="M17" s="2">
        <v>1.51</v>
      </c>
      <c r="N17" s="2">
        <f t="shared" si="25"/>
        <v>1.4849999999999999</v>
      </c>
      <c r="O17" s="2">
        <f t="shared" si="26"/>
        <v>0.78601049999999995</v>
      </c>
      <c r="P17" s="2">
        <f t="shared" si="27"/>
        <v>7860.1049999999996</v>
      </c>
      <c r="Q17" s="2">
        <v>31.039000000000001</v>
      </c>
      <c r="R17" s="2">
        <v>30.923999999999999</v>
      </c>
      <c r="S17" s="2">
        <f t="shared" si="3"/>
        <v>30.9815</v>
      </c>
      <c r="T17" s="2">
        <f t="shared" si="4"/>
        <v>22.130085450000003</v>
      </c>
      <c r="U17" s="2">
        <f t="shared" si="5"/>
        <v>221300.85450000002</v>
      </c>
      <c r="V17" s="2">
        <v>0.86</v>
      </c>
      <c r="W17" s="2">
        <v>0.83899999999999997</v>
      </c>
      <c r="X17" s="2">
        <v>0.84299999999999997</v>
      </c>
      <c r="Y17" s="2">
        <v>0.84</v>
      </c>
      <c r="Z17" s="2">
        <v>0.84599999999999997</v>
      </c>
      <c r="AA17" s="2">
        <f t="shared" si="6"/>
        <v>0.84559999999999991</v>
      </c>
      <c r="AB17" s="2">
        <f t="shared" si="7"/>
        <v>0.59141263999999993</v>
      </c>
      <c r="AC17" s="2">
        <f t="shared" si="8"/>
        <v>5914.1263999999992</v>
      </c>
      <c r="AD17" s="2">
        <v>0.39049999999999996</v>
      </c>
      <c r="AE17" s="2">
        <v>0.32415404999999997</v>
      </c>
      <c r="AF17" s="2">
        <v>3241.5404999999996</v>
      </c>
      <c r="AG17" s="2">
        <v>0.93</v>
      </c>
      <c r="AH17" s="2">
        <v>0.68700000000000006</v>
      </c>
      <c r="AI17" s="2">
        <v>0.8085</v>
      </c>
      <c r="AJ17" s="2">
        <v>0.4875255</v>
      </c>
      <c r="AK17" s="2">
        <v>4875.2550000000001</v>
      </c>
      <c r="AL17" s="2">
        <v>0.11799999999999999</v>
      </c>
      <c r="AM17" s="2">
        <v>0.111</v>
      </c>
      <c r="AN17" s="2">
        <f t="shared" si="9"/>
        <v>0.11449999999999999</v>
      </c>
      <c r="AO17" s="2">
        <f t="shared" si="28"/>
        <v>8.8680249999999988E-2</v>
      </c>
      <c r="AP17" s="2">
        <f t="shared" si="10"/>
        <v>886.8024999999999</v>
      </c>
      <c r="AQ17" s="2">
        <v>2.798</v>
      </c>
      <c r="AR17" s="2">
        <v>2.0758362000000004</v>
      </c>
      <c r="AS17" s="2">
        <v>20758.362000000001</v>
      </c>
      <c r="AT17" s="2">
        <v>3.4500000000000003E-2</v>
      </c>
      <c r="AU17" s="2">
        <v>1.505925E-2</v>
      </c>
      <c r="AV17" s="2">
        <v>150.5925</v>
      </c>
      <c r="AW17" s="2">
        <v>34.08</v>
      </c>
      <c r="AX17" s="2">
        <v>33.840000000000003</v>
      </c>
      <c r="AY17" s="2">
        <v>33.661999999999999</v>
      </c>
      <c r="AZ17" s="3">
        <f t="shared" si="11"/>
        <v>33.860666666666667</v>
      </c>
      <c r="BA17" s="3">
        <f t="shared" si="29"/>
        <v>15.829861666666668</v>
      </c>
      <c r="BB17" s="3">
        <f t="shared" si="12"/>
        <v>158298.61666666667</v>
      </c>
      <c r="BC17" s="2">
        <v>7.0000000000000007E-2</v>
      </c>
      <c r="BD17" s="2">
        <v>0.06</v>
      </c>
      <c r="BE17" s="2">
        <f t="shared" si="13"/>
        <v>6.5000000000000002E-2</v>
      </c>
      <c r="BF17" s="2">
        <f t="shared" si="30"/>
        <v>3.8967500000000002E-2</v>
      </c>
      <c r="BG17" s="2">
        <f t="shared" si="14"/>
        <v>389.67500000000001</v>
      </c>
      <c r="BH17" s="2">
        <v>1962.8969999999999</v>
      </c>
      <c r="BI17" s="2">
        <v>2013.5350000000001</v>
      </c>
      <c r="BJ17" s="2">
        <f t="shared" si="15"/>
        <v>1988.2159999999999</v>
      </c>
      <c r="BK17" s="2">
        <v>9.7799999999999994</v>
      </c>
      <c r="BL17" s="2">
        <v>7.84</v>
      </c>
      <c r="BM17" s="2">
        <v>7.99</v>
      </c>
      <c r="BN17" s="2">
        <f t="shared" si="16"/>
        <v>7.915</v>
      </c>
      <c r="BO17" s="2" t="s">
        <v>50</v>
      </c>
      <c r="BP17" s="2">
        <v>6.01</v>
      </c>
      <c r="BQ17" s="2">
        <f t="shared" si="17"/>
        <v>6.01</v>
      </c>
      <c r="BR17" s="2">
        <v>100.62</v>
      </c>
      <c r="BS17" s="2">
        <v>99.95</v>
      </c>
      <c r="BT17" s="2">
        <f t="shared" si="18"/>
        <v>100.285</v>
      </c>
      <c r="BU17" s="2">
        <v>4.55</v>
      </c>
      <c r="BV17" s="2">
        <v>4.6900000000000004</v>
      </c>
      <c r="BW17" s="2">
        <v>15.04</v>
      </c>
      <c r="BX17" s="2" t="s">
        <v>50</v>
      </c>
      <c r="BY17" s="2">
        <v>0.28999999999999998</v>
      </c>
      <c r="BZ17" s="2">
        <v>3.47</v>
      </c>
      <c r="CA17" s="2">
        <v>3.51</v>
      </c>
      <c r="CB17" s="2">
        <f t="shared" si="19"/>
        <v>3.49</v>
      </c>
      <c r="CC17" s="2">
        <v>1065.6410000000001</v>
      </c>
      <c r="CD17" s="2">
        <v>1065.4179999999999</v>
      </c>
      <c r="CE17" s="2">
        <f t="shared" si="20"/>
        <v>1065.5295000000001</v>
      </c>
      <c r="CF17" s="2">
        <v>19.829999999999998</v>
      </c>
      <c r="CG17" s="2">
        <v>19.28</v>
      </c>
      <c r="CH17" s="2">
        <f t="shared" si="21"/>
        <v>19.555</v>
      </c>
      <c r="CI17" s="2">
        <v>9.51</v>
      </c>
      <c r="CJ17" s="2">
        <v>9.35</v>
      </c>
      <c r="CK17" s="2">
        <f t="shared" si="22"/>
        <v>9.43</v>
      </c>
      <c r="CL17" s="2">
        <v>24.13</v>
      </c>
      <c r="CM17" s="2">
        <v>29.38</v>
      </c>
      <c r="CN17" s="2">
        <f t="shared" si="23"/>
        <v>26.754999999999999</v>
      </c>
      <c r="CO17" s="2">
        <v>22.8</v>
      </c>
      <c r="CP17" s="2">
        <v>20.02</v>
      </c>
      <c r="CQ17" s="2">
        <f t="shared" si="24"/>
        <v>21.41</v>
      </c>
    </row>
    <row r="18" spans="1:95" x14ac:dyDescent="0.25">
      <c r="A18" s="2">
        <v>383</v>
      </c>
      <c r="B18" s="2" t="s">
        <v>46</v>
      </c>
      <c r="C18" s="2" t="s">
        <v>51</v>
      </c>
      <c r="D18" s="2">
        <v>12</v>
      </c>
      <c r="E18" s="2" t="s">
        <v>48</v>
      </c>
      <c r="F18" s="2">
        <v>3</v>
      </c>
      <c r="G18" s="2" t="s">
        <v>63</v>
      </c>
      <c r="H18" s="2">
        <v>75</v>
      </c>
      <c r="I18" s="2">
        <v>76</v>
      </c>
      <c r="J18" s="2">
        <v>106.54</v>
      </c>
      <c r="K18" s="2">
        <v>120.099</v>
      </c>
      <c r="L18" s="2">
        <v>3.09</v>
      </c>
      <c r="M18" s="2">
        <v>3.09</v>
      </c>
      <c r="N18" s="2">
        <f t="shared" si="25"/>
        <v>3.09</v>
      </c>
      <c r="O18" s="2">
        <f t="shared" si="26"/>
        <v>1.6355369999999998</v>
      </c>
      <c r="P18" s="2">
        <f t="shared" si="27"/>
        <v>16355.369999999997</v>
      </c>
      <c r="Q18" s="2">
        <v>12.497999999999999</v>
      </c>
      <c r="R18" s="2">
        <v>12.243</v>
      </c>
      <c r="S18" s="2">
        <f t="shared" si="3"/>
        <v>12.3705</v>
      </c>
      <c r="T18" s="2">
        <f t="shared" si="4"/>
        <v>8.8362481500000012</v>
      </c>
      <c r="U18" s="2">
        <f t="shared" si="5"/>
        <v>88362.481500000009</v>
      </c>
      <c r="V18" s="2">
        <v>1.93</v>
      </c>
      <c r="W18" s="2">
        <v>1.8959999999999999</v>
      </c>
      <c r="X18" s="2">
        <v>1.91</v>
      </c>
      <c r="Y18" s="2">
        <v>1.89</v>
      </c>
      <c r="Z18" s="2">
        <v>1.9019999999999999</v>
      </c>
      <c r="AA18" s="2">
        <f t="shared" si="6"/>
        <v>1.9055999999999997</v>
      </c>
      <c r="AB18" s="2">
        <f t="shared" si="7"/>
        <v>1.3327766399999998</v>
      </c>
      <c r="AC18" s="2">
        <f t="shared" si="8"/>
        <v>13327.766399999999</v>
      </c>
      <c r="AD18" s="2">
        <v>0.746</v>
      </c>
      <c r="AE18" s="2">
        <v>0.61925459999999999</v>
      </c>
      <c r="AF18" s="2">
        <v>6192.5460000000003</v>
      </c>
      <c r="AG18" s="2">
        <v>1.1599999999999999</v>
      </c>
      <c r="AH18" s="2">
        <v>1.1879999999999999</v>
      </c>
      <c r="AI18" s="2">
        <v>1.1739999999999999</v>
      </c>
      <c r="AJ18" s="2">
        <v>0.70792199999999994</v>
      </c>
      <c r="AK18" s="2">
        <v>7079.2199999999993</v>
      </c>
      <c r="AL18" s="2">
        <v>7.5999999999999998E-2</v>
      </c>
      <c r="AM18" s="2">
        <v>7.3999999999999996E-2</v>
      </c>
      <c r="AN18" s="2">
        <f t="shared" si="9"/>
        <v>7.4999999999999997E-2</v>
      </c>
      <c r="AO18" s="2">
        <f t="shared" si="28"/>
        <v>5.8087499999999993E-2</v>
      </c>
      <c r="AP18" s="2">
        <f t="shared" si="10"/>
        <v>580.87499999999989</v>
      </c>
      <c r="AQ18" s="2">
        <v>3.7364999999999999</v>
      </c>
      <c r="AR18" s="2">
        <v>2.77210935</v>
      </c>
      <c r="AS18" s="2">
        <v>27721.093499999995</v>
      </c>
      <c r="AT18" s="2">
        <v>2.8999999999999998E-2</v>
      </c>
      <c r="AU18" s="2">
        <v>1.26585E-2</v>
      </c>
      <c r="AV18" s="2">
        <v>126.58499999999999</v>
      </c>
      <c r="AW18" s="2">
        <v>57.69</v>
      </c>
      <c r="AX18" s="2">
        <v>57.41</v>
      </c>
      <c r="AY18" s="2">
        <v>57.954000000000001</v>
      </c>
      <c r="AZ18" s="3">
        <f t="shared" si="11"/>
        <v>57.684666666666665</v>
      </c>
      <c r="BA18" s="3">
        <f t="shared" si="29"/>
        <v>26.967581666666668</v>
      </c>
      <c r="BB18" s="3">
        <f t="shared" si="12"/>
        <v>269675.81666666665</v>
      </c>
      <c r="BC18" s="2">
        <v>0.15</v>
      </c>
      <c r="BD18" s="2">
        <v>0.15</v>
      </c>
      <c r="BE18" s="2">
        <f t="shared" si="13"/>
        <v>0.15</v>
      </c>
      <c r="BF18" s="2">
        <f t="shared" si="30"/>
        <v>8.9925000000000005E-2</v>
      </c>
      <c r="BG18" s="2">
        <f t="shared" si="14"/>
        <v>899.25</v>
      </c>
      <c r="BH18" s="2">
        <v>2961.0990000000002</v>
      </c>
      <c r="BI18" s="2">
        <v>2989.971</v>
      </c>
      <c r="BJ18" s="2">
        <f t="shared" si="15"/>
        <v>2975.5349999999999</v>
      </c>
      <c r="BK18" s="2">
        <v>17.57</v>
      </c>
      <c r="BL18" s="2">
        <v>6.48</v>
      </c>
      <c r="BM18" s="2">
        <v>11.89</v>
      </c>
      <c r="BN18" s="2">
        <f t="shared" si="16"/>
        <v>9.1850000000000005</v>
      </c>
      <c r="BO18" s="2">
        <v>8.5</v>
      </c>
      <c r="BP18" s="2">
        <v>10.06</v>
      </c>
      <c r="BQ18" s="2">
        <f t="shared" si="17"/>
        <v>9.2800000000000011</v>
      </c>
      <c r="BR18" s="2">
        <v>93.84</v>
      </c>
      <c r="BS18" s="2">
        <v>91.65</v>
      </c>
      <c r="BT18" s="2">
        <f t="shared" si="18"/>
        <v>92.745000000000005</v>
      </c>
      <c r="BU18" s="2">
        <v>7.3</v>
      </c>
      <c r="BV18" s="2">
        <v>3.8</v>
      </c>
      <c r="BW18" s="2">
        <v>30.84</v>
      </c>
      <c r="BX18" s="2">
        <v>3.47</v>
      </c>
      <c r="BY18" s="2">
        <v>0.37</v>
      </c>
      <c r="BZ18" s="2">
        <v>7.08</v>
      </c>
      <c r="CA18" s="2">
        <v>6.5</v>
      </c>
      <c r="CB18" s="2">
        <f t="shared" si="19"/>
        <v>6.79</v>
      </c>
      <c r="CC18" s="2">
        <v>397.00200000000001</v>
      </c>
      <c r="CD18" s="2">
        <v>398.72800000000001</v>
      </c>
      <c r="CE18" s="2">
        <f t="shared" si="20"/>
        <v>397.86500000000001</v>
      </c>
      <c r="CF18" s="2">
        <v>31.11</v>
      </c>
      <c r="CG18" s="2">
        <v>31.65</v>
      </c>
      <c r="CH18" s="2">
        <f t="shared" si="21"/>
        <v>31.38</v>
      </c>
      <c r="CI18" s="2">
        <v>11.05</v>
      </c>
      <c r="CJ18" s="2">
        <v>10.78</v>
      </c>
      <c r="CK18" s="2">
        <f t="shared" si="22"/>
        <v>10.914999999999999</v>
      </c>
      <c r="CL18" s="2">
        <v>46.26</v>
      </c>
      <c r="CM18" s="2">
        <v>44.77</v>
      </c>
      <c r="CN18" s="2">
        <f t="shared" si="23"/>
        <v>45.515000000000001</v>
      </c>
      <c r="CO18" s="2">
        <v>45.53</v>
      </c>
      <c r="CP18" s="2">
        <v>40.520000000000003</v>
      </c>
      <c r="CQ18" s="2">
        <f t="shared" si="24"/>
        <v>43.025000000000006</v>
      </c>
    </row>
    <row r="19" spans="1:95" x14ac:dyDescent="0.25">
      <c r="A19" s="2">
        <v>383</v>
      </c>
      <c r="B19" s="2" t="s">
        <v>46</v>
      </c>
      <c r="C19" s="2" t="s">
        <v>51</v>
      </c>
      <c r="D19" s="2">
        <v>13</v>
      </c>
      <c r="E19" s="2" t="s">
        <v>48</v>
      </c>
      <c r="F19" s="2">
        <v>3</v>
      </c>
      <c r="G19" s="2" t="s">
        <v>64</v>
      </c>
      <c r="H19" s="2">
        <v>75</v>
      </c>
      <c r="I19" s="2">
        <v>76</v>
      </c>
      <c r="J19" s="2">
        <v>116.05</v>
      </c>
      <c r="K19" s="2">
        <v>131.07</v>
      </c>
      <c r="L19" s="2">
        <v>1.69</v>
      </c>
      <c r="M19" s="2">
        <v>1.73</v>
      </c>
      <c r="N19" s="2">
        <f t="shared" si="25"/>
        <v>1.71</v>
      </c>
      <c r="O19" s="2">
        <f t="shared" si="26"/>
        <v>0.90510299999999999</v>
      </c>
      <c r="P19" s="2">
        <f t="shared" si="27"/>
        <v>9051.0300000000007</v>
      </c>
      <c r="Q19" s="2">
        <v>23.861000000000001</v>
      </c>
      <c r="R19" s="2">
        <v>23.611000000000001</v>
      </c>
      <c r="S19" s="2">
        <f t="shared" si="3"/>
        <v>23.736000000000001</v>
      </c>
      <c r="T19" s="2">
        <f t="shared" si="4"/>
        <v>16.954624800000001</v>
      </c>
      <c r="U19" s="2">
        <f t="shared" si="5"/>
        <v>169546.24800000002</v>
      </c>
      <c r="V19" s="2">
        <v>1.21</v>
      </c>
      <c r="W19" s="2">
        <v>1.2230000000000001</v>
      </c>
      <c r="X19" s="2">
        <v>1.226</v>
      </c>
      <c r="Y19" s="2">
        <v>1.23</v>
      </c>
      <c r="Z19" s="2">
        <v>1.2290000000000001</v>
      </c>
      <c r="AA19" s="2">
        <f t="shared" si="6"/>
        <v>1.2235999999999998</v>
      </c>
      <c r="AB19" s="2">
        <f t="shared" si="7"/>
        <v>0.85578583999999991</v>
      </c>
      <c r="AC19" s="2">
        <f t="shared" si="8"/>
        <v>8557.8583999999992</v>
      </c>
      <c r="AD19" s="2">
        <v>0.42349999999999999</v>
      </c>
      <c r="AE19" s="2">
        <v>0.35154735000000004</v>
      </c>
      <c r="AF19" s="2">
        <v>3515.4735000000001</v>
      </c>
      <c r="AG19" s="2">
        <v>0.93</v>
      </c>
      <c r="AH19" s="2">
        <v>0.79500000000000004</v>
      </c>
      <c r="AI19" s="2">
        <v>0.86250000000000004</v>
      </c>
      <c r="AJ19" s="2">
        <v>0.52008750000000004</v>
      </c>
      <c r="AK19" s="2">
        <v>5200.875</v>
      </c>
      <c r="AL19" s="2">
        <v>8.2000000000000003E-2</v>
      </c>
      <c r="AM19" s="2">
        <v>7.8E-2</v>
      </c>
      <c r="AN19" s="2">
        <f t="shared" si="9"/>
        <v>0.08</v>
      </c>
      <c r="AO19" s="2">
        <f t="shared" si="28"/>
        <v>6.1960000000000001E-2</v>
      </c>
      <c r="AP19" s="2">
        <f t="shared" si="10"/>
        <v>619.6</v>
      </c>
      <c r="AQ19" s="2">
        <v>2.8914999999999997</v>
      </c>
      <c r="AR19" s="2">
        <v>2.1452038499999997</v>
      </c>
      <c r="AS19" s="2">
        <v>21452.038500000002</v>
      </c>
      <c r="AT19" s="2">
        <v>8.5999999999999993E-2</v>
      </c>
      <c r="AU19" s="2">
        <v>3.7539000000000003E-2</v>
      </c>
      <c r="AV19" s="2">
        <v>375.39</v>
      </c>
      <c r="AW19" s="2">
        <v>45.57</v>
      </c>
      <c r="AX19" s="2">
        <v>45.72</v>
      </c>
      <c r="AY19" s="2">
        <v>45.533999999999999</v>
      </c>
      <c r="AZ19" s="3">
        <f t="shared" si="11"/>
        <v>45.607999999999997</v>
      </c>
      <c r="BA19" s="3">
        <f t="shared" si="29"/>
        <v>21.321739999999998</v>
      </c>
      <c r="BB19" s="3">
        <f t="shared" si="12"/>
        <v>213217.4</v>
      </c>
      <c r="BC19" s="2">
        <v>0.08</v>
      </c>
      <c r="BD19" s="2">
        <v>0.08</v>
      </c>
      <c r="BE19" s="2">
        <f t="shared" si="13"/>
        <v>0.08</v>
      </c>
      <c r="BF19" s="2">
        <f t="shared" si="30"/>
        <v>4.7960000000000003E-2</v>
      </c>
      <c r="BG19" s="2">
        <f t="shared" si="14"/>
        <v>479.6</v>
      </c>
      <c r="BH19" s="2">
        <v>2281.5010000000002</v>
      </c>
      <c r="BI19" s="2">
        <v>2312.3539999999998</v>
      </c>
      <c r="BJ19" s="2">
        <f t="shared" si="15"/>
        <v>2296.9274999999998</v>
      </c>
      <c r="BK19" s="2">
        <v>5.56</v>
      </c>
      <c r="BL19" s="2">
        <v>6.75</v>
      </c>
      <c r="BM19" s="2">
        <v>9.8699999999999992</v>
      </c>
      <c r="BN19" s="2">
        <f t="shared" si="16"/>
        <v>8.3099999999999987</v>
      </c>
      <c r="BO19" s="2">
        <v>6.58</v>
      </c>
      <c r="BP19" s="2">
        <v>9.2100000000000009</v>
      </c>
      <c r="BQ19" s="2">
        <f t="shared" si="17"/>
        <v>7.8950000000000005</v>
      </c>
      <c r="BR19" s="2">
        <v>100.53</v>
      </c>
      <c r="BS19" s="2">
        <v>100.71</v>
      </c>
      <c r="BT19" s="2">
        <f t="shared" si="18"/>
        <v>100.62</v>
      </c>
      <c r="BU19" s="2">
        <v>3.98</v>
      </c>
      <c r="BV19" s="2">
        <v>0</v>
      </c>
      <c r="BW19" s="2">
        <v>24.76</v>
      </c>
      <c r="BX19" s="2" t="s">
        <v>50</v>
      </c>
      <c r="BY19" s="2">
        <v>0.46</v>
      </c>
      <c r="BZ19" s="2">
        <v>4.38</v>
      </c>
      <c r="CA19" s="2">
        <v>4.46</v>
      </c>
      <c r="CB19" s="2">
        <f t="shared" si="19"/>
        <v>4.42</v>
      </c>
      <c r="CC19" s="2">
        <v>777.73900000000003</v>
      </c>
      <c r="CD19" s="2">
        <v>770.86099999999999</v>
      </c>
      <c r="CE19" s="2">
        <f t="shared" si="20"/>
        <v>774.3</v>
      </c>
      <c r="CF19" s="2">
        <v>18.829999999999998</v>
      </c>
      <c r="CG19" s="2">
        <v>16.16</v>
      </c>
      <c r="CH19" s="2">
        <f t="shared" si="21"/>
        <v>17.494999999999997</v>
      </c>
      <c r="CI19" s="2">
        <v>10.24</v>
      </c>
      <c r="CJ19" s="2">
        <v>9.49</v>
      </c>
      <c r="CK19" s="2">
        <f t="shared" si="22"/>
        <v>9.8650000000000002</v>
      </c>
      <c r="CL19" s="2">
        <v>43.51</v>
      </c>
      <c r="CM19" s="2">
        <v>46.5</v>
      </c>
      <c r="CN19" s="2">
        <f t="shared" si="23"/>
        <v>45.004999999999995</v>
      </c>
      <c r="CO19" s="2">
        <v>29.19</v>
      </c>
      <c r="CP19" s="2">
        <v>26.8</v>
      </c>
      <c r="CQ19" s="2">
        <f t="shared" si="24"/>
        <v>27.995000000000001</v>
      </c>
    </row>
    <row r="20" spans="1:95" x14ac:dyDescent="0.25">
      <c r="A20" s="2">
        <v>383</v>
      </c>
      <c r="B20" s="2" t="s">
        <v>46</v>
      </c>
      <c r="C20" s="2" t="s">
        <v>51</v>
      </c>
      <c r="D20" s="2">
        <v>14</v>
      </c>
      <c r="E20" s="2" t="s">
        <v>48</v>
      </c>
      <c r="F20" s="2">
        <v>7</v>
      </c>
      <c r="G20" s="2" t="s">
        <v>65</v>
      </c>
      <c r="H20" s="2">
        <v>60</v>
      </c>
      <c r="I20" s="2">
        <v>61</v>
      </c>
      <c r="J20" s="2">
        <v>131.37</v>
      </c>
      <c r="K20" s="2">
        <v>146.733</v>
      </c>
      <c r="L20" s="2">
        <v>3.74</v>
      </c>
      <c r="M20" s="2">
        <v>3.71</v>
      </c>
      <c r="N20" s="2">
        <f t="shared" si="25"/>
        <v>3.7250000000000001</v>
      </c>
      <c r="O20" s="2">
        <f t="shared" si="26"/>
        <v>1.9716425</v>
      </c>
      <c r="P20" s="2">
        <f t="shared" si="27"/>
        <v>19716.424999999999</v>
      </c>
      <c r="Q20" s="2">
        <v>11.297000000000001</v>
      </c>
      <c r="R20" s="2">
        <v>10.898999999999999</v>
      </c>
      <c r="S20" s="2">
        <f t="shared" si="3"/>
        <v>11.097999999999999</v>
      </c>
      <c r="T20" s="2">
        <f t="shared" si="4"/>
        <v>7.9273014000000002</v>
      </c>
      <c r="U20" s="2">
        <f t="shared" si="5"/>
        <v>79273.013999999996</v>
      </c>
      <c r="V20" s="2">
        <v>3.02</v>
      </c>
      <c r="W20" s="2">
        <v>2.9089999999999998</v>
      </c>
      <c r="X20" s="2">
        <v>2.93</v>
      </c>
      <c r="Y20" s="2">
        <v>2.91</v>
      </c>
      <c r="Z20" s="2">
        <v>2.9279999999999999</v>
      </c>
      <c r="AA20" s="2">
        <f t="shared" si="6"/>
        <v>2.9394</v>
      </c>
      <c r="AB20" s="2">
        <f t="shared" si="7"/>
        <v>2.0558163600000001</v>
      </c>
      <c r="AC20" s="2">
        <f t="shared" si="8"/>
        <v>20558.1636</v>
      </c>
      <c r="AD20" s="2">
        <v>0.89200000000000002</v>
      </c>
      <c r="AE20" s="2">
        <v>0.74044920000000003</v>
      </c>
      <c r="AF20" s="2">
        <v>7404.4920000000002</v>
      </c>
      <c r="AG20" s="2">
        <v>1.36</v>
      </c>
      <c r="AH20" s="2">
        <v>1.385</v>
      </c>
      <c r="AI20" s="2">
        <v>1.3725000000000001</v>
      </c>
      <c r="AJ20" s="2">
        <v>0.82761750000000001</v>
      </c>
      <c r="AK20" s="2">
        <v>8276.1749999999993</v>
      </c>
      <c r="AL20" s="2">
        <v>7.6999999999999999E-2</v>
      </c>
      <c r="AM20" s="2">
        <v>7.3999999999999996E-2</v>
      </c>
      <c r="AN20" s="2">
        <f t="shared" si="9"/>
        <v>7.5499999999999998E-2</v>
      </c>
      <c r="AO20" s="2">
        <f t="shared" si="28"/>
        <v>5.8474749999999999E-2</v>
      </c>
      <c r="AP20" s="2">
        <f t="shared" si="10"/>
        <v>584.74749999999995</v>
      </c>
      <c r="AQ20" s="2">
        <v>3.5060000000000002</v>
      </c>
      <c r="AR20" s="2">
        <v>2.6011014000000001</v>
      </c>
      <c r="AS20" s="2">
        <v>26011.014000000003</v>
      </c>
      <c r="AT20" s="2">
        <v>3.6499999999999998E-2</v>
      </c>
      <c r="AU20" s="2">
        <v>1.5932249999999998E-2</v>
      </c>
      <c r="AV20" s="2">
        <v>159.32249999999999</v>
      </c>
      <c r="AW20" s="2">
        <v>58.11</v>
      </c>
      <c r="AX20" s="2">
        <v>57.43</v>
      </c>
      <c r="AY20" s="2">
        <v>58.273000000000003</v>
      </c>
      <c r="AZ20" s="3">
        <f t="shared" si="11"/>
        <v>57.937666666666665</v>
      </c>
      <c r="BA20" s="3">
        <f t="shared" si="29"/>
        <v>27.085859166666669</v>
      </c>
      <c r="BB20" s="3">
        <f t="shared" si="12"/>
        <v>270858.59166666667</v>
      </c>
      <c r="BC20" s="2">
        <v>0.19</v>
      </c>
      <c r="BD20" s="2">
        <v>0.19</v>
      </c>
      <c r="BE20" s="2">
        <f t="shared" si="13"/>
        <v>0.19</v>
      </c>
      <c r="BF20" s="2">
        <f t="shared" si="30"/>
        <v>0.11390500000000001</v>
      </c>
      <c r="BG20" s="2">
        <f t="shared" si="14"/>
        <v>1139.05</v>
      </c>
      <c r="BH20" s="2">
        <v>2571.076</v>
      </c>
      <c r="BI20" s="2">
        <v>2599.4630000000002</v>
      </c>
      <c r="BJ20" s="2">
        <f t="shared" si="15"/>
        <v>2585.2695000000003</v>
      </c>
      <c r="BK20" s="2">
        <v>2.58</v>
      </c>
      <c r="BL20" s="2">
        <v>21.11</v>
      </c>
      <c r="BM20" s="2">
        <v>25.22</v>
      </c>
      <c r="BN20" s="2">
        <f t="shared" si="16"/>
        <v>23.164999999999999</v>
      </c>
      <c r="BO20" s="2">
        <v>13.39</v>
      </c>
      <c r="BP20" s="2">
        <v>14.65</v>
      </c>
      <c r="BQ20" s="2">
        <f t="shared" si="17"/>
        <v>14.02</v>
      </c>
      <c r="BR20" s="2">
        <v>57.97</v>
      </c>
      <c r="BS20" s="2">
        <v>60.93</v>
      </c>
      <c r="BT20" s="2">
        <f t="shared" si="18"/>
        <v>59.45</v>
      </c>
      <c r="BU20" s="2">
        <v>10.56</v>
      </c>
      <c r="BV20" s="2">
        <v>0</v>
      </c>
      <c r="BW20" s="2">
        <v>62.54</v>
      </c>
      <c r="BX20" s="2">
        <v>15.55</v>
      </c>
      <c r="BY20" s="2">
        <v>0.95</v>
      </c>
      <c r="BZ20" s="2">
        <v>7.52</v>
      </c>
      <c r="CA20" s="2">
        <v>7.85</v>
      </c>
      <c r="CB20" s="2">
        <f t="shared" si="19"/>
        <v>7.6849999999999996</v>
      </c>
      <c r="CC20" s="2">
        <v>382.12400000000002</v>
      </c>
      <c r="CD20" s="2">
        <v>380.94</v>
      </c>
      <c r="CE20" s="2">
        <f t="shared" si="20"/>
        <v>381.53200000000004</v>
      </c>
      <c r="CF20" s="2">
        <v>37.520000000000003</v>
      </c>
      <c r="CG20" s="2">
        <v>31.49</v>
      </c>
      <c r="CH20" s="2">
        <f t="shared" si="21"/>
        <v>34.505000000000003</v>
      </c>
      <c r="CI20" s="2">
        <v>13.17</v>
      </c>
      <c r="CJ20" s="2">
        <v>11.33</v>
      </c>
      <c r="CK20" s="2">
        <f t="shared" si="22"/>
        <v>12.25</v>
      </c>
      <c r="CL20" s="2">
        <v>52.71</v>
      </c>
      <c r="CM20" s="2">
        <v>55.98</v>
      </c>
      <c r="CN20" s="2">
        <f t="shared" si="23"/>
        <v>54.344999999999999</v>
      </c>
      <c r="CO20" s="2">
        <v>53.53</v>
      </c>
      <c r="CP20" s="2">
        <v>47.87</v>
      </c>
      <c r="CQ20" s="2">
        <f t="shared" si="24"/>
        <v>50.7</v>
      </c>
    </row>
    <row r="21" spans="1:95" x14ac:dyDescent="0.25">
      <c r="A21" s="2">
        <v>383</v>
      </c>
      <c r="B21" s="2" t="s">
        <v>46</v>
      </c>
      <c r="C21" s="2" t="s">
        <v>51</v>
      </c>
      <c r="D21" s="2">
        <v>15</v>
      </c>
      <c r="E21" s="2" t="s">
        <v>48</v>
      </c>
      <c r="F21" s="2">
        <v>4</v>
      </c>
      <c r="G21" s="2" t="s">
        <v>66</v>
      </c>
      <c r="H21" s="2">
        <v>80</v>
      </c>
      <c r="I21" s="2">
        <v>81</v>
      </c>
      <c r="J21" s="2">
        <v>136.62</v>
      </c>
      <c r="K21" s="2">
        <v>153.631</v>
      </c>
      <c r="L21" s="2">
        <v>0.9</v>
      </c>
      <c r="M21" s="2">
        <v>0.93</v>
      </c>
      <c r="N21" s="2">
        <f t="shared" si="25"/>
        <v>0.91500000000000004</v>
      </c>
      <c r="O21" s="2">
        <f t="shared" si="26"/>
        <v>0.4843095</v>
      </c>
      <c r="P21" s="2">
        <f t="shared" si="27"/>
        <v>4843.0950000000003</v>
      </c>
      <c r="Q21" s="2">
        <v>19.414000000000001</v>
      </c>
      <c r="R21" s="2">
        <v>19.780999999999999</v>
      </c>
      <c r="S21" s="2">
        <f t="shared" si="3"/>
        <v>19.5975</v>
      </c>
      <c r="T21" s="2">
        <f t="shared" si="4"/>
        <v>13.99849425</v>
      </c>
      <c r="U21" s="2">
        <f t="shared" si="5"/>
        <v>139984.9425</v>
      </c>
      <c r="V21" s="2">
        <v>0.54</v>
      </c>
      <c r="W21" s="2">
        <v>0.52400000000000002</v>
      </c>
      <c r="X21" s="2">
        <v>0.52600000000000002</v>
      </c>
      <c r="Y21" s="2">
        <v>0.53</v>
      </c>
      <c r="Z21" s="2">
        <v>0.53</v>
      </c>
      <c r="AA21" s="2">
        <f t="shared" si="6"/>
        <v>0.53</v>
      </c>
      <c r="AB21" s="2">
        <f t="shared" si="7"/>
        <v>0.37068200000000001</v>
      </c>
      <c r="AC21" s="2">
        <f t="shared" si="8"/>
        <v>3706.82</v>
      </c>
      <c r="AD21" s="2">
        <v>0.26550000000000001</v>
      </c>
      <c r="AE21" s="2">
        <v>0.22039154999999999</v>
      </c>
      <c r="AF21" s="2">
        <v>2203.9155000000001</v>
      </c>
      <c r="AG21" s="2">
        <v>0.57999999999999996</v>
      </c>
      <c r="AH21" s="2">
        <v>0.59299999999999997</v>
      </c>
      <c r="AI21" s="2">
        <v>0.58650000000000002</v>
      </c>
      <c r="AJ21" s="2">
        <v>0.35365950000000002</v>
      </c>
      <c r="AK21" s="2">
        <v>3536.5950000000003</v>
      </c>
      <c r="AL21" s="2">
        <v>8.1000000000000003E-2</v>
      </c>
      <c r="AM21" s="2">
        <v>7.5999999999999998E-2</v>
      </c>
      <c r="AN21" s="2">
        <f t="shared" si="9"/>
        <v>7.85E-2</v>
      </c>
      <c r="AO21" s="2">
        <f t="shared" si="28"/>
        <v>6.0798249999999998E-2</v>
      </c>
      <c r="AP21" s="2">
        <f t="shared" si="10"/>
        <v>607.98249999999996</v>
      </c>
      <c r="AQ21" s="2">
        <v>2.931</v>
      </c>
      <c r="AR21" s="2">
        <v>2.1745088999999997</v>
      </c>
      <c r="AS21" s="2">
        <v>21745.089</v>
      </c>
      <c r="AT21" s="2">
        <v>2.9499999999999998E-2</v>
      </c>
      <c r="AU21" s="2">
        <v>1.2876749999999999E-2</v>
      </c>
      <c r="AV21" s="2">
        <v>128.76749999999998</v>
      </c>
      <c r="AW21" s="2">
        <v>51.63</v>
      </c>
      <c r="AX21" s="2">
        <v>50.76</v>
      </c>
      <c r="AY21" s="2">
        <v>50.656999999999996</v>
      </c>
      <c r="AZ21" s="3">
        <f t="shared" si="11"/>
        <v>51.015666666666668</v>
      </c>
      <c r="BA21" s="3">
        <f t="shared" si="29"/>
        <v>23.849824166666668</v>
      </c>
      <c r="BB21" s="3">
        <f t="shared" si="12"/>
        <v>238498.24166666667</v>
      </c>
      <c r="BC21" s="2">
        <v>0.04</v>
      </c>
      <c r="BD21" s="2">
        <v>0.04</v>
      </c>
      <c r="BE21" s="2">
        <f t="shared" si="13"/>
        <v>0.04</v>
      </c>
      <c r="BF21" s="2">
        <f t="shared" si="30"/>
        <v>2.3980000000000001E-2</v>
      </c>
      <c r="BG21" s="2">
        <f t="shared" si="14"/>
        <v>239.8</v>
      </c>
      <c r="BH21" s="2">
        <v>1589.451</v>
      </c>
      <c r="BI21" s="2">
        <v>1637.749</v>
      </c>
      <c r="BJ21" s="2">
        <f t="shared" si="15"/>
        <v>1613.6</v>
      </c>
      <c r="BK21" s="2">
        <v>8.77</v>
      </c>
      <c r="BL21" s="2" t="s">
        <v>50</v>
      </c>
      <c r="BM21" s="2">
        <v>1.46</v>
      </c>
      <c r="BN21" s="2">
        <f t="shared" si="16"/>
        <v>1.46</v>
      </c>
      <c r="BO21" s="2" t="s">
        <v>50</v>
      </c>
      <c r="BP21" s="2">
        <v>3.68</v>
      </c>
      <c r="BQ21" s="2">
        <f t="shared" si="17"/>
        <v>3.68</v>
      </c>
      <c r="BR21" s="2">
        <v>31.84</v>
      </c>
      <c r="BS21" s="2">
        <v>29.8</v>
      </c>
      <c r="BT21" s="2">
        <f t="shared" si="18"/>
        <v>30.82</v>
      </c>
      <c r="BU21" s="2">
        <v>2.93</v>
      </c>
      <c r="BV21" s="2">
        <v>2.5299999999999998</v>
      </c>
      <c r="BW21" s="2">
        <v>18.27</v>
      </c>
      <c r="BX21" s="2" t="s">
        <v>50</v>
      </c>
      <c r="BY21" s="2">
        <v>0.27</v>
      </c>
      <c r="BZ21" s="2">
        <v>2.95</v>
      </c>
      <c r="CA21" s="2">
        <v>2.42</v>
      </c>
      <c r="CB21" s="2">
        <f t="shared" si="19"/>
        <v>2.6850000000000001</v>
      </c>
      <c r="CC21" s="2">
        <v>565.303</v>
      </c>
      <c r="CD21" s="2">
        <v>562.85199999999998</v>
      </c>
      <c r="CE21" s="2">
        <f t="shared" si="20"/>
        <v>564.07749999999999</v>
      </c>
      <c r="CF21" s="2">
        <v>10.24</v>
      </c>
      <c r="CG21" s="2">
        <v>8.57</v>
      </c>
      <c r="CH21" s="2">
        <f t="shared" si="21"/>
        <v>9.4050000000000011</v>
      </c>
      <c r="CI21" s="2">
        <v>8.5500000000000007</v>
      </c>
      <c r="CJ21" s="2">
        <v>6.61</v>
      </c>
      <c r="CK21" s="2">
        <f t="shared" si="22"/>
        <v>7.58</v>
      </c>
      <c r="CL21" s="2">
        <v>20.98</v>
      </c>
      <c r="CM21" s="2">
        <v>22.7</v>
      </c>
      <c r="CN21" s="2">
        <f t="shared" si="23"/>
        <v>21.84</v>
      </c>
      <c r="CO21" s="2">
        <v>22.02</v>
      </c>
      <c r="CP21" s="2">
        <v>18.45</v>
      </c>
      <c r="CQ21" s="2">
        <f t="shared" si="24"/>
        <v>20.234999999999999</v>
      </c>
    </row>
    <row r="22" spans="1:95" x14ac:dyDescent="0.25">
      <c r="A22" s="2">
        <v>383</v>
      </c>
      <c r="B22" s="2" t="s">
        <v>46</v>
      </c>
      <c r="C22" s="2" t="s">
        <v>51</v>
      </c>
      <c r="D22" s="2">
        <v>16</v>
      </c>
      <c r="E22" s="2" t="s">
        <v>48</v>
      </c>
      <c r="F22" s="2">
        <v>5</v>
      </c>
      <c r="G22" s="2" t="s">
        <v>67</v>
      </c>
      <c r="H22" s="2">
        <v>65</v>
      </c>
      <c r="I22" s="2">
        <v>66</v>
      </c>
      <c r="J22" s="2">
        <v>147.49</v>
      </c>
      <c r="K22" s="2">
        <v>165.26900000000001</v>
      </c>
      <c r="L22" s="2">
        <v>1.75</v>
      </c>
      <c r="M22" s="2">
        <v>1.79</v>
      </c>
      <c r="N22" s="2">
        <f t="shared" si="25"/>
        <v>1.77</v>
      </c>
      <c r="O22" s="2">
        <f t="shared" si="26"/>
        <v>0.93686099999999994</v>
      </c>
      <c r="P22" s="2">
        <f t="shared" si="27"/>
        <v>9368.6099999999988</v>
      </c>
      <c r="Q22" s="2">
        <v>10.920999999999999</v>
      </c>
      <c r="R22" s="2">
        <v>10.834</v>
      </c>
      <c r="S22" s="2">
        <f t="shared" si="3"/>
        <v>10.8775</v>
      </c>
      <c r="T22" s="2">
        <f t="shared" si="4"/>
        <v>7.76979825</v>
      </c>
      <c r="U22" s="2">
        <f t="shared" si="5"/>
        <v>77697.982499999998</v>
      </c>
      <c r="V22" s="2">
        <v>1.4</v>
      </c>
      <c r="W22" s="2">
        <v>1.405</v>
      </c>
      <c r="X22" s="2">
        <v>1.397</v>
      </c>
      <c r="Y22" s="2">
        <v>1.4</v>
      </c>
      <c r="Z22" s="2">
        <v>1.4059999999999999</v>
      </c>
      <c r="AA22" s="2">
        <f t="shared" si="6"/>
        <v>1.4016</v>
      </c>
      <c r="AB22" s="2">
        <f t="shared" si="7"/>
        <v>0.98027903999999999</v>
      </c>
      <c r="AC22" s="2">
        <f t="shared" si="8"/>
        <v>9802.7903999999999</v>
      </c>
      <c r="AD22" s="2">
        <v>0.47650000000000003</v>
      </c>
      <c r="AE22" s="2">
        <v>0.39554265</v>
      </c>
      <c r="AF22" s="2">
        <v>3955.4264999999996</v>
      </c>
      <c r="AG22" s="2">
        <v>1.06</v>
      </c>
      <c r="AH22" s="2">
        <v>0.95799999999999996</v>
      </c>
      <c r="AI22" s="2">
        <v>1.0089999999999999</v>
      </c>
      <c r="AJ22" s="2">
        <v>0.60842699999999994</v>
      </c>
      <c r="AK22" s="2">
        <v>6084.2699999999995</v>
      </c>
      <c r="AL22" s="2">
        <v>5.8000000000000003E-2</v>
      </c>
      <c r="AM22" s="2">
        <v>5.6000000000000001E-2</v>
      </c>
      <c r="AN22" s="2">
        <f t="shared" si="9"/>
        <v>5.7000000000000002E-2</v>
      </c>
      <c r="AO22" s="2">
        <f t="shared" si="28"/>
        <v>4.4146499999999998E-2</v>
      </c>
      <c r="AP22" s="2">
        <f t="shared" si="10"/>
        <v>441.46499999999997</v>
      </c>
      <c r="AQ22" s="2">
        <v>3.3955000000000002</v>
      </c>
      <c r="AR22" s="2">
        <v>2.5191214500000001</v>
      </c>
      <c r="AS22" s="2">
        <v>25191.214500000002</v>
      </c>
      <c r="AT22" s="2">
        <v>2.1499999999999998E-2</v>
      </c>
      <c r="AU22" s="2">
        <v>9.3847500000000007E-3</v>
      </c>
      <c r="AV22" s="2">
        <v>93.847499999999997</v>
      </c>
      <c r="AW22" s="2">
        <v>61.21</v>
      </c>
      <c r="AX22" s="2">
        <v>60.38</v>
      </c>
      <c r="AY22" s="2">
        <v>60.43</v>
      </c>
      <c r="AZ22" s="3">
        <f t="shared" si="11"/>
        <v>60.673333333333339</v>
      </c>
      <c r="BA22" s="3">
        <f t="shared" si="29"/>
        <v>28.364783333333339</v>
      </c>
      <c r="BB22" s="3">
        <f t="shared" si="12"/>
        <v>283647.83333333337</v>
      </c>
      <c r="BC22" s="2">
        <v>0.09</v>
      </c>
      <c r="BD22" s="2">
        <v>0.09</v>
      </c>
      <c r="BE22" s="2">
        <f t="shared" si="13"/>
        <v>0.09</v>
      </c>
      <c r="BF22" s="2">
        <f t="shared" si="30"/>
        <v>5.3955000000000003E-2</v>
      </c>
      <c r="BG22" s="2">
        <f t="shared" si="14"/>
        <v>539.55000000000007</v>
      </c>
      <c r="BH22" s="2">
        <v>2376.2170000000001</v>
      </c>
      <c r="BI22" s="2">
        <v>2423.701</v>
      </c>
      <c r="BJ22" s="2">
        <f t="shared" si="15"/>
        <v>2399.9589999999998</v>
      </c>
      <c r="BK22" s="2">
        <v>7.7</v>
      </c>
      <c r="BL22" s="2">
        <v>6.89</v>
      </c>
      <c r="BM22" s="2">
        <v>9.52</v>
      </c>
      <c r="BN22" s="2">
        <f t="shared" si="16"/>
        <v>8.2050000000000001</v>
      </c>
      <c r="BO22" s="2">
        <v>6.09</v>
      </c>
      <c r="BP22" s="2">
        <v>6.94</v>
      </c>
      <c r="BQ22" s="2">
        <f t="shared" si="17"/>
        <v>6.5150000000000006</v>
      </c>
      <c r="BR22" s="2">
        <v>59.71</v>
      </c>
      <c r="BS22" s="2">
        <v>58.95</v>
      </c>
      <c r="BT22" s="2">
        <f t="shared" si="18"/>
        <v>59.33</v>
      </c>
      <c r="BU22" s="2">
        <v>4.37</v>
      </c>
      <c r="BV22" s="2">
        <v>4.38</v>
      </c>
      <c r="BW22" s="2">
        <v>27.15</v>
      </c>
      <c r="BX22" s="2" t="s">
        <v>50</v>
      </c>
      <c r="BY22" s="2">
        <v>0.45</v>
      </c>
      <c r="BZ22" s="2">
        <v>4.59</v>
      </c>
      <c r="CA22" s="2">
        <v>4.1900000000000004</v>
      </c>
      <c r="CB22" s="2">
        <f t="shared" si="19"/>
        <v>4.3900000000000006</v>
      </c>
      <c r="CC22" s="2">
        <v>344.34100000000001</v>
      </c>
      <c r="CD22" s="2">
        <v>348.87099999999998</v>
      </c>
      <c r="CE22" s="2">
        <f t="shared" si="20"/>
        <v>346.60599999999999</v>
      </c>
      <c r="CF22" s="2">
        <v>23.48</v>
      </c>
      <c r="CG22" s="2">
        <v>23.75</v>
      </c>
      <c r="CH22" s="2">
        <f t="shared" si="21"/>
        <v>23.615000000000002</v>
      </c>
      <c r="CI22" s="2">
        <v>7.32</v>
      </c>
      <c r="CJ22" s="2">
        <v>7.92</v>
      </c>
      <c r="CK22" s="2">
        <f t="shared" si="22"/>
        <v>7.62</v>
      </c>
      <c r="CL22" s="2">
        <v>28.28</v>
      </c>
      <c r="CM22" s="2">
        <v>31.21</v>
      </c>
      <c r="CN22" s="2">
        <f t="shared" si="23"/>
        <v>29.745000000000001</v>
      </c>
      <c r="CO22" s="2">
        <v>29.84</v>
      </c>
      <c r="CP22" s="2">
        <v>27.51</v>
      </c>
      <c r="CQ22" s="2">
        <f t="shared" si="24"/>
        <v>28.675000000000001</v>
      </c>
    </row>
    <row r="23" spans="1:95" s="7" customFormat="1" x14ac:dyDescent="0.25">
      <c r="A23" s="4">
        <v>383</v>
      </c>
      <c r="B23" s="4" t="s">
        <v>46</v>
      </c>
      <c r="C23" s="4" t="s">
        <v>68</v>
      </c>
      <c r="D23" s="4">
        <v>15</v>
      </c>
      <c r="E23" s="4" t="s">
        <v>48</v>
      </c>
      <c r="F23" s="4">
        <v>4</v>
      </c>
      <c r="G23" s="4" t="s">
        <v>69</v>
      </c>
      <c r="H23" s="4">
        <v>46</v>
      </c>
      <c r="I23" s="4">
        <v>47</v>
      </c>
      <c r="J23" s="4">
        <v>154.94999999999999</v>
      </c>
      <c r="K23" s="4">
        <v>166.29499999999999</v>
      </c>
      <c r="L23" s="4">
        <v>2.5</v>
      </c>
      <c r="M23" s="4">
        <v>2.5299999999999998</v>
      </c>
      <c r="N23" s="4">
        <f t="shared" si="25"/>
        <v>2.5149999999999997</v>
      </c>
      <c r="O23" s="4">
        <f t="shared" si="26"/>
        <v>1.3311894999999998</v>
      </c>
      <c r="P23" s="4">
        <f t="shared" si="27"/>
        <v>13311.894999999999</v>
      </c>
      <c r="Q23" s="4">
        <v>7.2960000000000003</v>
      </c>
      <c r="R23" s="4">
        <v>7.0810000000000004</v>
      </c>
      <c r="S23" s="4">
        <f t="shared" si="3"/>
        <v>7.1885000000000003</v>
      </c>
      <c r="T23" s="4">
        <f t="shared" si="4"/>
        <v>5.1347455500000008</v>
      </c>
      <c r="U23" s="4">
        <f t="shared" si="5"/>
        <v>51347.455500000011</v>
      </c>
      <c r="V23" s="4">
        <v>1.46</v>
      </c>
      <c r="W23" s="4">
        <v>1.4890000000000001</v>
      </c>
      <c r="X23" s="4">
        <v>1.494</v>
      </c>
      <c r="Y23" s="4">
        <v>1.48</v>
      </c>
      <c r="Z23" s="4">
        <v>1.4930000000000001</v>
      </c>
      <c r="AA23" s="4">
        <f t="shared" si="6"/>
        <v>1.4832000000000001</v>
      </c>
      <c r="AB23" s="4">
        <f t="shared" si="7"/>
        <v>1.0373500800000002</v>
      </c>
      <c r="AC23" s="4">
        <f t="shared" si="8"/>
        <v>10373.500800000002</v>
      </c>
      <c r="AD23" s="4">
        <v>0.62850000000000006</v>
      </c>
      <c r="AE23" s="4">
        <v>0.52171784999999993</v>
      </c>
      <c r="AF23" s="4">
        <v>5217.1785</v>
      </c>
      <c r="AG23" s="4">
        <v>1.06</v>
      </c>
      <c r="AH23" s="4">
        <v>1.04</v>
      </c>
      <c r="AI23" s="4">
        <v>1.05</v>
      </c>
      <c r="AJ23" s="4">
        <v>0.63314999999999999</v>
      </c>
      <c r="AK23" s="4">
        <v>6331.5</v>
      </c>
      <c r="AL23" s="4">
        <v>3.5999999999999997E-2</v>
      </c>
      <c r="AM23" s="4">
        <v>3.5000000000000003E-2</v>
      </c>
      <c r="AN23" s="4">
        <f t="shared" si="9"/>
        <v>3.5500000000000004E-2</v>
      </c>
      <c r="AO23" s="4">
        <f t="shared" si="28"/>
        <v>2.7494750000000002E-2</v>
      </c>
      <c r="AP23" s="4">
        <f t="shared" si="10"/>
        <v>274.94749999999999</v>
      </c>
      <c r="AQ23" s="4">
        <v>3.5455000000000001</v>
      </c>
      <c r="AR23" s="4">
        <v>2.6304064500000002</v>
      </c>
      <c r="AS23" s="4">
        <v>26304.0645</v>
      </c>
      <c r="AT23" s="4">
        <v>3.7499999999999999E-2</v>
      </c>
      <c r="AU23" s="4">
        <v>1.6368750000000001E-2</v>
      </c>
      <c r="AV23" s="4">
        <v>163.6875</v>
      </c>
      <c r="AW23" s="4">
        <v>67.319999999999993</v>
      </c>
      <c r="AX23" s="4">
        <v>66.150000000000006</v>
      </c>
      <c r="AY23" s="4">
        <v>67.228999999999999</v>
      </c>
      <c r="AZ23" s="5">
        <f t="shared" si="11"/>
        <v>66.899666666666675</v>
      </c>
      <c r="BA23" s="5">
        <f t="shared" si="29"/>
        <v>31.275594166666671</v>
      </c>
      <c r="BB23" s="5">
        <f t="shared" si="12"/>
        <v>312755.94166666671</v>
      </c>
      <c r="BC23" s="4">
        <v>0.13</v>
      </c>
      <c r="BD23" s="4">
        <v>0.13</v>
      </c>
      <c r="BE23" s="4">
        <f t="shared" si="13"/>
        <v>0.13</v>
      </c>
      <c r="BF23" s="4">
        <f t="shared" si="30"/>
        <v>7.7935000000000004E-2</v>
      </c>
      <c r="BG23" s="4">
        <f t="shared" si="14"/>
        <v>779.35</v>
      </c>
      <c r="BH23" s="4">
        <v>2870.5810000000001</v>
      </c>
      <c r="BI23" s="4">
        <v>2948.73</v>
      </c>
      <c r="BJ23" s="4">
        <f t="shared" si="15"/>
        <v>2909.6554999999998</v>
      </c>
      <c r="BK23" s="4">
        <v>10.89</v>
      </c>
      <c r="BL23" s="4">
        <v>3.97</v>
      </c>
      <c r="BM23" s="4">
        <v>10.96</v>
      </c>
      <c r="BN23" s="4">
        <f t="shared" si="16"/>
        <v>7.4650000000000007</v>
      </c>
      <c r="BO23" s="4">
        <v>11.71</v>
      </c>
      <c r="BP23" s="4">
        <v>8.43</v>
      </c>
      <c r="BQ23" s="4">
        <f t="shared" si="17"/>
        <v>10.07</v>
      </c>
      <c r="BR23" s="4">
        <v>61.39</v>
      </c>
      <c r="BS23" s="4">
        <v>53.63</v>
      </c>
      <c r="BT23" s="4">
        <f t="shared" si="18"/>
        <v>57.510000000000005</v>
      </c>
      <c r="BU23" s="4">
        <v>4.29</v>
      </c>
      <c r="BV23" s="4">
        <v>2.46</v>
      </c>
      <c r="BW23" s="4">
        <v>18.73</v>
      </c>
      <c r="BX23" s="4">
        <v>16.23</v>
      </c>
      <c r="BY23" s="4">
        <v>0.33</v>
      </c>
      <c r="BZ23" s="4">
        <v>5.59</v>
      </c>
      <c r="CA23" s="4">
        <v>5.61</v>
      </c>
      <c r="CB23" s="4">
        <f t="shared" si="19"/>
        <v>5.6</v>
      </c>
      <c r="CC23" s="4">
        <v>263.459</v>
      </c>
      <c r="CD23" s="4">
        <v>259.59800000000001</v>
      </c>
      <c r="CE23" s="4">
        <f t="shared" si="20"/>
        <v>261.52850000000001</v>
      </c>
      <c r="CF23" s="4">
        <v>31.91</v>
      </c>
      <c r="CG23" s="4">
        <v>28.49</v>
      </c>
      <c r="CH23" s="4">
        <f t="shared" si="21"/>
        <v>30.2</v>
      </c>
      <c r="CI23" s="4">
        <v>8.26</v>
      </c>
      <c r="CJ23" s="4">
        <v>7.26</v>
      </c>
      <c r="CK23" s="4">
        <f t="shared" si="22"/>
        <v>7.76</v>
      </c>
      <c r="CL23" s="4">
        <v>37.08</v>
      </c>
      <c r="CM23" s="4">
        <v>36.68</v>
      </c>
      <c r="CN23" s="4">
        <f t="shared" si="23"/>
        <v>36.879999999999995</v>
      </c>
      <c r="CO23" s="4">
        <v>37.39</v>
      </c>
      <c r="CP23" s="4">
        <v>36.200000000000003</v>
      </c>
      <c r="CQ23" s="4">
        <f t="shared" si="24"/>
        <v>36.795000000000002</v>
      </c>
    </row>
    <row r="24" spans="1:95" x14ac:dyDescent="0.25">
      <c r="A24" s="2">
        <v>383</v>
      </c>
      <c r="B24" s="2" t="s">
        <v>46</v>
      </c>
      <c r="C24" s="2" t="s">
        <v>68</v>
      </c>
      <c r="D24" s="2">
        <v>16</v>
      </c>
      <c r="E24" s="2" t="s">
        <v>48</v>
      </c>
      <c r="F24" s="2">
        <v>5</v>
      </c>
      <c r="G24" s="2" t="s">
        <v>70</v>
      </c>
      <c r="H24" s="2">
        <v>55</v>
      </c>
      <c r="I24" s="2">
        <v>56</v>
      </c>
      <c r="J24" s="2">
        <v>166.03</v>
      </c>
      <c r="K24" s="2">
        <v>177.97499999999999</v>
      </c>
      <c r="L24" s="2">
        <v>5.73</v>
      </c>
      <c r="M24" s="2">
        <v>5.74</v>
      </c>
      <c r="N24" s="2">
        <f t="shared" si="25"/>
        <v>5.7350000000000003</v>
      </c>
      <c r="O24" s="2">
        <f t="shared" si="26"/>
        <v>3.0355354999999999</v>
      </c>
      <c r="P24" s="2">
        <f t="shared" si="27"/>
        <v>30355.355</v>
      </c>
      <c r="Q24" s="2">
        <v>9.9930000000000003</v>
      </c>
      <c r="R24" s="2">
        <v>9.7230000000000008</v>
      </c>
      <c r="S24" s="2">
        <f t="shared" si="3"/>
        <v>9.8580000000000005</v>
      </c>
      <c r="T24" s="2">
        <f t="shared" si="4"/>
        <v>7.0415694000000011</v>
      </c>
      <c r="U24" s="2">
        <f t="shared" si="5"/>
        <v>70415.694000000018</v>
      </c>
      <c r="V24" s="2">
        <v>3.45</v>
      </c>
      <c r="W24" s="2">
        <v>3.42</v>
      </c>
      <c r="X24" s="2">
        <v>3.4239999999999999</v>
      </c>
      <c r="Y24" s="2">
        <v>3.44</v>
      </c>
      <c r="Z24" s="2">
        <v>3.4550000000000001</v>
      </c>
      <c r="AA24" s="2">
        <f t="shared" si="6"/>
        <v>3.4378000000000002</v>
      </c>
      <c r="AB24" s="2">
        <f t="shared" si="7"/>
        <v>2.4043973200000002</v>
      </c>
      <c r="AC24" s="2">
        <f t="shared" si="8"/>
        <v>24043.9732</v>
      </c>
      <c r="AD24" s="2">
        <v>1.31</v>
      </c>
      <c r="AE24" s="2">
        <v>1.0874309999999998</v>
      </c>
      <c r="AF24" s="2">
        <v>10874.309999999998</v>
      </c>
      <c r="AG24" s="2">
        <v>1.69</v>
      </c>
      <c r="AH24" s="2">
        <v>1.7150000000000001</v>
      </c>
      <c r="AI24" s="2">
        <v>1.7025000000000001</v>
      </c>
      <c r="AJ24" s="2">
        <v>1.0266075000000001</v>
      </c>
      <c r="AK24" s="2">
        <v>10266.075000000001</v>
      </c>
      <c r="AL24" s="2">
        <v>6.5000000000000002E-2</v>
      </c>
      <c r="AM24" s="2">
        <v>6.4000000000000001E-2</v>
      </c>
      <c r="AN24" s="2">
        <f t="shared" si="9"/>
        <v>6.4500000000000002E-2</v>
      </c>
      <c r="AO24" s="2">
        <f t="shared" si="28"/>
        <v>4.995525E-2</v>
      </c>
      <c r="AP24" s="2">
        <f t="shared" si="10"/>
        <v>499.55250000000001</v>
      </c>
      <c r="AQ24" s="2">
        <v>3.8170000000000002</v>
      </c>
      <c r="AR24" s="2">
        <v>2.8318322999999999</v>
      </c>
      <c r="AS24" s="2">
        <v>28318.322999999997</v>
      </c>
      <c r="AT24" s="2">
        <v>4.9000000000000002E-2</v>
      </c>
      <c r="AU24" s="2">
        <v>2.1388500000000001E-2</v>
      </c>
      <c r="AV24" s="2">
        <v>213.88499999999999</v>
      </c>
      <c r="AW24" s="2">
        <v>56.22</v>
      </c>
      <c r="AX24" s="2">
        <v>55.3</v>
      </c>
      <c r="AY24" s="2">
        <v>56.314999999999998</v>
      </c>
      <c r="AZ24" s="3">
        <f t="shared" si="11"/>
        <v>55.944999999999993</v>
      </c>
      <c r="BA24" s="3">
        <f t="shared" si="29"/>
        <v>26.154287499999999</v>
      </c>
      <c r="BB24" s="3">
        <f t="shared" si="12"/>
        <v>261542.875</v>
      </c>
      <c r="BC24" s="2">
        <v>0.3</v>
      </c>
      <c r="BD24" s="2">
        <v>0.28999999999999998</v>
      </c>
      <c r="BE24" s="2">
        <f t="shared" si="13"/>
        <v>0.29499999999999998</v>
      </c>
      <c r="BF24" s="2">
        <f t="shared" si="30"/>
        <v>0.1768525</v>
      </c>
      <c r="BG24" s="2">
        <f t="shared" si="14"/>
        <v>1768.5249999999999</v>
      </c>
      <c r="BH24" s="2">
        <v>4917.2860000000001</v>
      </c>
      <c r="BI24" s="2">
        <v>4945.6639999999998</v>
      </c>
      <c r="BJ24" s="2">
        <f t="shared" si="15"/>
        <v>4931.4750000000004</v>
      </c>
      <c r="BK24" s="2">
        <v>37.51</v>
      </c>
      <c r="BL24" s="2">
        <v>18.07</v>
      </c>
      <c r="BM24" s="2">
        <v>21.7</v>
      </c>
      <c r="BN24" s="2">
        <f t="shared" si="16"/>
        <v>19.884999999999998</v>
      </c>
      <c r="BO24" s="2">
        <v>25.6</v>
      </c>
      <c r="BP24" s="2">
        <v>22.32</v>
      </c>
      <c r="BQ24" s="2">
        <f t="shared" si="17"/>
        <v>23.96</v>
      </c>
      <c r="BR24" s="2">
        <v>131.66999999999999</v>
      </c>
      <c r="BS24" s="2">
        <v>129.87</v>
      </c>
      <c r="BT24" s="2">
        <f t="shared" si="18"/>
        <v>130.76999999999998</v>
      </c>
      <c r="BU24" s="2">
        <v>10.59</v>
      </c>
      <c r="BV24" s="2">
        <v>1.29</v>
      </c>
      <c r="BW24" s="2">
        <v>49.54</v>
      </c>
      <c r="BX24" s="2">
        <v>14.7</v>
      </c>
      <c r="BY24" s="2">
        <v>0.38</v>
      </c>
      <c r="BZ24" s="2">
        <v>11.97</v>
      </c>
      <c r="CA24" s="2">
        <v>12.33</v>
      </c>
      <c r="CB24" s="2">
        <f t="shared" si="19"/>
        <v>12.15</v>
      </c>
      <c r="CC24" s="2">
        <v>367.863</v>
      </c>
      <c r="CD24" s="2">
        <v>366.084</v>
      </c>
      <c r="CE24" s="2">
        <f t="shared" si="20"/>
        <v>366.9735</v>
      </c>
      <c r="CF24" s="2">
        <v>72.510000000000005</v>
      </c>
      <c r="CG24" s="2">
        <v>69.17</v>
      </c>
      <c r="CH24" s="2">
        <f t="shared" si="21"/>
        <v>70.84</v>
      </c>
      <c r="CI24" s="2">
        <v>17.95</v>
      </c>
      <c r="CJ24" s="2">
        <v>16.68</v>
      </c>
      <c r="CK24" s="2">
        <f t="shared" si="22"/>
        <v>17.314999999999998</v>
      </c>
      <c r="CL24" s="2">
        <v>102.64</v>
      </c>
      <c r="CM24" s="2">
        <v>100.35</v>
      </c>
      <c r="CN24" s="2">
        <f t="shared" si="23"/>
        <v>101.495</v>
      </c>
      <c r="CO24" s="2">
        <v>79.400000000000006</v>
      </c>
      <c r="CP24" s="2">
        <v>75.510000000000005</v>
      </c>
      <c r="CQ24" s="2">
        <f t="shared" si="24"/>
        <v>77.455000000000013</v>
      </c>
    </row>
    <row r="25" spans="1:95" x14ac:dyDescent="0.25">
      <c r="A25" s="2">
        <v>383</v>
      </c>
      <c r="B25" s="2" t="s">
        <v>46</v>
      </c>
      <c r="C25" s="2" t="s">
        <v>68</v>
      </c>
      <c r="D25" s="2">
        <v>17</v>
      </c>
      <c r="E25" s="2" t="s">
        <v>48</v>
      </c>
      <c r="F25" s="2">
        <v>2</v>
      </c>
      <c r="G25" s="2" t="s">
        <v>71</v>
      </c>
      <c r="H25" s="2">
        <v>116</v>
      </c>
      <c r="I25" s="2">
        <v>117</v>
      </c>
      <c r="J25" s="2">
        <v>171.67</v>
      </c>
      <c r="K25" s="2">
        <v>183.917</v>
      </c>
      <c r="L25" s="2">
        <v>6.38</v>
      </c>
      <c r="M25" s="2">
        <v>6.58</v>
      </c>
      <c r="N25" s="2">
        <f t="shared" si="25"/>
        <v>6.48</v>
      </c>
      <c r="O25" s="2">
        <f t="shared" si="26"/>
        <v>3.4298640000000002</v>
      </c>
      <c r="P25" s="2">
        <f t="shared" si="27"/>
        <v>34298.639999999999</v>
      </c>
      <c r="Q25" s="2">
        <v>18.456</v>
      </c>
      <c r="R25" s="2">
        <v>18.591999999999999</v>
      </c>
      <c r="S25" s="2">
        <f t="shared" si="3"/>
        <v>18.524000000000001</v>
      </c>
      <c r="T25" s="2">
        <f t="shared" si="4"/>
        <v>13.231693200000002</v>
      </c>
      <c r="U25" s="2">
        <f t="shared" si="5"/>
        <v>132316.93200000003</v>
      </c>
      <c r="V25" s="2">
        <v>4.1100000000000003</v>
      </c>
      <c r="W25" s="2">
        <v>4.093</v>
      </c>
      <c r="X25" s="2">
        <v>4.0890000000000004</v>
      </c>
      <c r="Y25" s="2">
        <v>4.08</v>
      </c>
      <c r="Z25" s="2">
        <v>4.1070000000000002</v>
      </c>
      <c r="AA25" s="2">
        <f t="shared" si="6"/>
        <v>4.0957999999999997</v>
      </c>
      <c r="AB25" s="2">
        <f t="shared" si="7"/>
        <v>2.86460252</v>
      </c>
      <c r="AC25" s="2">
        <f t="shared" si="8"/>
        <v>28646.0252</v>
      </c>
      <c r="AD25" s="2">
        <v>1.5044999999999999</v>
      </c>
      <c r="AE25" s="2">
        <v>1.24888545</v>
      </c>
      <c r="AF25" s="2">
        <v>12488.854499999998</v>
      </c>
      <c r="AG25" s="2">
        <v>1.76</v>
      </c>
      <c r="AH25" s="2">
        <v>1.8660000000000001</v>
      </c>
      <c r="AI25" s="2">
        <v>1.8130000000000002</v>
      </c>
      <c r="AJ25" s="2">
        <v>1.0932390000000001</v>
      </c>
      <c r="AK25" s="2">
        <v>10932.390000000001</v>
      </c>
      <c r="AL25" s="2">
        <v>0.24399999999999999</v>
      </c>
      <c r="AM25" s="2">
        <v>0.23</v>
      </c>
      <c r="AN25" s="2">
        <f t="shared" si="9"/>
        <v>0.23699999999999999</v>
      </c>
      <c r="AO25" s="2">
        <f t="shared" si="28"/>
        <v>0.18355649999999998</v>
      </c>
      <c r="AP25" s="2">
        <f t="shared" si="10"/>
        <v>1835.5649999999998</v>
      </c>
      <c r="AQ25" s="2">
        <v>3.7275</v>
      </c>
      <c r="AR25" s="2">
        <v>2.7654322499999999</v>
      </c>
      <c r="AS25" s="2">
        <v>27654.322500000002</v>
      </c>
      <c r="AT25" s="2">
        <v>0.10100000000000001</v>
      </c>
      <c r="AU25" s="2">
        <v>4.4086500000000001E-2</v>
      </c>
      <c r="AV25" s="2">
        <v>440.86500000000001</v>
      </c>
      <c r="AW25" s="2">
        <v>40.78</v>
      </c>
      <c r="AX25" s="2">
        <v>40.869999999999997</v>
      </c>
      <c r="AY25" s="2">
        <v>40.671999999999997</v>
      </c>
      <c r="AZ25" s="3">
        <f t="shared" si="11"/>
        <v>40.774000000000001</v>
      </c>
      <c r="BA25" s="3">
        <f t="shared" si="29"/>
        <v>19.061845000000002</v>
      </c>
      <c r="BB25" s="3">
        <f t="shared" si="12"/>
        <v>190618.45</v>
      </c>
      <c r="BC25" s="2">
        <v>0.33</v>
      </c>
      <c r="BD25" s="2">
        <v>0.32</v>
      </c>
      <c r="BE25" s="2">
        <f t="shared" si="13"/>
        <v>0.32500000000000001</v>
      </c>
      <c r="BF25" s="2">
        <f t="shared" si="30"/>
        <v>0.19483750000000002</v>
      </c>
      <c r="BG25" s="2">
        <f t="shared" si="14"/>
        <v>1948.3750000000002</v>
      </c>
      <c r="BH25" s="2">
        <v>3576.098</v>
      </c>
      <c r="BI25" s="2">
        <v>3628.1729999999998</v>
      </c>
      <c r="BJ25" s="2">
        <f t="shared" si="15"/>
        <v>3602.1354999999999</v>
      </c>
      <c r="BK25" s="2">
        <v>40.630000000000003</v>
      </c>
      <c r="BL25" s="2">
        <v>15.13</v>
      </c>
      <c r="BM25" s="2">
        <v>17.03</v>
      </c>
      <c r="BN25" s="2">
        <f t="shared" si="16"/>
        <v>16.080000000000002</v>
      </c>
      <c r="BO25" s="2">
        <v>22.13</v>
      </c>
      <c r="BP25" s="2">
        <v>23.62</v>
      </c>
      <c r="BQ25" s="2">
        <f t="shared" si="17"/>
        <v>22.875</v>
      </c>
      <c r="BR25" s="2">
        <v>53.61</v>
      </c>
      <c r="BS25" s="2">
        <v>54.72</v>
      </c>
      <c r="BT25" s="2">
        <f t="shared" si="18"/>
        <v>54.164999999999999</v>
      </c>
      <c r="BU25" s="2">
        <v>17.420000000000002</v>
      </c>
      <c r="BV25" s="2">
        <v>7.42</v>
      </c>
      <c r="BW25" s="2">
        <v>49.59</v>
      </c>
      <c r="BX25" s="2">
        <v>43.19</v>
      </c>
      <c r="BY25" s="2">
        <v>0.32</v>
      </c>
      <c r="BZ25" s="2">
        <v>12.3</v>
      </c>
      <c r="CA25" s="2">
        <v>11.88</v>
      </c>
      <c r="CB25" s="2">
        <f t="shared" si="19"/>
        <v>12.09</v>
      </c>
      <c r="CC25" s="2">
        <v>590.49</v>
      </c>
      <c r="CD25" s="2">
        <v>592.51800000000003</v>
      </c>
      <c r="CE25" s="2">
        <f t="shared" si="20"/>
        <v>591.50400000000002</v>
      </c>
      <c r="CF25" s="2">
        <v>47.8</v>
      </c>
      <c r="CG25" s="2">
        <v>44.9</v>
      </c>
      <c r="CH25" s="2">
        <f t="shared" si="21"/>
        <v>46.349999999999994</v>
      </c>
      <c r="CI25" s="2">
        <v>25.26</v>
      </c>
      <c r="CJ25" s="2">
        <v>25.48</v>
      </c>
      <c r="CK25" s="2">
        <f t="shared" si="22"/>
        <v>25.37</v>
      </c>
      <c r="CL25" s="2">
        <v>67.11</v>
      </c>
      <c r="CM25" s="2">
        <v>69.400000000000006</v>
      </c>
      <c r="CN25" s="2">
        <f t="shared" si="23"/>
        <v>68.254999999999995</v>
      </c>
      <c r="CO25" s="2">
        <v>87.87</v>
      </c>
      <c r="CP25" s="2">
        <v>85.29</v>
      </c>
      <c r="CQ25" s="2">
        <f t="shared" si="24"/>
        <v>86.580000000000013</v>
      </c>
    </row>
    <row r="26" spans="1:95" x14ac:dyDescent="0.25">
      <c r="A26" s="2">
        <v>383</v>
      </c>
      <c r="B26" s="2" t="s">
        <v>46</v>
      </c>
      <c r="C26" s="2" t="s">
        <v>68</v>
      </c>
      <c r="D26" s="2">
        <v>18</v>
      </c>
      <c r="E26" s="2" t="s">
        <v>48</v>
      </c>
      <c r="F26" s="2">
        <v>5</v>
      </c>
      <c r="G26" s="2" t="s">
        <v>72</v>
      </c>
      <c r="H26" s="2">
        <v>80</v>
      </c>
      <c r="I26" s="2">
        <v>81</v>
      </c>
      <c r="J26" s="2">
        <v>185.15</v>
      </c>
      <c r="K26" s="2">
        <v>199.58799999999999</v>
      </c>
      <c r="L26" s="2">
        <v>3.19</v>
      </c>
      <c r="M26" s="2">
        <v>3.27</v>
      </c>
      <c r="N26" s="2">
        <f t="shared" si="25"/>
        <v>3.23</v>
      </c>
      <c r="O26" s="2">
        <f t="shared" si="26"/>
        <v>1.7096389999999999</v>
      </c>
      <c r="P26" s="2">
        <f t="shared" si="27"/>
        <v>17096.39</v>
      </c>
      <c r="Q26" s="2">
        <v>33.573999999999998</v>
      </c>
      <c r="R26" s="2">
        <v>33.140999999999998</v>
      </c>
      <c r="S26" s="2">
        <f t="shared" si="3"/>
        <v>33.357500000000002</v>
      </c>
      <c r="T26" s="2">
        <f t="shared" si="4"/>
        <v>23.827262250000004</v>
      </c>
      <c r="U26" s="2">
        <f t="shared" si="5"/>
        <v>238272.62250000003</v>
      </c>
      <c r="V26" s="2">
        <v>2.5299999999999998</v>
      </c>
      <c r="W26" s="2">
        <v>2.5190000000000001</v>
      </c>
      <c r="X26" s="2">
        <v>2.5289999999999999</v>
      </c>
      <c r="Y26" s="2">
        <v>2.5099999999999998</v>
      </c>
      <c r="Z26" s="2">
        <v>2.5390000000000001</v>
      </c>
      <c r="AA26" s="2">
        <f t="shared" si="6"/>
        <v>2.5253999999999999</v>
      </c>
      <c r="AB26" s="2">
        <f t="shared" si="7"/>
        <v>1.7662647599999999</v>
      </c>
      <c r="AC26" s="2">
        <f t="shared" si="8"/>
        <v>17662.6476</v>
      </c>
      <c r="AD26" s="2">
        <v>0.77049999999999996</v>
      </c>
      <c r="AE26" s="2">
        <v>0.63959204999999986</v>
      </c>
      <c r="AF26" s="2">
        <v>6395.9204999999993</v>
      </c>
      <c r="AG26" s="2">
        <v>1.29</v>
      </c>
      <c r="AH26" s="2">
        <v>1.3029999999999999</v>
      </c>
      <c r="AI26" s="2">
        <v>1.2965</v>
      </c>
      <c r="AJ26" s="2">
        <v>0.78178949999999992</v>
      </c>
      <c r="AK26" s="2">
        <v>7817.8949999999995</v>
      </c>
      <c r="AL26" s="2">
        <v>9.9000000000000005E-2</v>
      </c>
      <c r="AM26" s="2">
        <v>9.4E-2</v>
      </c>
      <c r="AN26" s="2">
        <f t="shared" si="9"/>
        <v>9.6500000000000002E-2</v>
      </c>
      <c r="AO26" s="2">
        <f t="shared" si="28"/>
        <v>7.4739249999999993E-2</v>
      </c>
      <c r="AP26" s="2">
        <f t="shared" si="10"/>
        <v>747.39249999999993</v>
      </c>
      <c r="AQ26" s="2">
        <v>2.8559999999999999</v>
      </c>
      <c r="AR26" s="2">
        <v>2.1188663999999999</v>
      </c>
      <c r="AS26" s="2">
        <v>21188.663999999997</v>
      </c>
      <c r="AT26" s="2">
        <v>6.6000000000000003E-2</v>
      </c>
      <c r="AU26" s="2">
        <v>2.8809000000000001E-2</v>
      </c>
      <c r="AV26" s="2">
        <v>288.09000000000003</v>
      </c>
      <c r="AW26" s="2">
        <v>22.43</v>
      </c>
      <c r="AX26" s="2">
        <v>22.62</v>
      </c>
      <c r="AY26" s="2">
        <v>22.516999999999999</v>
      </c>
      <c r="AZ26" s="3">
        <f t="shared" si="11"/>
        <v>22.522333333333332</v>
      </c>
      <c r="BA26" s="3">
        <f t="shared" si="29"/>
        <v>10.529190833333333</v>
      </c>
      <c r="BB26" s="3">
        <f t="shared" si="12"/>
        <v>105291.90833333333</v>
      </c>
      <c r="BC26" s="2">
        <v>0.14000000000000001</v>
      </c>
      <c r="BD26" s="2">
        <v>0.14000000000000001</v>
      </c>
      <c r="BE26" s="2">
        <f t="shared" si="13"/>
        <v>0.14000000000000001</v>
      </c>
      <c r="BF26" s="2">
        <f t="shared" si="30"/>
        <v>8.3930000000000018E-2</v>
      </c>
      <c r="BG26" s="2">
        <f t="shared" si="14"/>
        <v>839.30000000000018</v>
      </c>
      <c r="BH26" s="2">
        <v>3031.47</v>
      </c>
      <c r="BI26" s="2">
        <v>3038.7860000000001</v>
      </c>
      <c r="BJ26" s="2">
        <f t="shared" si="15"/>
        <v>3035.1279999999997</v>
      </c>
      <c r="BK26" s="2">
        <v>68.73</v>
      </c>
      <c r="BL26" s="2">
        <v>9.33</v>
      </c>
      <c r="BM26" s="2">
        <v>9.4</v>
      </c>
      <c r="BN26" s="2">
        <f t="shared" si="16"/>
        <v>9.3650000000000002</v>
      </c>
      <c r="BO26" s="2">
        <v>9.56</v>
      </c>
      <c r="BP26" s="2">
        <v>10.55</v>
      </c>
      <c r="BQ26" s="2">
        <f t="shared" si="17"/>
        <v>10.055</v>
      </c>
      <c r="BR26" s="2">
        <v>74.88</v>
      </c>
      <c r="BS26" s="2">
        <v>74.64</v>
      </c>
      <c r="BT26" s="2">
        <f t="shared" si="18"/>
        <v>74.759999999999991</v>
      </c>
      <c r="BU26" s="2">
        <v>13.2</v>
      </c>
      <c r="BV26" s="2">
        <v>6.61</v>
      </c>
      <c r="BW26" s="2">
        <v>26.86</v>
      </c>
      <c r="BX26" s="2" t="s">
        <v>50</v>
      </c>
      <c r="BY26" s="2">
        <v>0.28000000000000003</v>
      </c>
      <c r="BZ26" s="2">
        <v>7.37</v>
      </c>
      <c r="CA26" s="2">
        <v>11.26</v>
      </c>
      <c r="CB26" s="2">
        <f t="shared" si="19"/>
        <v>9.3149999999999995</v>
      </c>
      <c r="CC26" s="2">
        <v>1042.7809999999999</v>
      </c>
      <c r="CD26" s="2">
        <v>1040.288</v>
      </c>
      <c r="CE26" s="2">
        <f t="shared" si="20"/>
        <v>1041.5345</v>
      </c>
      <c r="CF26" s="2">
        <v>35.82</v>
      </c>
      <c r="CG26" s="2">
        <v>33.96</v>
      </c>
      <c r="CH26" s="2">
        <f t="shared" si="21"/>
        <v>34.89</v>
      </c>
      <c r="CI26" s="2">
        <v>20.05</v>
      </c>
      <c r="CJ26" s="2">
        <v>20.14</v>
      </c>
      <c r="CK26" s="2">
        <f t="shared" si="22"/>
        <v>20.094999999999999</v>
      </c>
      <c r="CL26" s="2">
        <v>45.59</v>
      </c>
      <c r="CM26" s="2">
        <v>47.51</v>
      </c>
      <c r="CN26" s="2">
        <f t="shared" si="23"/>
        <v>46.55</v>
      </c>
      <c r="CO26" s="2">
        <v>42.75</v>
      </c>
      <c r="CP26" s="2">
        <v>43.26</v>
      </c>
      <c r="CQ26" s="2">
        <f t="shared" si="24"/>
        <v>43.004999999999995</v>
      </c>
    </row>
    <row r="27" spans="1:95" x14ac:dyDescent="0.25">
      <c r="A27" s="2">
        <v>383</v>
      </c>
      <c r="B27" s="2" t="s">
        <v>46</v>
      </c>
      <c r="C27" s="2" t="s">
        <v>68</v>
      </c>
      <c r="D27" s="2">
        <v>19</v>
      </c>
      <c r="E27" s="2" t="s">
        <v>48</v>
      </c>
      <c r="F27" s="2">
        <v>3</v>
      </c>
      <c r="G27" s="2" t="s">
        <v>73</v>
      </c>
      <c r="H27" s="2">
        <v>60</v>
      </c>
      <c r="I27" s="2">
        <v>61</v>
      </c>
      <c r="J27" s="2">
        <v>191.64</v>
      </c>
      <c r="K27" s="2">
        <v>206.80699999999999</v>
      </c>
      <c r="L27" s="2">
        <v>5.1100000000000003</v>
      </c>
      <c r="M27" s="2">
        <v>5.28</v>
      </c>
      <c r="N27" s="2">
        <f t="shared" si="25"/>
        <v>5.1950000000000003</v>
      </c>
      <c r="O27" s="2">
        <f t="shared" si="26"/>
        <v>2.7497134999999999</v>
      </c>
      <c r="P27" s="2">
        <f t="shared" si="27"/>
        <v>27497.134999999998</v>
      </c>
      <c r="Q27" s="2">
        <v>22.963000000000001</v>
      </c>
      <c r="R27" s="2">
        <v>23.146999999999998</v>
      </c>
      <c r="S27" s="2">
        <f t="shared" si="3"/>
        <v>23.055</v>
      </c>
      <c r="T27" s="2">
        <f t="shared" si="4"/>
        <v>16.468186500000002</v>
      </c>
      <c r="U27" s="2">
        <f t="shared" si="5"/>
        <v>164681.86500000002</v>
      </c>
      <c r="V27" s="2">
        <v>3.95</v>
      </c>
      <c r="W27" s="2">
        <v>3.915</v>
      </c>
      <c r="X27" s="2">
        <v>3.851</v>
      </c>
      <c r="Y27" s="2">
        <v>3.85</v>
      </c>
      <c r="Z27" s="2">
        <v>3.883</v>
      </c>
      <c r="AA27" s="2">
        <f t="shared" si="6"/>
        <v>3.8898000000000001</v>
      </c>
      <c r="AB27" s="2">
        <f t="shared" si="7"/>
        <v>2.7205261200000002</v>
      </c>
      <c r="AC27" s="2">
        <f t="shared" si="8"/>
        <v>27205.261200000001</v>
      </c>
      <c r="AD27" s="2">
        <v>1.1835</v>
      </c>
      <c r="AE27" s="2">
        <v>0.98242334999999992</v>
      </c>
      <c r="AF27" s="2">
        <v>9824.2335000000003</v>
      </c>
      <c r="AG27" s="2">
        <v>1.8</v>
      </c>
      <c r="AH27" s="2">
        <v>1.7869999999999999</v>
      </c>
      <c r="AI27" s="2">
        <v>1.7934999999999999</v>
      </c>
      <c r="AJ27" s="2">
        <v>1.0814804999999998</v>
      </c>
      <c r="AK27" s="2">
        <v>10814.804999999998</v>
      </c>
      <c r="AL27" s="2">
        <v>0.156</v>
      </c>
      <c r="AM27" s="2">
        <v>0.14899999999999999</v>
      </c>
      <c r="AN27" s="2">
        <f t="shared" si="9"/>
        <v>0.1525</v>
      </c>
      <c r="AO27" s="2">
        <f t="shared" si="28"/>
        <v>0.11811124999999999</v>
      </c>
      <c r="AP27" s="2">
        <f t="shared" si="10"/>
        <v>1181.1125</v>
      </c>
      <c r="AQ27" s="2">
        <v>3.7810000000000001</v>
      </c>
      <c r="AR27" s="2">
        <v>2.8051238999999999</v>
      </c>
      <c r="AS27" s="2">
        <v>28051.239000000001</v>
      </c>
      <c r="AT27" s="2">
        <v>8.7999999999999995E-2</v>
      </c>
      <c r="AU27" s="2">
        <v>3.8412000000000002E-2</v>
      </c>
      <c r="AV27" s="2">
        <v>384.12</v>
      </c>
      <c r="AW27" s="2">
        <v>34.11</v>
      </c>
      <c r="AX27" s="2">
        <v>33.770000000000003</v>
      </c>
      <c r="AY27" s="2">
        <v>33.46</v>
      </c>
      <c r="AZ27" s="3">
        <f t="shared" si="11"/>
        <v>33.78</v>
      </c>
      <c r="BA27" s="3">
        <f t="shared" si="29"/>
        <v>15.792150000000001</v>
      </c>
      <c r="BB27" s="3">
        <f t="shared" si="12"/>
        <v>157921.5</v>
      </c>
      <c r="BC27" s="2">
        <v>0.23</v>
      </c>
      <c r="BD27" s="2">
        <v>0.22</v>
      </c>
      <c r="BE27" s="2">
        <f t="shared" si="13"/>
        <v>0.22500000000000001</v>
      </c>
      <c r="BF27" s="2">
        <f t="shared" si="30"/>
        <v>0.13488750000000002</v>
      </c>
      <c r="BG27" s="2">
        <f t="shared" si="14"/>
        <v>1348.8750000000002</v>
      </c>
      <c r="BH27" s="2">
        <v>5098.8230000000003</v>
      </c>
      <c r="BI27" s="2">
        <v>5149.6499999999996</v>
      </c>
      <c r="BJ27" s="2">
        <f t="shared" si="15"/>
        <v>5124.2365</v>
      </c>
      <c r="BK27" s="2">
        <v>82.21</v>
      </c>
      <c r="BL27" s="2">
        <v>15.5</v>
      </c>
      <c r="BM27" s="2">
        <v>17.809999999999999</v>
      </c>
      <c r="BN27" s="2">
        <f t="shared" si="16"/>
        <v>16.655000000000001</v>
      </c>
      <c r="BO27" s="2">
        <v>12.92</v>
      </c>
      <c r="BP27" s="2">
        <v>15.55</v>
      </c>
      <c r="BQ27" s="2">
        <f t="shared" si="17"/>
        <v>14.234999999999999</v>
      </c>
      <c r="BR27" s="2">
        <v>211.43</v>
      </c>
      <c r="BS27" s="2">
        <v>207.37</v>
      </c>
      <c r="BT27" s="2">
        <f t="shared" si="18"/>
        <v>209.4</v>
      </c>
      <c r="BU27" s="2">
        <v>20.28</v>
      </c>
      <c r="BV27" s="2">
        <v>6.66</v>
      </c>
      <c r="BW27" s="2">
        <v>54.18</v>
      </c>
      <c r="BX27" s="2" t="s">
        <v>50</v>
      </c>
      <c r="BY27" s="2">
        <v>0.37</v>
      </c>
      <c r="BZ27" s="2">
        <v>11.58</v>
      </c>
      <c r="CA27" s="2">
        <v>15.58</v>
      </c>
      <c r="CB27" s="2">
        <f t="shared" si="19"/>
        <v>13.58</v>
      </c>
      <c r="CC27" s="2">
        <v>718.697</v>
      </c>
      <c r="CD27" s="2">
        <v>714.03099999999995</v>
      </c>
      <c r="CE27" s="2">
        <f t="shared" si="20"/>
        <v>716.36400000000003</v>
      </c>
      <c r="CF27" s="2">
        <v>38.67</v>
      </c>
      <c r="CG27" s="2">
        <v>37.299999999999997</v>
      </c>
      <c r="CH27" s="2">
        <f t="shared" si="21"/>
        <v>37.984999999999999</v>
      </c>
      <c r="CI27" s="2">
        <v>28.3</v>
      </c>
      <c r="CJ27" s="2">
        <v>28.22</v>
      </c>
      <c r="CK27" s="2">
        <f t="shared" si="22"/>
        <v>28.259999999999998</v>
      </c>
      <c r="CL27" s="2">
        <v>66.41</v>
      </c>
      <c r="CM27" s="2">
        <v>67.69</v>
      </c>
      <c r="CN27" s="2">
        <f t="shared" si="23"/>
        <v>67.05</v>
      </c>
      <c r="CO27" s="2">
        <v>70.59</v>
      </c>
      <c r="CP27" s="2">
        <v>68.52</v>
      </c>
      <c r="CQ27" s="2">
        <f t="shared" si="24"/>
        <v>69.555000000000007</v>
      </c>
    </row>
    <row r="28" spans="1:95" x14ac:dyDescent="0.25">
      <c r="A28" s="2">
        <v>383</v>
      </c>
      <c r="B28" s="2" t="s">
        <v>46</v>
      </c>
      <c r="C28" s="2" t="s">
        <v>68</v>
      </c>
      <c r="D28" s="2">
        <v>20</v>
      </c>
      <c r="E28" s="2" t="s">
        <v>48</v>
      </c>
      <c r="F28" s="2">
        <v>5</v>
      </c>
      <c r="G28" s="2" t="s">
        <v>74</v>
      </c>
      <c r="H28" s="2">
        <v>83</v>
      </c>
      <c r="I28" s="2">
        <v>84</v>
      </c>
      <c r="J28" s="2">
        <v>204.24</v>
      </c>
      <c r="K28" s="2">
        <v>220.54</v>
      </c>
      <c r="L28" s="2">
        <v>9.5</v>
      </c>
      <c r="M28" s="2">
        <v>9.67</v>
      </c>
      <c r="N28" s="2">
        <f t="shared" si="25"/>
        <v>9.5850000000000009</v>
      </c>
      <c r="O28" s="2">
        <f t="shared" si="26"/>
        <v>5.0733405000000005</v>
      </c>
      <c r="P28" s="2">
        <f t="shared" si="27"/>
        <v>50733.405000000006</v>
      </c>
      <c r="Q28" s="2">
        <v>5.242</v>
      </c>
      <c r="R28" s="2">
        <v>4.9359999999999999</v>
      </c>
      <c r="S28" s="2">
        <f t="shared" si="3"/>
        <v>5.0890000000000004</v>
      </c>
      <c r="T28" s="2">
        <f t="shared" si="4"/>
        <v>3.6350727000000007</v>
      </c>
      <c r="U28" s="2">
        <f t="shared" si="5"/>
        <v>36350.727000000006</v>
      </c>
      <c r="V28" s="2">
        <v>7.04</v>
      </c>
      <c r="W28" s="2">
        <v>7.12</v>
      </c>
      <c r="X28" s="2">
        <v>7.1539999999999999</v>
      </c>
      <c r="Y28" s="2">
        <v>7.18</v>
      </c>
      <c r="Z28" s="2">
        <v>7.2</v>
      </c>
      <c r="AA28" s="2">
        <f t="shared" si="6"/>
        <v>7.1388000000000007</v>
      </c>
      <c r="AB28" s="2">
        <f t="shared" si="7"/>
        <v>4.9928767200000008</v>
      </c>
      <c r="AC28" s="2">
        <f t="shared" si="8"/>
        <v>49928.767200000009</v>
      </c>
      <c r="AD28" s="2">
        <v>1.9575</v>
      </c>
      <c r="AE28" s="2">
        <v>1.6249207499999998</v>
      </c>
      <c r="AF28" s="2">
        <v>16249.2075</v>
      </c>
      <c r="AG28" s="2">
        <v>2.96</v>
      </c>
      <c r="AH28" s="2">
        <v>3.1269999999999998</v>
      </c>
      <c r="AI28" s="2">
        <v>3.0434999999999999</v>
      </c>
      <c r="AJ28" s="2">
        <v>1.8352304999999998</v>
      </c>
      <c r="AK28" s="2">
        <v>18352.304999999997</v>
      </c>
      <c r="AL28" s="2">
        <v>1.3029999999999999</v>
      </c>
      <c r="AM28" s="2">
        <v>1.2330000000000001</v>
      </c>
      <c r="AN28" s="2">
        <f t="shared" si="9"/>
        <v>1.268</v>
      </c>
      <c r="AO28" s="2">
        <f t="shared" si="28"/>
        <v>0.98206599999999999</v>
      </c>
      <c r="AP28" s="2">
        <f t="shared" si="10"/>
        <v>9820.66</v>
      </c>
      <c r="AQ28" s="2">
        <v>5.2249999999999996</v>
      </c>
      <c r="AR28" s="2">
        <v>3.8764275000000001</v>
      </c>
      <c r="AS28" s="2">
        <v>38764.275000000001</v>
      </c>
      <c r="AT28" s="2">
        <v>0.35749999999999998</v>
      </c>
      <c r="AU28" s="2">
        <v>0.15604875000000001</v>
      </c>
      <c r="AV28" s="2">
        <v>1560.4875000000002</v>
      </c>
      <c r="AW28" s="2">
        <v>51.52</v>
      </c>
      <c r="AX28" s="2">
        <v>51.03</v>
      </c>
      <c r="AY28" s="2">
        <v>50.831000000000003</v>
      </c>
      <c r="AZ28" s="3">
        <f t="shared" si="11"/>
        <v>51.12700000000001</v>
      </c>
      <c r="BA28" s="3">
        <f t="shared" si="29"/>
        <v>23.901872500000007</v>
      </c>
      <c r="BB28" s="3">
        <f t="shared" si="12"/>
        <v>239018.72500000006</v>
      </c>
      <c r="BC28" s="2">
        <v>0.47</v>
      </c>
      <c r="BD28" s="2">
        <v>0.46</v>
      </c>
      <c r="BE28" s="2">
        <f t="shared" si="13"/>
        <v>0.46499999999999997</v>
      </c>
      <c r="BF28" s="2">
        <f t="shared" si="30"/>
        <v>0.2787675</v>
      </c>
      <c r="BG28" s="2">
        <f t="shared" si="14"/>
        <v>2787.6750000000002</v>
      </c>
      <c r="BH28" s="2">
        <v>8048.5219999999999</v>
      </c>
      <c r="BI28" s="2">
        <v>8196.9500000000007</v>
      </c>
      <c r="BJ28" s="2">
        <f t="shared" si="15"/>
        <v>8122.7360000000008</v>
      </c>
      <c r="BK28" s="2">
        <v>91.39</v>
      </c>
      <c r="BL28" s="2">
        <v>53.73</v>
      </c>
      <c r="BM28" s="2">
        <v>61.73</v>
      </c>
      <c r="BN28" s="2">
        <f t="shared" si="16"/>
        <v>57.73</v>
      </c>
      <c r="BO28" s="2">
        <v>35.659999999999997</v>
      </c>
      <c r="BP28" s="2">
        <v>40.01</v>
      </c>
      <c r="BQ28" s="2">
        <f t="shared" si="17"/>
        <v>37.834999999999994</v>
      </c>
      <c r="BR28" s="2">
        <v>287.93</v>
      </c>
      <c r="BS28" s="2">
        <v>284.04000000000002</v>
      </c>
      <c r="BT28" s="2">
        <f t="shared" si="18"/>
        <v>285.98500000000001</v>
      </c>
      <c r="BU28" s="2">
        <v>49.39</v>
      </c>
      <c r="BV28" s="2">
        <v>10.87</v>
      </c>
      <c r="BW28" s="2">
        <v>184.73</v>
      </c>
      <c r="BX28" s="2">
        <v>45.15</v>
      </c>
      <c r="BY28" s="2">
        <v>0.53</v>
      </c>
      <c r="BZ28" s="2">
        <v>21.37</v>
      </c>
      <c r="CA28" s="2">
        <v>21.21</v>
      </c>
      <c r="CB28" s="2">
        <f t="shared" si="19"/>
        <v>21.29</v>
      </c>
      <c r="CC28" s="2">
        <v>410.09199999999998</v>
      </c>
      <c r="CD28" s="2">
        <v>410.84300000000002</v>
      </c>
      <c r="CE28" s="2">
        <f t="shared" si="20"/>
        <v>410.46749999999997</v>
      </c>
      <c r="CF28" s="2">
        <v>89.52</v>
      </c>
      <c r="CG28" s="2">
        <v>86.41</v>
      </c>
      <c r="CH28" s="2">
        <f t="shared" si="21"/>
        <v>87.965000000000003</v>
      </c>
      <c r="CI28" s="2">
        <v>78.28</v>
      </c>
      <c r="CJ28" s="2">
        <v>83.01</v>
      </c>
      <c r="CK28" s="2">
        <f t="shared" si="22"/>
        <v>80.64500000000001</v>
      </c>
      <c r="CL28" s="2">
        <v>153.25</v>
      </c>
      <c r="CM28" s="2">
        <v>144.63999999999999</v>
      </c>
      <c r="CN28" s="2">
        <f t="shared" si="23"/>
        <v>148.94499999999999</v>
      </c>
      <c r="CO28" s="2">
        <v>123.77</v>
      </c>
      <c r="CP28" s="2">
        <v>122.98</v>
      </c>
      <c r="CQ28" s="2">
        <f t="shared" si="24"/>
        <v>123.375</v>
      </c>
    </row>
    <row r="29" spans="1:95" x14ac:dyDescent="0.25">
      <c r="A29" s="2">
        <v>383</v>
      </c>
      <c r="B29" s="2" t="s">
        <v>46</v>
      </c>
      <c r="C29" s="2" t="s">
        <v>68</v>
      </c>
      <c r="D29" s="2">
        <v>21</v>
      </c>
      <c r="E29" s="2" t="s">
        <v>48</v>
      </c>
      <c r="F29" s="2">
        <v>1</v>
      </c>
      <c r="G29" s="2" t="s">
        <v>75</v>
      </c>
      <c r="H29" s="2">
        <v>44</v>
      </c>
      <c r="I29" s="2">
        <v>45</v>
      </c>
      <c r="J29" s="2">
        <v>207.44</v>
      </c>
      <c r="K29" s="2">
        <v>224.24</v>
      </c>
      <c r="L29" s="2">
        <v>4.88</v>
      </c>
      <c r="M29" s="2">
        <v>5</v>
      </c>
      <c r="N29" s="2">
        <f>AVERAGE(L29:M29)</f>
        <v>4.9399999999999995</v>
      </c>
      <c r="O29" s="2">
        <f>N29*0.5293</f>
        <v>2.6147419999999997</v>
      </c>
      <c r="P29" s="2">
        <f>O29*10000</f>
        <v>26147.42</v>
      </c>
      <c r="Q29" s="2">
        <v>31.766999999999999</v>
      </c>
      <c r="R29" s="2">
        <v>31.776</v>
      </c>
      <c r="S29" s="2">
        <f>AVERAGE(Q29:R29)</f>
        <v>31.7715</v>
      </c>
      <c r="T29" s="2">
        <f>S29*0.7143</f>
        <v>22.694382450000003</v>
      </c>
      <c r="U29" s="2">
        <f>T29*10000</f>
        <v>226943.82450000002</v>
      </c>
      <c r="V29" s="2">
        <v>3.23</v>
      </c>
      <c r="W29" s="2">
        <v>3.1579999999999999</v>
      </c>
      <c r="X29" s="2">
        <v>3.1619999999999999</v>
      </c>
      <c r="Y29" s="2">
        <v>3.16</v>
      </c>
      <c r="Z29" s="2">
        <v>3.169</v>
      </c>
      <c r="AA29" s="2">
        <f>AVERAGE(V29:Z29)</f>
        <v>3.1758000000000002</v>
      </c>
      <c r="AB29" s="2">
        <f>AA29*0.6994</f>
        <v>2.2211545200000002</v>
      </c>
      <c r="AC29" s="2">
        <f>AB29*10000</f>
        <v>22211.545200000004</v>
      </c>
      <c r="AD29" s="2">
        <v>0.95650000000000002</v>
      </c>
      <c r="AE29" s="2">
        <v>0.79399065000000002</v>
      </c>
      <c r="AF29" s="2">
        <v>7939.9064999999991</v>
      </c>
      <c r="AG29" s="2">
        <v>1.54</v>
      </c>
      <c r="AH29" s="2">
        <v>1.615</v>
      </c>
      <c r="AI29" s="2">
        <v>1.5775000000000001</v>
      </c>
      <c r="AJ29" s="2">
        <v>0.95123250000000004</v>
      </c>
      <c r="AK29" s="2">
        <v>9512.3250000000007</v>
      </c>
      <c r="AL29" s="2">
        <v>0.161</v>
      </c>
      <c r="AM29" s="2">
        <v>0.151</v>
      </c>
      <c r="AN29" s="2">
        <f>AVERAGE(AL29:AM29)</f>
        <v>0.156</v>
      </c>
      <c r="AO29" s="2">
        <f>AN29*0.7745</f>
        <v>0.120822</v>
      </c>
      <c r="AP29" s="2">
        <f>AO29*10000</f>
        <v>1208.22</v>
      </c>
      <c r="AQ29" s="2">
        <v>2.8405</v>
      </c>
      <c r="AR29" s="2">
        <v>2.1073669499999999</v>
      </c>
      <c r="AS29" s="2">
        <v>21073.6695</v>
      </c>
      <c r="AT29" s="2">
        <v>0.20550000000000002</v>
      </c>
      <c r="AU29" s="2">
        <v>8.9700749999999996E-2</v>
      </c>
      <c r="AV29" s="2">
        <v>897.00749999999994</v>
      </c>
      <c r="AW29" s="2">
        <v>25.2</v>
      </c>
      <c r="AX29" s="2">
        <v>25.16</v>
      </c>
      <c r="AY29" s="2">
        <v>25.187000000000001</v>
      </c>
      <c r="AZ29" s="3">
        <f>AVERAGE(AW29:AY29)</f>
        <v>25.182333333333332</v>
      </c>
      <c r="BA29" s="3">
        <f>AZ29*0.4675</f>
        <v>11.772740833333334</v>
      </c>
      <c r="BB29" s="3">
        <f>BA29*10000</f>
        <v>117727.40833333334</v>
      </c>
      <c r="BC29" s="2">
        <v>0.22</v>
      </c>
      <c r="BD29" s="2">
        <v>0.22</v>
      </c>
      <c r="BE29" s="2">
        <f>AVERAGE(BC29:BD29)</f>
        <v>0.22</v>
      </c>
      <c r="BF29" s="2">
        <f>BE29*0.5995</f>
        <v>0.13189000000000001</v>
      </c>
      <c r="BG29" s="2">
        <f>BF29*10000</f>
        <v>1318.9</v>
      </c>
      <c r="BH29" s="2">
        <v>2751.7240000000002</v>
      </c>
      <c r="BI29" s="2">
        <v>2741.6280000000002</v>
      </c>
      <c r="BJ29" s="2">
        <f>AVERAGE(BH29:BI29)</f>
        <v>2746.6760000000004</v>
      </c>
      <c r="BK29" s="2">
        <v>116.2</v>
      </c>
      <c r="BL29" s="2">
        <v>19.170000000000002</v>
      </c>
      <c r="BM29" s="2">
        <v>24.42</v>
      </c>
      <c r="BN29" s="2">
        <f>AVERAGE(BL29:BM29)</f>
        <v>21.795000000000002</v>
      </c>
      <c r="BO29" s="2">
        <v>15.62</v>
      </c>
      <c r="BP29" s="2">
        <v>17.63</v>
      </c>
      <c r="BQ29" s="2">
        <f>AVERAGE(BO29:BP29)</f>
        <v>16.625</v>
      </c>
      <c r="BR29" s="2">
        <v>103.19</v>
      </c>
      <c r="BS29" s="2">
        <v>108.35</v>
      </c>
      <c r="BT29" s="2">
        <f>AVERAGE(BR29:BS29)</f>
        <v>105.77</v>
      </c>
      <c r="BU29" s="2">
        <v>23.27</v>
      </c>
      <c r="BV29" s="2">
        <v>0</v>
      </c>
      <c r="BW29" s="2">
        <v>39.28</v>
      </c>
      <c r="BX29" s="2">
        <v>0.89</v>
      </c>
      <c r="BY29" s="2">
        <v>0.26</v>
      </c>
      <c r="BZ29" s="2">
        <v>9.69</v>
      </c>
      <c r="CA29" s="2">
        <v>13.38</v>
      </c>
      <c r="CB29" s="2">
        <f>AVERAGE(BZ29:CA29)</f>
        <v>11.535</v>
      </c>
      <c r="CC29" s="2">
        <v>917.26</v>
      </c>
      <c r="CD29" s="2">
        <v>914.298</v>
      </c>
      <c r="CE29" s="2">
        <f>AVERAGE(CC29:CD29)</f>
        <v>915.779</v>
      </c>
      <c r="CF29" s="2">
        <v>39.92</v>
      </c>
      <c r="CG29" s="2">
        <v>37.58</v>
      </c>
      <c r="CH29" s="2">
        <f>AVERAGE(CF29:CG29)</f>
        <v>38.75</v>
      </c>
      <c r="CI29" s="2">
        <v>40.049999999999997</v>
      </c>
      <c r="CJ29" s="2">
        <v>42.21</v>
      </c>
      <c r="CK29" s="2">
        <f>AVERAGE(CI29:CJ29)</f>
        <v>41.129999999999995</v>
      </c>
      <c r="CL29" s="2">
        <v>61.08</v>
      </c>
      <c r="CM29" s="2">
        <v>61.76</v>
      </c>
      <c r="CN29" s="2">
        <f>AVERAGE(CL29:CM29)</f>
        <v>61.42</v>
      </c>
      <c r="CO29" s="2">
        <v>56.7</v>
      </c>
      <c r="CP29" s="2">
        <v>58.87</v>
      </c>
      <c r="CQ29" s="2">
        <f>AVERAGE(CO29:CP29)</f>
        <v>57.784999999999997</v>
      </c>
    </row>
    <row r="30" spans="1:95" x14ac:dyDescent="0.25">
      <c r="A30" s="2">
        <v>383</v>
      </c>
      <c r="B30" s="2" t="s">
        <v>46</v>
      </c>
      <c r="C30" s="2" t="s">
        <v>68</v>
      </c>
      <c r="D30" s="2">
        <v>21</v>
      </c>
      <c r="E30" s="2" t="s">
        <v>48</v>
      </c>
      <c r="F30" s="2">
        <v>2</v>
      </c>
      <c r="G30" s="2" t="s">
        <v>76</v>
      </c>
      <c r="H30" s="2">
        <v>29</v>
      </c>
      <c r="I30" s="2">
        <v>30</v>
      </c>
      <c r="J30" s="2">
        <v>208.75</v>
      </c>
      <c r="K30" s="2">
        <v>225.55</v>
      </c>
      <c r="L30" s="2">
        <v>8.57</v>
      </c>
      <c r="M30" s="2">
        <v>8.73</v>
      </c>
      <c r="N30" s="2">
        <f>AVERAGE(L30:M30)</f>
        <v>8.65</v>
      </c>
      <c r="O30" s="2">
        <f>N30*0.5293</f>
        <v>4.5784450000000003</v>
      </c>
      <c r="P30" s="2">
        <f>O30*10000</f>
        <v>45784.450000000004</v>
      </c>
      <c r="Q30" s="2">
        <v>13.178000000000001</v>
      </c>
      <c r="R30" s="2">
        <v>12.712</v>
      </c>
      <c r="S30" s="2">
        <f>AVERAGE(Q30:R30)</f>
        <v>12.945</v>
      </c>
      <c r="T30" s="2">
        <f>S30*0.7143</f>
        <v>9.2466135000000005</v>
      </c>
      <c r="U30" s="2">
        <f>T30*10000</f>
        <v>92466.135000000009</v>
      </c>
      <c r="V30" s="2">
        <v>5.46</v>
      </c>
      <c r="W30" s="2">
        <v>5.3940000000000001</v>
      </c>
      <c r="X30" s="2">
        <v>5.383</v>
      </c>
      <c r="Y30" s="2">
        <v>5.39</v>
      </c>
      <c r="Z30" s="2">
        <v>5.4059999999999997</v>
      </c>
      <c r="AA30" s="2">
        <f>AVERAGE(V30:Z30)</f>
        <v>5.4065999999999992</v>
      </c>
      <c r="AB30" s="2">
        <f>AA30*0.6994</f>
        <v>3.7813760399999996</v>
      </c>
      <c r="AC30" s="2">
        <f>AB30*10000</f>
        <v>37813.760399999999</v>
      </c>
      <c r="AD30" s="2">
        <v>1.5820000000000001</v>
      </c>
      <c r="AE30" s="2">
        <v>1.3132181999999999</v>
      </c>
      <c r="AF30" s="2">
        <v>13132.181999999999</v>
      </c>
      <c r="AG30" s="2">
        <v>2.63</v>
      </c>
      <c r="AH30" s="2">
        <v>2.6829999999999998</v>
      </c>
      <c r="AI30" s="2">
        <v>2.6564999999999999</v>
      </c>
      <c r="AJ30" s="2">
        <v>1.6018694999999998</v>
      </c>
      <c r="AK30" s="2">
        <v>16018.694999999998</v>
      </c>
      <c r="AL30" s="2">
        <v>0.498</v>
      </c>
      <c r="AM30" s="2">
        <v>0.46899999999999997</v>
      </c>
      <c r="AN30" s="2">
        <f>AVERAGE(AL30:AM30)</f>
        <v>0.48349999999999999</v>
      </c>
      <c r="AO30" s="2">
        <f>AN30*0.7745</f>
        <v>0.37447074999999996</v>
      </c>
      <c r="AP30" s="2">
        <f>AO30*10000</f>
        <v>3744.7074999999995</v>
      </c>
      <c r="AQ30" s="2">
        <v>4.2874999999999996</v>
      </c>
      <c r="AR30" s="2">
        <v>3.18089625</v>
      </c>
      <c r="AS30" s="2">
        <v>31808.962500000001</v>
      </c>
      <c r="AT30" s="2">
        <v>0.39400000000000002</v>
      </c>
      <c r="AU30" s="2">
        <v>0.17198099999999999</v>
      </c>
      <c r="AV30" s="2">
        <v>1719.81</v>
      </c>
      <c r="AW30" s="2">
        <v>41.56</v>
      </c>
      <c r="AX30" s="2">
        <v>41.02</v>
      </c>
      <c r="AY30" s="2">
        <v>40.959000000000003</v>
      </c>
      <c r="AZ30" s="3">
        <f>AVERAGE(AW30:AY30)</f>
        <v>41.17966666666667</v>
      </c>
      <c r="BA30" s="3">
        <f>AZ30*0.4675</f>
        <v>19.251494166666671</v>
      </c>
      <c r="BB30" s="3">
        <f>BA30*10000</f>
        <v>192514.94166666671</v>
      </c>
      <c r="BC30" s="2">
        <v>0.41</v>
      </c>
      <c r="BD30" s="2">
        <v>0.4</v>
      </c>
      <c r="BE30" s="2">
        <f>AVERAGE(BC30:BD30)</f>
        <v>0.40500000000000003</v>
      </c>
      <c r="BF30" s="2">
        <f>BE30*0.5995</f>
        <v>0.24279750000000003</v>
      </c>
      <c r="BG30" s="2">
        <f>BF30*10000</f>
        <v>2427.9750000000004</v>
      </c>
      <c r="BH30" s="2">
        <v>5380.0730000000003</v>
      </c>
      <c r="BI30" s="2">
        <v>5462.22</v>
      </c>
      <c r="BJ30" s="2">
        <f>AVERAGE(BH30:BI30)</f>
        <v>5421.1465000000007</v>
      </c>
      <c r="BK30" s="2">
        <v>57.94</v>
      </c>
      <c r="BL30" s="2">
        <v>29.17</v>
      </c>
      <c r="BM30" s="2">
        <v>26.73</v>
      </c>
      <c r="BN30" s="2">
        <f>AVERAGE(BL30:BM30)</f>
        <v>27.950000000000003</v>
      </c>
      <c r="BO30" s="2">
        <v>26.59</v>
      </c>
      <c r="BP30" s="2">
        <v>33.56</v>
      </c>
      <c r="BQ30" s="2">
        <f>AVERAGE(BO30:BP30)</f>
        <v>30.075000000000003</v>
      </c>
      <c r="BR30" s="2">
        <v>189.43</v>
      </c>
      <c r="BS30" s="2">
        <v>188.56</v>
      </c>
      <c r="BT30" s="2">
        <f>AVERAGE(BR30:BS30)</f>
        <v>188.995</v>
      </c>
      <c r="BU30" s="2">
        <v>38.81</v>
      </c>
      <c r="BV30" s="2">
        <v>2.77</v>
      </c>
      <c r="BW30" s="2">
        <v>76.33</v>
      </c>
      <c r="BX30" s="2">
        <v>18.100000000000001</v>
      </c>
      <c r="BY30" s="2">
        <v>0.41</v>
      </c>
      <c r="BZ30" s="2">
        <v>17.03</v>
      </c>
      <c r="CA30" s="2">
        <v>17.16</v>
      </c>
      <c r="CB30" s="2">
        <f>AVERAGE(BZ30:CA30)</f>
        <v>17.094999999999999</v>
      </c>
      <c r="CC30" s="2">
        <v>523.12099999999998</v>
      </c>
      <c r="CD30" s="2">
        <v>515.21400000000006</v>
      </c>
      <c r="CE30" s="2">
        <f>AVERAGE(CC30:CD30)</f>
        <v>519.16750000000002</v>
      </c>
      <c r="CF30" s="2">
        <v>72.19</v>
      </c>
      <c r="CG30" s="2">
        <v>66.66</v>
      </c>
      <c r="CH30" s="2">
        <f>AVERAGE(CF30:CG30)</f>
        <v>69.424999999999997</v>
      </c>
      <c r="CI30" s="2">
        <v>66.849999999999994</v>
      </c>
      <c r="CJ30" s="2">
        <v>70.53</v>
      </c>
      <c r="CK30" s="2">
        <f>AVERAGE(CI30:CJ30)</f>
        <v>68.69</v>
      </c>
      <c r="CL30" s="2">
        <v>101.37</v>
      </c>
      <c r="CM30" s="2">
        <v>105.02</v>
      </c>
      <c r="CN30" s="2">
        <f>AVERAGE(CL30:CM30)</f>
        <v>103.19499999999999</v>
      </c>
      <c r="CO30" s="2">
        <v>100.03</v>
      </c>
      <c r="CP30" s="2">
        <v>98.47</v>
      </c>
      <c r="CQ30" s="2">
        <f>AVERAGE(CO30:CP30)</f>
        <v>99.25</v>
      </c>
    </row>
    <row r="31" spans="1:95" s="11" customFormat="1" x14ac:dyDescent="0.25">
      <c r="A31" s="9">
        <v>383</v>
      </c>
      <c r="B31" s="9" t="s">
        <v>46</v>
      </c>
      <c r="C31" s="9" t="s">
        <v>68</v>
      </c>
      <c r="D31" s="9">
        <v>21</v>
      </c>
      <c r="E31" s="9" t="s">
        <v>48</v>
      </c>
      <c r="F31" s="9">
        <v>2</v>
      </c>
      <c r="G31" s="9" t="s">
        <v>77</v>
      </c>
      <c r="H31" s="9">
        <v>144</v>
      </c>
      <c r="I31" s="9">
        <v>145</v>
      </c>
      <c r="J31" s="9">
        <v>209.9</v>
      </c>
      <c r="K31" s="9">
        <v>226.7</v>
      </c>
      <c r="L31" s="9">
        <v>13.26</v>
      </c>
      <c r="M31" s="9">
        <v>13.62</v>
      </c>
      <c r="N31" s="9">
        <f>AVERAGE(L31:M31)</f>
        <v>13.44</v>
      </c>
      <c r="O31" s="9">
        <f>N31*0.5293</f>
        <v>7.1137919999999992</v>
      </c>
      <c r="P31" s="9">
        <f>O31*10000</f>
        <v>71137.919999999998</v>
      </c>
      <c r="Q31" s="9">
        <v>9.77</v>
      </c>
      <c r="R31" s="9">
        <v>9.6989999999999998</v>
      </c>
      <c r="S31" s="9">
        <f>AVERAGE(Q31:R31)</f>
        <v>9.7345000000000006</v>
      </c>
      <c r="T31" s="9">
        <f>S31*0.7143</f>
        <v>6.9533533500000004</v>
      </c>
      <c r="U31" s="9">
        <f>T31*10000</f>
        <v>69533.533500000005</v>
      </c>
      <c r="V31" s="9">
        <v>14.39</v>
      </c>
      <c r="W31" s="9">
        <v>14.554</v>
      </c>
      <c r="X31" s="9">
        <v>14.603</v>
      </c>
      <c r="Y31" s="9">
        <v>14.52</v>
      </c>
      <c r="Z31" s="9">
        <v>14.571</v>
      </c>
      <c r="AA31" s="9">
        <f>AVERAGE(V31:Z31)</f>
        <v>14.527600000000001</v>
      </c>
      <c r="AB31" s="9">
        <f>AA31*0.6994</f>
        <v>10.160603440000001</v>
      </c>
      <c r="AC31" s="9">
        <f>AB31*10000</f>
        <v>101606.0344</v>
      </c>
      <c r="AD31" s="9">
        <v>0.50350000000000006</v>
      </c>
      <c r="AE31" s="9">
        <v>0.41795534999999995</v>
      </c>
      <c r="AF31" s="9">
        <v>4179.5535</v>
      </c>
      <c r="AG31" s="9">
        <v>5.96</v>
      </c>
      <c r="AH31" s="9">
        <v>6.2510000000000003</v>
      </c>
      <c r="AI31" s="9">
        <v>6.1055000000000001</v>
      </c>
      <c r="AJ31" s="9">
        <v>3.6816165000000001</v>
      </c>
      <c r="AK31" s="9">
        <v>36816.165000000001</v>
      </c>
      <c r="AL31" s="9">
        <v>0.8</v>
      </c>
      <c r="AM31" s="9">
        <v>0.749</v>
      </c>
      <c r="AN31" s="9">
        <f>AVERAGE(AL31:AM31)</f>
        <v>0.77449999999999997</v>
      </c>
      <c r="AO31" s="9">
        <f>AN31*0.7745</f>
        <v>0.59985024999999992</v>
      </c>
      <c r="AP31" s="9">
        <f>AO31*10000</f>
        <v>5998.5024999999996</v>
      </c>
      <c r="AQ31" s="9">
        <v>2.8079999999999998</v>
      </c>
      <c r="AR31" s="9">
        <v>2.0832552</v>
      </c>
      <c r="AS31" s="9">
        <v>20832.551999999996</v>
      </c>
      <c r="AT31" s="9">
        <v>0.188</v>
      </c>
      <c r="AU31" s="9">
        <v>8.2061999999999996E-2</v>
      </c>
      <c r="AV31" s="9">
        <v>820.62</v>
      </c>
      <c r="AW31" s="9">
        <v>48.22</v>
      </c>
      <c r="AX31" s="9">
        <v>47.93</v>
      </c>
      <c r="AY31" s="9">
        <v>48.290999999999997</v>
      </c>
      <c r="AZ31" s="10">
        <f>AVERAGE(AW31:AY31)</f>
        <v>48.146999999999998</v>
      </c>
      <c r="BA31" s="10">
        <f>AZ31*0.4675</f>
        <v>22.508722500000001</v>
      </c>
      <c r="BB31" s="10">
        <f>BA31*10000</f>
        <v>225087.22500000001</v>
      </c>
      <c r="BC31" s="9">
        <v>2.13</v>
      </c>
      <c r="BD31" s="9">
        <v>2.0699999999999998</v>
      </c>
      <c r="BE31" s="9">
        <f>AVERAGE(BC31:BD31)</f>
        <v>2.0999999999999996</v>
      </c>
      <c r="BF31" s="9">
        <f>BE31*0.5995</f>
        <v>1.2589499999999998</v>
      </c>
      <c r="BG31" s="9">
        <f>BF31*10000</f>
        <v>12589.499999999998</v>
      </c>
      <c r="BH31" s="9">
        <v>106.33499999999999</v>
      </c>
      <c r="BI31" s="9">
        <v>109.539</v>
      </c>
      <c r="BJ31" s="9">
        <f>AVERAGE(BH31:BI31)</f>
        <v>107.937</v>
      </c>
      <c r="BK31" s="9">
        <v>51.53</v>
      </c>
      <c r="BL31" s="9">
        <v>146.25</v>
      </c>
      <c r="BM31" s="9">
        <v>155.38</v>
      </c>
      <c r="BN31" s="9">
        <f>AVERAGE(BL31:BM31)</f>
        <v>150.815</v>
      </c>
      <c r="BO31" s="9">
        <v>192.85</v>
      </c>
      <c r="BP31" s="9">
        <v>185.78</v>
      </c>
      <c r="BQ31" s="9">
        <f>AVERAGE(BO31:BP31)</f>
        <v>189.315</v>
      </c>
      <c r="BR31" s="9">
        <v>149.37</v>
      </c>
      <c r="BS31" s="9">
        <v>153.63</v>
      </c>
      <c r="BT31" s="9">
        <f>AVERAGE(BR31:BS31)</f>
        <v>151.5</v>
      </c>
      <c r="BU31" s="9">
        <v>12.96</v>
      </c>
      <c r="BV31" s="9">
        <v>0.24</v>
      </c>
      <c r="BW31" s="9">
        <v>113.19</v>
      </c>
      <c r="BX31" s="9" t="s">
        <v>50</v>
      </c>
      <c r="BY31" s="9">
        <v>0.15</v>
      </c>
      <c r="BZ31" s="9">
        <v>40.57</v>
      </c>
      <c r="CA31" s="9">
        <v>40.82</v>
      </c>
      <c r="CB31" s="9">
        <f>AVERAGE(BZ31:CA31)</f>
        <v>40.695</v>
      </c>
      <c r="CC31" s="9">
        <v>191.517</v>
      </c>
      <c r="CD31" s="9">
        <v>190.827</v>
      </c>
      <c r="CE31" s="9">
        <f>AVERAGE(CC31:CD31)</f>
        <v>191.172</v>
      </c>
      <c r="CF31" s="9">
        <v>324.55</v>
      </c>
      <c r="CG31" s="9">
        <v>332</v>
      </c>
      <c r="CH31" s="9">
        <f>AVERAGE(CF31:CG31)</f>
        <v>328.27499999999998</v>
      </c>
      <c r="CI31" s="9">
        <v>44.86</v>
      </c>
      <c r="CJ31" s="9">
        <v>46.45</v>
      </c>
      <c r="CK31" s="9">
        <f>AVERAGE(CI31:CJ31)</f>
        <v>45.655000000000001</v>
      </c>
      <c r="CL31" s="9">
        <v>132.16</v>
      </c>
      <c r="CM31" s="9">
        <v>132.97999999999999</v>
      </c>
      <c r="CN31" s="9">
        <f>AVERAGE(CL31:CM31)</f>
        <v>132.57</v>
      </c>
      <c r="CO31" s="9">
        <v>208.61</v>
      </c>
      <c r="CP31" s="9">
        <v>208.91</v>
      </c>
      <c r="CQ31" s="9">
        <f>AVERAGE(CO31:CP31)</f>
        <v>208.76</v>
      </c>
    </row>
    <row r="32" spans="1:95" x14ac:dyDescent="0.25">
      <c r="A32" s="6" t="s">
        <v>103</v>
      </c>
    </row>
    <row r="33" spans="1:7" x14ac:dyDescent="0.25">
      <c r="A33" s="1" t="s">
        <v>78</v>
      </c>
      <c r="B33" s="1" t="s">
        <v>101</v>
      </c>
      <c r="C33" s="1" t="s">
        <v>102</v>
      </c>
      <c r="D33" s="1" t="s">
        <v>101</v>
      </c>
      <c r="E33" s="1" t="s">
        <v>118</v>
      </c>
    </row>
    <row r="34" spans="1:7" x14ac:dyDescent="0.25">
      <c r="A34" s="1" t="s">
        <v>79</v>
      </c>
      <c r="B34" s="1" t="s">
        <v>156</v>
      </c>
      <c r="C34" s="1" t="s">
        <v>80</v>
      </c>
      <c r="D34" s="1" t="s">
        <v>119</v>
      </c>
      <c r="E34" s="1">
        <v>0.71430000000000005</v>
      </c>
    </row>
    <row r="35" spans="1:7" x14ac:dyDescent="0.25">
      <c r="A35" s="1" t="s">
        <v>81</v>
      </c>
      <c r="B35" s="1" t="s">
        <v>156</v>
      </c>
      <c r="C35" s="1" t="s">
        <v>82</v>
      </c>
      <c r="D35" s="1" t="s">
        <v>119</v>
      </c>
      <c r="E35" s="1">
        <v>0.83009999999999995</v>
      </c>
      <c r="G35" s="2"/>
    </row>
    <row r="36" spans="1:7" x14ac:dyDescent="0.25">
      <c r="A36" s="1" t="s">
        <v>83</v>
      </c>
      <c r="B36" s="1" t="s">
        <v>156</v>
      </c>
      <c r="C36" s="1" t="s">
        <v>84</v>
      </c>
      <c r="D36" s="1" t="s">
        <v>119</v>
      </c>
      <c r="E36" s="1">
        <v>0.60299999999999998</v>
      </c>
    </row>
    <row r="37" spans="1:7" x14ac:dyDescent="0.25">
      <c r="A37" s="1" t="s">
        <v>85</v>
      </c>
      <c r="B37" s="1" t="s">
        <v>156</v>
      </c>
      <c r="C37" s="1" t="s">
        <v>86</v>
      </c>
      <c r="D37" s="1" t="s">
        <v>119</v>
      </c>
      <c r="E37" s="1">
        <v>0.52929999999999999</v>
      </c>
      <c r="G37" s="1"/>
    </row>
    <row r="38" spans="1:7" x14ac:dyDescent="0.25">
      <c r="A38" s="8" t="s">
        <v>87</v>
      </c>
      <c r="B38" s="8" t="s">
        <v>156</v>
      </c>
      <c r="C38" s="1" t="s">
        <v>88</v>
      </c>
      <c r="D38" s="8" t="s">
        <v>119</v>
      </c>
      <c r="E38" s="1">
        <v>0.69940000000000002</v>
      </c>
    </row>
    <row r="39" spans="1:7" x14ac:dyDescent="0.25">
      <c r="A39" s="8"/>
      <c r="B39" s="8"/>
      <c r="C39" s="1" t="s">
        <v>89</v>
      </c>
      <c r="D39" s="8"/>
      <c r="E39" s="1">
        <v>0.77729999999999999</v>
      </c>
    </row>
    <row r="40" spans="1:7" x14ac:dyDescent="0.25">
      <c r="A40" s="1" t="s">
        <v>90</v>
      </c>
      <c r="B40" s="1" t="s">
        <v>156</v>
      </c>
      <c r="C40" s="1" t="s">
        <v>91</v>
      </c>
      <c r="D40" s="1" t="s">
        <v>119</v>
      </c>
      <c r="E40" s="1">
        <v>0.46750000000000003</v>
      </c>
    </row>
    <row r="41" spans="1:7" x14ac:dyDescent="0.25">
      <c r="A41" s="1" t="s">
        <v>92</v>
      </c>
      <c r="B41" s="1" t="s">
        <v>156</v>
      </c>
      <c r="C41" s="1" t="s">
        <v>93</v>
      </c>
      <c r="D41" s="1" t="s">
        <v>119</v>
      </c>
      <c r="E41" s="1">
        <v>0.4365</v>
      </c>
    </row>
    <row r="42" spans="1:7" x14ac:dyDescent="0.25">
      <c r="A42" s="1" t="s">
        <v>94</v>
      </c>
      <c r="B42" s="1" t="s">
        <v>156</v>
      </c>
      <c r="C42" s="1" t="s">
        <v>95</v>
      </c>
      <c r="D42" s="1" t="s">
        <v>119</v>
      </c>
      <c r="E42" s="1">
        <v>0.59950000000000003</v>
      </c>
    </row>
    <row r="43" spans="1:7" x14ac:dyDescent="0.25">
      <c r="A43" s="1" t="s">
        <v>96</v>
      </c>
      <c r="B43" s="1" t="s">
        <v>156</v>
      </c>
      <c r="C43" s="1" t="s">
        <v>97</v>
      </c>
      <c r="D43" s="1" t="s">
        <v>119</v>
      </c>
      <c r="E43" s="1">
        <v>0.77449999999999997</v>
      </c>
    </row>
    <row r="44" spans="1:7" x14ac:dyDescent="0.25">
      <c r="A44" s="1" t="s">
        <v>98</v>
      </c>
      <c r="B44" s="1" t="s">
        <v>156</v>
      </c>
      <c r="C44" s="1" t="s">
        <v>99</v>
      </c>
      <c r="D44" s="1" t="s">
        <v>119</v>
      </c>
      <c r="E44" s="1">
        <v>0.7419</v>
      </c>
    </row>
  </sheetData>
  <pageMargins left="0.7" right="0.7" top="0.75" bottom="0.75" header="0.3" footer="0.3"/>
  <pageSetup paperSize="151" scale="11" fitToHeight="0" orientation="landscape" r:id="rId1"/>
  <headerFooter>
    <oddHeader>&amp;L&amp;16&amp;F&amp;R&amp;16&amp;P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IODP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DITD</dc:creator>
  <cp:lastModifiedBy>Crystal Wolfe</cp:lastModifiedBy>
  <cp:lastPrinted>2019-09-23T20:12:40Z</cp:lastPrinted>
  <dcterms:created xsi:type="dcterms:W3CDTF">2019-06-28T01:07:02Z</dcterms:created>
  <dcterms:modified xsi:type="dcterms:W3CDTF">2020-02-11T14:14:11Z</dcterms:modified>
</cp:coreProperties>
</file>