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P:\00_IODP-II_Phase 1\Exp 383\ER\Tables\107 U1543\"/>
    </mc:Choice>
  </mc:AlternateContent>
  <xr:revisionPtr revIDLastSave="0" documentId="13_ncr:1_{CA26C8BB-8C30-4A7F-A366-74717DE34E1F}" xr6:coauthVersionLast="36" xr6:coauthVersionMax="36" xr10:uidLastSave="{00000000-0000-0000-0000-000000000000}"/>
  <bookViews>
    <workbookView xWindow="0" yWindow="465" windowWidth="28800" windowHeight="14505" xr2:uid="{00000000-000D-0000-FFFF-FFFF00000000}"/>
  </bookViews>
  <sheets>
    <sheet name="Carbonates_16_7_2019-1" sheetId="1" r:id="rId1"/>
    <sheet name="DATA UPLOADS" sheetId="2" r:id="rId2"/>
    <sheet name="carbonate_plot" sheetId="3" r:id="rId3"/>
    <sheet name="CHNS plot" sheetId="4" r:id="rId4"/>
    <sheet name="plots compiled" sheetId="5" r:id="rId5"/>
    <sheet name="TOC vs. carb" sheetId="6" r:id="rId6"/>
  </sheets>
  <calcPr calcId="191029" concurrentCalc="0"/>
</workbook>
</file>

<file path=xl/calcChain.xml><?xml version="1.0" encoding="utf-8"?>
<calcChain xmlns="http://schemas.openxmlformats.org/spreadsheetml/2006/main">
  <c r="D84" i="4" l="1"/>
  <c r="C84" i="4"/>
  <c r="B87" i="4"/>
  <c r="B86" i="4"/>
  <c r="B85" i="4"/>
  <c r="B84" i="4"/>
  <c r="P106" i="2"/>
  <c r="O106" i="2"/>
  <c r="C79" i="4"/>
  <c r="C68" i="4"/>
  <c r="C60" i="4"/>
  <c r="C34" i="4"/>
  <c r="C18" i="4"/>
  <c r="C87" i="4"/>
  <c r="D87" i="4"/>
  <c r="D86" i="4"/>
  <c r="D85" i="4"/>
  <c r="C86" i="4"/>
  <c r="C85" i="4"/>
  <c r="C7" i="4"/>
  <c r="C8" i="4"/>
  <c r="C9" i="4"/>
  <c r="C10" i="4"/>
  <c r="C11" i="4"/>
  <c r="C12" i="4"/>
  <c r="C13" i="4"/>
  <c r="C14" i="4"/>
  <c r="C15" i="4"/>
  <c r="C16" i="4"/>
  <c r="C17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50" i="4"/>
  <c r="C51" i="4"/>
  <c r="C52" i="4"/>
  <c r="C53" i="4"/>
  <c r="C54" i="4"/>
  <c r="C55" i="4"/>
  <c r="C56" i="4"/>
  <c r="C57" i="4"/>
  <c r="C58" i="4"/>
  <c r="C59" i="4"/>
  <c r="C61" i="4"/>
  <c r="C62" i="4"/>
  <c r="C63" i="4"/>
  <c r="C65" i="4"/>
  <c r="C66" i="4"/>
  <c r="C67" i="4"/>
  <c r="C69" i="4"/>
  <c r="C70" i="4"/>
  <c r="C71" i="4"/>
  <c r="C72" i="4"/>
  <c r="C73" i="4"/>
  <c r="C77" i="4"/>
  <c r="C78" i="4"/>
  <c r="C81" i="4"/>
  <c r="C82" i="4"/>
  <c r="C6" i="4"/>
</calcChain>
</file>

<file path=xl/sharedStrings.xml><?xml version="1.0" encoding="utf-8"?>
<sst xmlns="http://schemas.openxmlformats.org/spreadsheetml/2006/main" count="930" uniqueCount="274">
  <si>
    <t>Site</t>
  </si>
  <si>
    <t>Hole</t>
  </si>
  <si>
    <t>Core</t>
  </si>
  <si>
    <t>Type</t>
  </si>
  <si>
    <t>A/W</t>
  </si>
  <si>
    <t>Top offset on section (cm)</t>
  </si>
  <si>
    <t>Top depth CSF-A (m)</t>
  </si>
  <si>
    <t>Top depth CSF-B (m)</t>
  </si>
  <si>
    <t>Inorganic carbon (wt%)</t>
  </si>
  <si>
    <t>Calcium carbonate (wt%)</t>
  </si>
  <si>
    <t>Total carbon (wt%)</t>
  </si>
  <si>
    <t>Nitrogen (wt%)</t>
  </si>
  <si>
    <t>Organic carbon (wt%) by difference (CHNS-COUL)</t>
  </si>
  <si>
    <t>Comments</t>
  </si>
  <si>
    <t>U1543</t>
  </si>
  <si>
    <t>A</t>
  </si>
  <si>
    <t>H</t>
  </si>
  <si>
    <t>W</t>
  </si>
  <si>
    <t xml:space="preserve"> </t>
  </si>
  <si>
    <t>PWDR7837591</t>
  </si>
  <si>
    <t>PWDR7837591_115639621_17</t>
  </si>
  <si>
    <t>UNK</t>
  </si>
  <si>
    <t>PWDR7837591_115641471_25</t>
  </si>
  <si>
    <t>CYL10147701</t>
  </si>
  <si>
    <t>CYL10147701_115559551_2</t>
  </si>
  <si>
    <t>CYL10147211</t>
  </si>
  <si>
    <t>CYL10147211_115561871_3</t>
  </si>
  <si>
    <t>CYL10146761</t>
  </si>
  <si>
    <t>CYL10146761_115600561_4</t>
  </si>
  <si>
    <t>CYL10141121</t>
  </si>
  <si>
    <t>CYL10141121_115602601_5</t>
  </si>
  <si>
    <t>CYL10143771</t>
  </si>
  <si>
    <t>CYL10143771_115602901_6</t>
  </si>
  <si>
    <t>CYL10145411</t>
  </si>
  <si>
    <t>CYL10145411_115603311_7</t>
  </si>
  <si>
    <t>CYL10145931</t>
  </si>
  <si>
    <t>CYL10145931_115604221_8</t>
  </si>
  <si>
    <t>PWDR7837591_115641751_30</t>
  </si>
  <si>
    <t>CYL10153471</t>
  </si>
  <si>
    <t>CYL10153471_115604591_10</t>
  </si>
  <si>
    <t>CYL10153051</t>
  </si>
  <si>
    <t>CYL10153051_115604811_11</t>
  </si>
  <si>
    <t>CYL10149561</t>
  </si>
  <si>
    <t>CYL10149561_115605451_12</t>
  </si>
  <si>
    <t>CYL10151161</t>
  </si>
  <si>
    <t>CYL10151161_115605821_13</t>
  </si>
  <si>
    <t>CYL10150771</t>
  </si>
  <si>
    <t>CYL10150771_115608021_14</t>
  </si>
  <si>
    <t>CYL10149981</t>
  </si>
  <si>
    <t>CYL10149981_115608221_15</t>
  </si>
  <si>
    <t>CYL10155901</t>
  </si>
  <si>
    <t>CYL10155901_115608491_16</t>
  </si>
  <si>
    <t>PWDR7837591_115642491_31</t>
  </si>
  <si>
    <t>PWDR7837591_115683891_9</t>
  </si>
  <si>
    <t>07/14/2019</t>
  </si>
  <si>
    <t>05:16</t>
  </si>
  <si>
    <t>PWDR7837591_115684561_10</t>
  </si>
  <si>
    <t>05:34</t>
  </si>
  <si>
    <t>CYL10155531</t>
  </si>
  <si>
    <t>CYL10155531_115608941_18</t>
  </si>
  <si>
    <t>05:55</t>
  </si>
  <si>
    <t>CYL10156631</t>
  </si>
  <si>
    <t>CYL10156631_115609681_19</t>
  </si>
  <si>
    <t>06:12</t>
  </si>
  <si>
    <t>CYL10153971</t>
  </si>
  <si>
    <t>CYL10153971_115610051_20</t>
  </si>
  <si>
    <t>06:29</t>
  </si>
  <si>
    <t>CYL10154931</t>
  </si>
  <si>
    <t>CYL10154931_115611921_21</t>
  </si>
  <si>
    <t>06:45</t>
  </si>
  <si>
    <t>CYL10155361</t>
  </si>
  <si>
    <t>CYL10155361_115612151_22</t>
  </si>
  <si>
    <t>07:02</t>
  </si>
  <si>
    <t>CYL10156781</t>
  </si>
  <si>
    <t>CYL10156781_115612831_23</t>
  </si>
  <si>
    <t>07:19</t>
  </si>
  <si>
    <t>CYL10159581</t>
  </si>
  <si>
    <t>CYL10159581_115613391_24</t>
  </si>
  <si>
    <t>07:36</t>
  </si>
  <si>
    <t>PWDR7837591_115685341_11</t>
  </si>
  <si>
    <t>07:52</t>
  </si>
  <si>
    <t>CYL10158871</t>
  </si>
  <si>
    <t>CYL10158871_115614061_26</t>
  </si>
  <si>
    <t>08:21</t>
  </si>
  <si>
    <t>CYL10158481</t>
  </si>
  <si>
    <t>CYL10158481_115614251_27</t>
  </si>
  <si>
    <t>08:38</t>
  </si>
  <si>
    <t>CYL10156621</t>
  </si>
  <si>
    <t>CYL10156621_115616351_28</t>
  </si>
  <si>
    <t>08:54</t>
  </si>
  <si>
    <t>CYL10159571</t>
  </si>
  <si>
    <t>CYL10159571_115617061_29</t>
  </si>
  <si>
    <t>09:11</t>
  </si>
  <si>
    <t>CYL10154901</t>
  </si>
  <si>
    <t>CYL10154901_115644301_36</t>
  </si>
  <si>
    <t>09:56</t>
  </si>
  <si>
    <t>CYL10153941</t>
  </si>
  <si>
    <t>CYL10153941_115644841_37</t>
  </si>
  <si>
    <t>10:13</t>
  </si>
  <si>
    <t>CYL10155351</t>
  </si>
  <si>
    <t>CYL10155351_115645181_38</t>
  </si>
  <si>
    <t>10:30</t>
  </si>
  <si>
    <t>CYL10154921</t>
  </si>
  <si>
    <t>CYL10154921_115646171_39</t>
  </si>
  <si>
    <t>10:46</t>
  </si>
  <si>
    <t>CYL10145941</t>
  </si>
  <si>
    <t>CYL10145941_115647581_40</t>
  </si>
  <si>
    <t>11:03</t>
  </si>
  <si>
    <t>CYL10145811</t>
  </si>
  <si>
    <t>CYL10145811_115648461_41</t>
  </si>
  <si>
    <t>11:20</t>
  </si>
  <si>
    <t>PWDR7837591_115685551_12</t>
  </si>
  <si>
    <t>11:37</t>
  </si>
  <si>
    <t>CYL10145441</t>
  </si>
  <si>
    <t>CYL10145441_115648871_42</t>
  </si>
  <si>
    <t>12:12</t>
  </si>
  <si>
    <t>CYL10141131</t>
  </si>
  <si>
    <t>CYL10141131_115649891_43</t>
  </si>
  <si>
    <t>12:29</t>
  </si>
  <si>
    <t>CYL10143781</t>
  </si>
  <si>
    <t>CYL10143781_115650151_44</t>
  </si>
  <si>
    <t>12:46</t>
  </si>
  <si>
    <t>CYL10147721</t>
  </si>
  <si>
    <t>CYL10147721_115651361_45</t>
  </si>
  <si>
    <t>13:02</t>
  </si>
  <si>
    <t>CYL10153031</t>
  </si>
  <si>
    <t>CYL10153031_115652801_46</t>
  </si>
  <si>
    <t>13:19</t>
  </si>
  <si>
    <t>CYL10151181</t>
  </si>
  <si>
    <t>CYL10151181_115652951_47</t>
  </si>
  <si>
    <t>13:36</t>
  </si>
  <si>
    <t>WDGE10149581</t>
  </si>
  <si>
    <t>WDGE10149581_115653381_48</t>
  </si>
  <si>
    <t>13:53</t>
  </si>
  <si>
    <t>PWDR7837591_115685711_13</t>
  </si>
  <si>
    <t>14:09</t>
  </si>
  <si>
    <t>CYL10155521</t>
  </si>
  <si>
    <t>CYL10155521_115653561_1</t>
  </si>
  <si>
    <t>14:41</t>
  </si>
  <si>
    <t>CYL10155881</t>
  </si>
  <si>
    <t>CYL10155881_115653771_2</t>
  </si>
  <si>
    <t>15:45</t>
  </si>
  <si>
    <t>CYL10156771</t>
  </si>
  <si>
    <t>CYL10156771_115654131_3</t>
  </si>
  <si>
    <t>16:07</t>
  </si>
  <si>
    <t>CYL10158471</t>
  </si>
  <si>
    <t>CYL10158471_115654401_4</t>
  </si>
  <si>
    <t>16:24</t>
  </si>
  <si>
    <t>CYL10158861</t>
  </si>
  <si>
    <t>CYL10158861_115655941_5</t>
  </si>
  <si>
    <t>16:40</t>
  </si>
  <si>
    <t>CYL10150761</t>
  </si>
  <si>
    <t>CYL10150761_115656081_6</t>
  </si>
  <si>
    <t>16:57</t>
  </si>
  <si>
    <t>CYL10153021</t>
  </si>
  <si>
    <t>CYL10153021_115657371_7</t>
  </si>
  <si>
    <t>17:14</t>
  </si>
  <si>
    <t>PWDR7837591_115687391_14</t>
  </si>
  <si>
    <t>17:31</t>
  </si>
  <si>
    <t>PWDR7837591_115709811_45</t>
  </si>
  <si>
    <t>07/15/2019</t>
  </si>
  <si>
    <t>06:57</t>
  </si>
  <si>
    <t>overwrote file 16</t>
  </si>
  <si>
    <t>cyl10161181</t>
  </si>
  <si>
    <t>CYL10161661</t>
  </si>
  <si>
    <t>CYL10161661_115688631_17</t>
  </si>
  <si>
    <t>20:32</t>
  </si>
  <si>
    <t>CYL10161681</t>
  </si>
  <si>
    <t>CYL10161681_115690451_18</t>
  </si>
  <si>
    <t>20:49</t>
  </si>
  <si>
    <t>CYL10160631</t>
  </si>
  <si>
    <t>CYL10160631_115690681_19</t>
  </si>
  <si>
    <t>21:06</t>
  </si>
  <si>
    <t>CYL10164391</t>
  </si>
  <si>
    <t>CYL10164391_115691571_20</t>
  </si>
  <si>
    <t>21:22</t>
  </si>
  <si>
    <t>CYL10161171</t>
  </si>
  <si>
    <t>CYL10161171_115691791_21</t>
  </si>
  <si>
    <t>21:39</t>
  </si>
  <si>
    <t>CYL10153961</t>
  </si>
  <si>
    <t>CYL10153961_115700761_35</t>
  </si>
  <si>
    <t>21:56</t>
  </si>
  <si>
    <t>PWDR7837591_115688081_15</t>
  </si>
  <si>
    <t>22:13</t>
  </si>
  <si>
    <t>CYL10161741</t>
  </si>
  <si>
    <t>CYL10161741_115692131_22</t>
  </si>
  <si>
    <t>22:38</t>
  </si>
  <si>
    <t>CYL10160791</t>
  </si>
  <si>
    <t>CYL10160791_115692311_23</t>
  </si>
  <si>
    <t>22:55</t>
  </si>
  <si>
    <t>CYL10160781</t>
  </si>
  <si>
    <t>CYL10160781_115692531_24</t>
  </si>
  <si>
    <t>23:12</t>
  </si>
  <si>
    <t>CYL10167101</t>
  </si>
  <si>
    <t>CYL10167101_115694111_25</t>
  </si>
  <si>
    <t>23:28</t>
  </si>
  <si>
    <t>CYL10146771</t>
  </si>
  <si>
    <t>CYL10146771_115695401_26</t>
  </si>
  <si>
    <t>23:45</t>
  </si>
  <si>
    <t>CYL10166471</t>
  </si>
  <si>
    <t>CYL10166471_115696171_27</t>
  </si>
  <si>
    <t>00:02</t>
  </si>
  <si>
    <t>CYL10167121</t>
  </si>
  <si>
    <t>CYL10167121_115698371_28</t>
  </si>
  <si>
    <t>00:19</t>
  </si>
  <si>
    <t>PWDR7837591_115701761_36</t>
  </si>
  <si>
    <t>00:35</t>
  </si>
  <si>
    <t>batch1</t>
  </si>
  <si>
    <t>batch 2</t>
  </si>
  <si>
    <t>batch 3</t>
  </si>
  <si>
    <t>PWDR7837591_115710981_47</t>
  </si>
  <si>
    <t>CYL10162401</t>
  </si>
  <si>
    <t>CYL10162401_115709411_41</t>
  </si>
  <si>
    <t>CYL10160641</t>
  </si>
  <si>
    <t>CYL10160641_115709541_42</t>
  </si>
  <si>
    <t>CYL10165301</t>
  </si>
  <si>
    <t>CYL10165301_115709751_43</t>
  </si>
  <si>
    <t>CYL10165881</t>
  </si>
  <si>
    <t>CYL10165881_115709791_44</t>
  </si>
  <si>
    <t>CYL10162761</t>
  </si>
  <si>
    <t>CYL10162761_115711041_48</t>
  </si>
  <si>
    <t>CYL10162001</t>
  </si>
  <si>
    <t>CYL10162001_115711061_1</t>
  </si>
  <si>
    <t>CYL10164381</t>
  </si>
  <si>
    <t>CYL10164381_115711161_2</t>
  </si>
  <si>
    <t>PWDR7837591_115734711_67</t>
  </si>
  <si>
    <t>CYL10162391</t>
  </si>
  <si>
    <t>CYL10162391_115711391_3</t>
  </si>
  <si>
    <t>CYL10161691</t>
  </si>
  <si>
    <t>CYL10161691_115711451_4</t>
  </si>
  <si>
    <t>CYL10162751</t>
  </si>
  <si>
    <t>CYL10162751_115711801_5</t>
  </si>
  <si>
    <t>CYL10161751</t>
  </si>
  <si>
    <t>CYL10161751_115711971_6</t>
  </si>
  <si>
    <t>CYL10149991</t>
  </si>
  <si>
    <t>CYL10149991_115711981_7</t>
  </si>
  <si>
    <t>CYL10153481</t>
  </si>
  <si>
    <t>CYL10153481_115712001_8</t>
  </si>
  <si>
    <t>CYL10165291</t>
  </si>
  <si>
    <t>CYL10165291_115712011_9</t>
  </si>
  <si>
    <t>PWDR7837591_115734201_66</t>
  </si>
  <si>
    <t>batch 4</t>
  </si>
  <si>
    <t>standards</t>
  </si>
  <si>
    <t>stdev TN</t>
  </si>
  <si>
    <t>stdev TC</t>
  </si>
  <si>
    <t>TOC:TN</t>
  </si>
  <si>
    <t>AVERAGE</t>
  </si>
  <si>
    <t>MAX</t>
  </si>
  <si>
    <t>MIN</t>
  </si>
  <si>
    <t>STDEV</t>
  </si>
  <si>
    <t>TN</t>
  </si>
  <si>
    <t>TOC</t>
  </si>
  <si>
    <t>CYL10161981</t>
  </si>
  <si>
    <t>CYL10161981_115712021_10</t>
  </si>
  <si>
    <t>CYL10165891</t>
  </si>
  <si>
    <t>CYL10165891_115712031_11</t>
  </si>
  <si>
    <t>CYL10153501</t>
  </si>
  <si>
    <t>CYL10153501_115712041_12</t>
  </si>
  <si>
    <t>CYL10147231</t>
  </si>
  <si>
    <t>CYL10147231_115712051_13</t>
  </si>
  <si>
    <t>CYL10161181</t>
  </si>
  <si>
    <t>CYL10161181_115732851_63</t>
  </si>
  <si>
    <t>PWDR7837591_115714311_14</t>
  </si>
  <si>
    <t>Table U1543-G-T4. All solid phase shipboard analyses on carbonate sediment samples (wt% CaCO3, wt% total carbon, wt% total organic carbon, wt% total nitrogen, and the ratio of total organic carbon to total nitrogen).</t>
  </si>
  <si>
    <t>Standard deviation of all standards run for CHNS analyses are detailed in ‘Row 1’.</t>
  </si>
  <si>
    <t>Entire interval</t>
  </si>
  <si>
    <t>NA</t>
  </si>
  <si>
    <t>BDL</t>
  </si>
  <si>
    <t>No carb data</t>
  </si>
  <si>
    <t>Section</t>
  </si>
  <si>
    <t>Bottom offset on section (cm)</t>
  </si>
  <si>
    <t>Expedition</t>
  </si>
  <si>
    <t>Table U1543-G-T4. Carbonate sediment sample solid phase shipboard analyses, Hole U1543A.</t>
  </si>
  <si>
    <t>Standard deviation: total carbon = 0.04, total nitrogen = 0.005.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</si>
</sst>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/>
    <xf numFmtId="0" fontId="19" fillId="34" borderId="0" xfId="0" applyFont="1" applyFill="1"/>
    <xf numFmtId="14" fontId="19" fillId="34" borderId="0" xfId="0" applyNumberFormat="1" applyFont="1" applyFill="1"/>
    <xf numFmtId="20" fontId="19" fillId="34" borderId="0" xfId="0" applyNumberFormat="1" applyFont="1" applyFill="1"/>
    <xf numFmtId="0" fontId="0" fillId="34" borderId="0" xfId="0" applyFill="1"/>
    <xf numFmtId="14" fontId="0" fillId="34" borderId="0" xfId="0" applyNumberFormat="1" applyFill="1"/>
    <xf numFmtId="20" fontId="0" fillId="34" borderId="0" xfId="0" applyNumberFormat="1" applyFill="1"/>
    <xf numFmtId="0" fontId="19" fillId="0" borderId="0" xfId="0" applyFont="1" applyFill="1"/>
    <xf numFmtId="0" fontId="0" fillId="0" borderId="0" xfId="0" applyFill="1"/>
    <xf numFmtId="11" fontId="0" fillId="0" borderId="0" xfId="0" applyNumberFormat="1" applyFill="1"/>
    <xf numFmtId="0" fontId="0" fillId="0" borderId="0" xfId="0" applyFont="1"/>
    <xf numFmtId="0" fontId="0" fillId="34" borderId="0" xfId="0" applyFont="1" applyFill="1"/>
    <xf numFmtId="14" fontId="0" fillId="34" borderId="0" xfId="0" applyNumberFormat="1" applyFont="1" applyFill="1"/>
    <xf numFmtId="20" fontId="0" fillId="34" borderId="0" xfId="0" applyNumberFormat="1" applyFont="1" applyFill="1"/>
    <xf numFmtId="14" fontId="0" fillId="0" borderId="0" xfId="0" applyNumberFormat="1" applyFont="1"/>
    <xf numFmtId="20" fontId="0" fillId="0" borderId="0" xfId="0" applyNumberFormat="1" applyFont="1"/>
    <xf numFmtId="11" fontId="0" fillId="0" borderId="0" xfId="0" applyNumberFormat="1" applyFont="1"/>
    <xf numFmtId="0" fontId="0" fillId="0" borderId="0" xfId="0" applyFont="1" applyFill="1"/>
    <xf numFmtId="11" fontId="0" fillId="0" borderId="0" xfId="0" applyNumberFormat="1" applyFont="1" applyFill="1"/>
    <xf numFmtId="0" fontId="19" fillId="34" borderId="0" xfId="42" applyFont="1" applyFill="1" applyAlignment="1">
      <alignment vertical="top"/>
    </xf>
    <xf numFmtId="0" fontId="19" fillId="0" borderId="0" xfId="42" applyFont="1" applyAlignment="1">
      <alignment vertical="top"/>
    </xf>
    <xf numFmtId="0" fontId="20" fillId="0" borderId="0" xfId="42" applyFont="1"/>
    <xf numFmtId="0" fontId="20" fillId="34" borderId="0" xfId="42" applyFont="1" applyFill="1"/>
    <xf numFmtId="0" fontId="20" fillId="34" borderId="0" xfId="42" applyFont="1" applyFill="1" applyAlignment="1">
      <alignment horizontal="left"/>
    </xf>
    <xf numFmtId="14" fontId="0" fillId="0" borderId="0" xfId="0" applyNumberFormat="1" applyFont="1" applyFill="1"/>
    <xf numFmtId="20" fontId="0" fillId="0" borderId="0" xfId="0" applyNumberFormat="1" applyFont="1" applyFill="1"/>
    <xf numFmtId="0" fontId="16" fillId="0" borderId="0" xfId="0" applyFont="1"/>
    <xf numFmtId="0" fontId="19" fillId="0" borderId="0" xfId="42" applyFont="1" applyFill="1" applyAlignment="1">
      <alignment vertical="top"/>
    </xf>
    <xf numFmtId="0" fontId="21" fillId="0" borderId="0" xfId="0" applyFont="1"/>
    <xf numFmtId="0" fontId="21" fillId="0" borderId="0" xfId="0" applyFont="1" applyFill="1"/>
    <xf numFmtId="0" fontId="19" fillId="35" borderId="0" xfId="0" applyFont="1" applyFill="1"/>
    <xf numFmtId="0" fontId="0" fillId="0" borderId="0" xfId="0" applyAlignment="1">
      <alignment horizontal="right"/>
    </xf>
    <xf numFmtId="0" fontId="19" fillId="35" borderId="0" xfId="0" applyFont="1" applyFill="1" applyAlignment="1">
      <alignment horizontal="right"/>
    </xf>
    <xf numFmtId="0" fontId="0" fillId="0" borderId="0" xfId="0"/>
    <xf numFmtId="14" fontId="0" fillId="0" borderId="0" xfId="0" applyNumberFormat="1"/>
    <xf numFmtId="20" fontId="0" fillId="0" borderId="0" xfId="0" applyNumberFormat="1"/>
    <xf numFmtId="11" fontId="0" fillId="0" borderId="0" xfId="0" applyNumberFormat="1"/>
    <xf numFmtId="14" fontId="0" fillId="0" borderId="0" xfId="0" applyNumberFormat="1" applyFill="1"/>
    <xf numFmtId="20" fontId="0" fillId="0" borderId="0" xfId="0" applyNumberFormat="1" applyFill="1"/>
    <xf numFmtId="0" fontId="22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23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164" fontId="22" fillId="0" borderId="0" xfId="0" applyNumberFormat="1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carbonate_plot!$A$2:$A$76</c:f>
              <c:numCache>
                <c:formatCode>General</c:formatCode>
                <c:ptCount val="75"/>
                <c:pt idx="0">
                  <c:v>44.774000000000001</c:v>
                </c:pt>
                <c:pt idx="1">
                  <c:v>0.15</c:v>
                </c:pt>
                <c:pt idx="2">
                  <c:v>47.838999999999999</c:v>
                </c:pt>
                <c:pt idx="3">
                  <c:v>0.15</c:v>
                </c:pt>
                <c:pt idx="4">
                  <c:v>0.56599999999999995</c:v>
                </c:pt>
                <c:pt idx="5">
                  <c:v>0.158</c:v>
                </c:pt>
                <c:pt idx="6">
                  <c:v>86.799000000000007</c:v>
                </c:pt>
                <c:pt idx="7">
                  <c:v>0.158</c:v>
                </c:pt>
                <c:pt idx="8">
                  <c:v>28.564</c:v>
                </c:pt>
                <c:pt idx="9">
                  <c:v>0.32500000000000001</c:v>
                </c:pt>
                <c:pt idx="10">
                  <c:v>0.23300000000000001</c:v>
                </c:pt>
                <c:pt idx="11">
                  <c:v>33.128</c:v>
                </c:pt>
                <c:pt idx="12">
                  <c:v>0.32500000000000001</c:v>
                </c:pt>
                <c:pt idx="13">
                  <c:v>4.0149999999999997</c:v>
                </c:pt>
                <c:pt idx="14">
                  <c:v>27.006</c:v>
                </c:pt>
                <c:pt idx="15">
                  <c:v>0.20799999999999999</c:v>
                </c:pt>
                <c:pt idx="16">
                  <c:v>0.20799999999999999</c:v>
                </c:pt>
                <c:pt idx="17">
                  <c:v>0.183</c:v>
                </c:pt>
                <c:pt idx="18">
                  <c:v>0.158</c:v>
                </c:pt>
                <c:pt idx="19">
                  <c:v>0.2</c:v>
                </c:pt>
                <c:pt idx="20">
                  <c:v>0.308</c:v>
                </c:pt>
                <c:pt idx="21">
                  <c:v>0.158</c:v>
                </c:pt>
                <c:pt idx="22">
                  <c:v>0.50800000000000001</c:v>
                </c:pt>
                <c:pt idx="23">
                  <c:v>0.2</c:v>
                </c:pt>
                <c:pt idx="24">
                  <c:v>0.17499999999999999</c:v>
                </c:pt>
                <c:pt idx="25">
                  <c:v>6.3970000000000002</c:v>
                </c:pt>
                <c:pt idx="26">
                  <c:v>1.9910000000000001</c:v>
                </c:pt>
                <c:pt idx="27">
                  <c:v>22.082999999999998</c:v>
                </c:pt>
                <c:pt idx="28">
                  <c:v>0.125</c:v>
                </c:pt>
                <c:pt idx="29">
                  <c:v>18.934000000000001</c:v>
                </c:pt>
                <c:pt idx="30">
                  <c:v>3.5489999999999999</c:v>
                </c:pt>
                <c:pt idx="31">
                  <c:v>24.972999999999999</c:v>
                </c:pt>
                <c:pt idx="32">
                  <c:v>1.175</c:v>
                </c:pt>
                <c:pt idx="33">
                  <c:v>0.23300000000000001</c:v>
                </c:pt>
                <c:pt idx="34">
                  <c:v>7.4999999999999997E-2</c:v>
                </c:pt>
                <c:pt idx="35">
                  <c:v>0.20799999999999999</c:v>
                </c:pt>
                <c:pt idx="36">
                  <c:v>0.14199999999999999</c:v>
                </c:pt>
                <c:pt idx="37">
                  <c:v>0.183</c:v>
                </c:pt>
                <c:pt idx="38">
                  <c:v>0.14199999999999999</c:v>
                </c:pt>
                <c:pt idx="39">
                  <c:v>0.317</c:v>
                </c:pt>
                <c:pt idx="40">
                  <c:v>34.369999999999997</c:v>
                </c:pt>
                <c:pt idx="41">
                  <c:v>38.46</c:v>
                </c:pt>
                <c:pt idx="42">
                  <c:v>6.3310000000000004</c:v>
                </c:pt>
                <c:pt idx="43">
                  <c:v>6.7000000000000004E-2</c:v>
                </c:pt>
                <c:pt idx="44">
                  <c:v>0.25</c:v>
                </c:pt>
                <c:pt idx="45">
                  <c:v>43.399000000000001</c:v>
                </c:pt>
                <c:pt idx="46">
                  <c:v>0.15</c:v>
                </c:pt>
                <c:pt idx="47">
                  <c:v>0.54100000000000004</c:v>
                </c:pt>
                <c:pt idx="48">
                  <c:v>0.20799999999999999</c:v>
                </c:pt>
                <c:pt idx="49">
                  <c:v>0.23300000000000001</c:v>
                </c:pt>
                <c:pt idx="50">
                  <c:v>28.105</c:v>
                </c:pt>
                <c:pt idx="51">
                  <c:v>0.72499999999999998</c:v>
                </c:pt>
                <c:pt idx="52">
                  <c:v>0.158</c:v>
                </c:pt>
                <c:pt idx="53">
                  <c:v>0.24199999999999999</c:v>
                </c:pt>
                <c:pt idx="54">
                  <c:v>0.25800000000000001</c:v>
                </c:pt>
                <c:pt idx="55">
                  <c:v>0.25800000000000001</c:v>
                </c:pt>
                <c:pt idx="56">
                  <c:v>63</c:v>
                </c:pt>
                <c:pt idx="57">
                  <c:v>32.17</c:v>
                </c:pt>
                <c:pt idx="58">
                  <c:v>0.97499999999999998</c:v>
                </c:pt>
                <c:pt idx="59">
                  <c:v>0.16700000000000001</c:v>
                </c:pt>
                <c:pt idx="60">
                  <c:v>1.333</c:v>
                </c:pt>
                <c:pt idx="61">
                  <c:v>0.7</c:v>
                </c:pt>
                <c:pt idx="62">
                  <c:v>0.66600000000000004</c:v>
                </c:pt>
                <c:pt idx="63">
                  <c:v>0.23300000000000001</c:v>
                </c:pt>
                <c:pt idx="64">
                  <c:v>0.183</c:v>
                </c:pt>
                <c:pt idx="65">
                  <c:v>32.579000000000001</c:v>
                </c:pt>
                <c:pt idx="66">
                  <c:v>0.25800000000000001</c:v>
                </c:pt>
                <c:pt idx="67">
                  <c:v>1.133</c:v>
                </c:pt>
                <c:pt idx="68">
                  <c:v>0.78300000000000003</c:v>
                </c:pt>
                <c:pt idx="69">
                  <c:v>0.25</c:v>
                </c:pt>
                <c:pt idx="70">
                  <c:v>0.192</c:v>
                </c:pt>
                <c:pt idx="71">
                  <c:v>0.34200000000000003</c:v>
                </c:pt>
                <c:pt idx="72">
                  <c:v>30.521000000000001</c:v>
                </c:pt>
                <c:pt idx="73">
                  <c:v>52.795999999999999</c:v>
                </c:pt>
                <c:pt idx="74">
                  <c:v>0.96599999999999997</c:v>
                </c:pt>
              </c:numCache>
            </c:numRef>
          </c:xVal>
          <c:yVal>
            <c:numRef>
              <c:f>carbonate_plot!$B$2:$B$76</c:f>
              <c:numCache>
                <c:formatCode>General</c:formatCode>
                <c:ptCount val="75"/>
                <c:pt idx="0">
                  <c:v>0.09</c:v>
                </c:pt>
                <c:pt idx="1">
                  <c:v>2.4500000000000002</c:v>
                </c:pt>
                <c:pt idx="2">
                  <c:v>6.64</c:v>
                </c:pt>
                <c:pt idx="3">
                  <c:v>10.4</c:v>
                </c:pt>
                <c:pt idx="4">
                  <c:v>11</c:v>
                </c:pt>
                <c:pt idx="5">
                  <c:v>20.37</c:v>
                </c:pt>
                <c:pt idx="6">
                  <c:v>21.84</c:v>
                </c:pt>
                <c:pt idx="7">
                  <c:v>28.06</c:v>
                </c:pt>
                <c:pt idx="8">
                  <c:v>30.99</c:v>
                </c:pt>
                <c:pt idx="9">
                  <c:v>37.56</c:v>
                </c:pt>
                <c:pt idx="10">
                  <c:v>40.479999999999997</c:v>
                </c:pt>
                <c:pt idx="11">
                  <c:v>47.1</c:v>
                </c:pt>
                <c:pt idx="12">
                  <c:v>51.15</c:v>
                </c:pt>
                <c:pt idx="13">
                  <c:v>56.91</c:v>
                </c:pt>
                <c:pt idx="14">
                  <c:v>60.75</c:v>
                </c:pt>
                <c:pt idx="15">
                  <c:v>69.400000000000006</c:v>
                </c:pt>
                <c:pt idx="16">
                  <c:v>72.11</c:v>
                </c:pt>
                <c:pt idx="17">
                  <c:v>75.819999999999993</c:v>
                </c:pt>
                <c:pt idx="18">
                  <c:v>78.63</c:v>
                </c:pt>
                <c:pt idx="19">
                  <c:v>85.41</c:v>
                </c:pt>
                <c:pt idx="20">
                  <c:v>89.91</c:v>
                </c:pt>
                <c:pt idx="21">
                  <c:v>97.78</c:v>
                </c:pt>
                <c:pt idx="22">
                  <c:v>100.59</c:v>
                </c:pt>
                <c:pt idx="23">
                  <c:v>102.8</c:v>
                </c:pt>
                <c:pt idx="24">
                  <c:v>105.71</c:v>
                </c:pt>
                <c:pt idx="25">
                  <c:v>110.13</c:v>
                </c:pt>
                <c:pt idx="26">
                  <c:v>112.6</c:v>
                </c:pt>
                <c:pt idx="27">
                  <c:v>117.11</c:v>
                </c:pt>
                <c:pt idx="28">
                  <c:v>119.74</c:v>
                </c:pt>
                <c:pt idx="29">
                  <c:v>122.79</c:v>
                </c:pt>
                <c:pt idx="30">
                  <c:v>124.55</c:v>
                </c:pt>
                <c:pt idx="31">
                  <c:v>128.93</c:v>
                </c:pt>
                <c:pt idx="32">
                  <c:v>132.91999999999999</c:v>
                </c:pt>
                <c:pt idx="33">
                  <c:v>134.15</c:v>
                </c:pt>
                <c:pt idx="34">
                  <c:v>136.82</c:v>
                </c:pt>
                <c:pt idx="35">
                  <c:v>144.84</c:v>
                </c:pt>
                <c:pt idx="36">
                  <c:v>146.47999999999999</c:v>
                </c:pt>
                <c:pt idx="37">
                  <c:v>151.66</c:v>
                </c:pt>
                <c:pt idx="38">
                  <c:v>154.61000000000001</c:v>
                </c:pt>
                <c:pt idx="39">
                  <c:v>162.1</c:v>
                </c:pt>
                <c:pt idx="40">
                  <c:v>167.56</c:v>
                </c:pt>
                <c:pt idx="41">
                  <c:v>172.66</c:v>
                </c:pt>
                <c:pt idx="42">
                  <c:v>173.63</c:v>
                </c:pt>
                <c:pt idx="43">
                  <c:v>184.87</c:v>
                </c:pt>
                <c:pt idx="44">
                  <c:v>191.39</c:v>
                </c:pt>
                <c:pt idx="45">
                  <c:v>193.86</c:v>
                </c:pt>
                <c:pt idx="46">
                  <c:v>198.92</c:v>
                </c:pt>
                <c:pt idx="47">
                  <c:v>202.43</c:v>
                </c:pt>
                <c:pt idx="48">
                  <c:v>208.85</c:v>
                </c:pt>
                <c:pt idx="49">
                  <c:v>213.27</c:v>
                </c:pt>
                <c:pt idx="50">
                  <c:v>221.46</c:v>
                </c:pt>
                <c:pt idx="51">
                  <c:v>223.94</c:v>
                </c:pt>
                <c:pt idx="52">
                  <c:v>229.39</c:v>
                </c:pt>
                <c:pt idx="53">
                  <c:v>231.96</c:v>
                </c:pt>
                <c:pt idx="54">
                  <c:v>238.44</c:v>
                </c:pt>
                <c:pt idx="55">
                  <c:v>241.45</c:v>
                </c:pt>
                <c:pt idx="56">
                  <c:v>246.6</c:v>
                </c:pt>
                <c:pt idx="57">
                  <c:v>250.12</c:v>
                </c:pt>
                <c:pt idx="58">
                  <c:v>252.81</c:v>
                </c:pt>
                <c:pt idx="59">
                  <c:v>259.31</c:v>
                </c:pt>
                <c:pt idx="60">
                  <c:v>263.76</c:v>
                </c:pt>
                <c:pt idx="61">
                  <c:v>267.12</c:v>
                </c:pt>
                <c:pt idx="62">
                  <c:v>268.62</c:v>
                </c:pt>
                <c:pt idx="63">
                  <c:v>273.52</c:v>
                </c:pt>
                <c:pt idx="64">
                  <c:v>276.70999999999998</c:v>
                </c:pt>
                <c:pt idx="65">
                  <c:v>284.82</c:v>
                </c:pt>
                <c:pt idx="66">
                  <c:v>288.95</c:v>
                </c:pt>
                <c:pt idx="67">
                  <c:v>294.51</c:v>
                </c:pt>
                <c:pt idx="68">
                  <c:v>298.74</c:v>
                </c:pt>
                <c:pt idx="69">
                  <c:v>307.06</c:v>
                </c:pt>
                <c:pt idx="70">
                  <c:v>313.3</c:v>
                </c:pt>
                <c:pt idx="71">
                  <c:v>317.7</c:v>
                </c:pt>
                <c:pt idx="72">
                  <c:v>327.32</c:v>
                </c:pt>
                <c:pt idx="73">
                  <c:v>330.4</c:v>
                </c:pt>
                <c:pt idx="74">
                  <c:v>335.12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93-4D7A-BF36-713E0EE25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767407"/>
        <c:axId val="728759503"/>
      </c:scatterChart>
      <c:valAx>
        <c:axId val="728767407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CaCO3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59503"/>
        <c:crosses val="autoZero"/>
        <c:crossBetween val="midCat"/>
      </c:valAx>
      <c:valAx>
        <c:axId val="728759503"/>
        <c:scaling>
          <c:orientation val="maxMin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Top depth CSF-A</a:t>
                </a:r>
                <a:r>
                  <a:rPr lang="en-US" sz="1200" baseline="0">
                    <a:solidFill>
                      <a:sysClr val="windowText" lastClr="000000"/>
                    </a:solidFill>
                  </a:rPr>
                  <a:t> (m)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67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('CHNS plot'!$F$6:$F$62,'CHNS plot'!$F$64:$F$72,'CHNS plot'!$F$75:$F$77,'CHNS plot'!$F$79:$F$80)</c:f>
              <c:numCache>
                <c:formatCode>General</c:formatCode>
                <c:ptCount val="71"/>
                <c:pt idx="0">
                  <c:v>0.43</c:v>
                </c:pt>
                <c:pt idx="1">
                  <c:v>0.28999999999999998</c:v>
                </c:pt>
                <c:pt idx="2">
                  <c:v>0.34</c:v>
                </c:pt>
                <c:pt idx="3">
                  <c:v>0.36</c:v>
                </c:pt>
                <c:pt idx="4">
                  <c:v>0.17</c:v>
                </c:pt>
                <c:pt idx="5">
                  <c:v>0.2</c:v>
                </c:pt>
                <c:pt idx="6">
                  <c:v>0.42</c:v>
                </c:pt>
                <c:pt idx="7">
                  <c:v>0.3</c:v>
                </c:pt>
                <c:pt idx="8">
                  <c:v>0.28999999999999998</c:v>
                </c:pt>
                <c:pt idx="9">
                  <c:v>0.26</c:v>
                </c:pt>
                <c:pt idx="10">
                  <c:v>0.17</c:v>
                </c:pt>
                <c:pt idx="11">
                  <c:v>0.31</c:v>
                </c:pt>
                <c:pt idx="12">
                  <c:v>0.28000000000000003</c:v>
                </c:pt>
                <c:pt idx="13">
                  <c:v>0.35</c:v>
                </c:pt>
                <c:pt idx="14">
                  <c:v>0.3</c:v>
                </c:pt>
                <c:pt idx="15">
                  <c:v>0.19</c:v>
                </c:pt>
                <c:pt idx="16">
                  <c:v>0.24</c:v>
                </c:pt>
                <c:pt idx="17">
                  <c:v>0.24</c:v>
                </c:pt>
                <c:pt idx="18">
                  <c:v>0.31</c:v>
                </c:pt>
                <c:pt idx="19">
                  <c:v>0.13</c:v>
                </c:pt>
                <c:pt idx="20">
                  <c:v>0.28000000000000003</c:v>
                </c:pt>
                <c:pt idx="21">
                  <c:v>0.28000000000000003</c:v>
                </c:pt>
                <c:pt idx="22">
                  <c:v>0.39</c:v>
                </c:pt>
                <c:pt idx="23">
                  <c:v>0.18</c:v>
                </c:pt>
                <c:pt idx="24">
                  <c:v>0.09</c:v>
                </c:pt>
                <c:pt idx="25">
                  <c:v>0.19</c:v>
                </c:pt>
                <c:pt idx="26">
                  <c:v>0.12</c:v>
                </c:pt>
                <c:pt idx="27">
                  <c:v>0.17</c:v>
                </c:pt>
                <c:pt idx="28">
                  <c:v>0.2</c:v>
                </c:pt>
                <c:pt idx="29">
                  <c:v>0.28000000000000003</c:v>
                </c:pt>
                <c:pt idx="30">
                  <c:v>0.36</c:v>
                </c:pt>
                <c:pt idx="31">
                  <c:v>0.35</c:v>
                </c:pt>
                <c:pt idx="32">
                  <c:v>0.21</c:v>
                </c:pt>
                <c:pt idx="33">
                  <c:v>0.17</c:v>
                </c:pt>
                <c:pt idx="34">
                  <c:v>0.15</c:v>
                </c:pt>
                <c:pt idx="35">
                  <c:v>0.15</c:v>
                </c:pt>
                <c:pt idx="36">
                  <c:v>0.21</c:v>
                </c:pt>
                <c:pt idx="37">
                  <c:v>0.18</c:v>
                </c:pt>
                <c:pt idx="38">
                  <c:v>0.38</c:v>
                </c:pt>
                <c:pt idx="39">
                  <c:v>0.18</c:v>
                </c:pt>
                <c:pt idx="40">
                  <c:v>0.32</c:v>
                </c:pt>
                <c:pt idx="41">
                  <c:v>0.32</c:v>
                </c:pt>
                <c:pt idx="42">
                  <c:v>0.21</c:v>
                </c:pt>
                <c:pt idx="43">
                  <c:v>0.11</c:v>
                </c:pt>
                <c:pt idx="44">
                  <c:v>0.09</c:v>
                </c:pt>
                <c:pt idx="45">
                  <c:v>0.28000000000000003</c:v>
                </c:pt>
                <c:pt idx="46">
                  <c:v>0.21</c:v>
                </c:pt>
                <c:pt idx="47">
                  <c:v>0.21</c:v>
                </c:pt>
                <c:pt idx="48">
                  <c:v>0.19</c:v>
                </c:pt>
                <c:pt idx="49">
                  <c:v>0.21</c:v>
                </c:pt>
                <c:pt idx="50">
                  <c:v>0.3</c:v>
                </c:pt>
                <c:pt idx="51">
                  <c:v>0.1</c:v>
                </c:pt>
                <c:pt idx="52">
                  <c:v>0.13</c:v>
                </c:pt>
                <c:pt idx="53">
                  <c:v>0.08</c:v>
                </c:pt>
                <c:pt idx="54">
                  <c:v>0.08</c:v>
                </c:pt>
                <c:pt idx="55">
                  <c:v>0.11</c:v>
                </c:pt>
                <c:pt idx="56">
                  <c:v>0.25</c:v>
                </c:pt>
                <c:pt idx="57">
                  <c:v>0.19</c:v>
                </c:pt>
                <c:pt idx="58">
                  <c:v>0.09</c:v>
                </c:pt>
                <c:pt idx="59">
                  <c:v>0.09</c:v>
                </c:pt>
                <c:pt idx="60">
                  <c:v>0.2</c:v>
                </c:pt>
                <c:pt idx="61">
                  <c:v>0.08</c:v>
                </c:pt>
                <c:pt idx="62">
                  <c:v>0.16</c:v>
                </c:pt>
                <c:pt idx="63">
                  <c:v>0.2</c:v>
                </c:pt>
                <c:pt idx="64">
                  <c:v>0.22</c:v>
                </c:pt>
                <c:pt idx="65">
                  <c:v>0.12</c:v>
                </c:pt>
                <c:pt idx="66">
                  <c:v>0.12</c:v>
                </c:pt>
                <c:pt idx="67">
                  <c:v>0.18</c:v>
                </c:pt>
                <c:pt idx="68">
                  <c:v>0.16</c:v>
                </c:pt>
                <c:pt idx="69">
                  <c:v>0.08</c:v>
                </c:pt>
                <c:pt idx="70">
                  <c:v>0.01</c:v>
                </c:pt>
              </c:numCache>
            </c:numRef>
          </c:xVal>
          <c:yVal>
            <c:numRef>
              <c:f>('CHNS plot'!$H$6:$H$62,'CHNS plot'!$H$64:$H$72,'CHNS plot'!$H$75:$H$77,'CHNS plot'!$H$79:$H$80)</c:f>
              <c:numCache>
                <c:formatCode>General</c:formatCode>
                <c:ptCount val="71"/>
                <c:pt idx="0">
                  <c:v>0.09</c:v>
                </c:pt>
                <c:pt idx="1">
                  <c:v>2.4500000000000002</c:v>
                </c:pt>
                <c:pt idx="2">
                  <c:v>6.64</c:v>
                </c:pt>
                <c:pt idx="3">
                  <c:v>10.4</c:v>
                </c:pt>
                <c:pt idx="4">
                  <c:v>11</c:v>
                </c:pt>
                <c:pt idx="5">
                  <c:v>20.37</c:v>
                </c:pt>
                <c:pt idx="6">
                  <c:v>21.84</c:v>
                </c:pt>
                <c:pt idx="7">
                  <c:v>28.06</c:v>
                </c:pt>
                <c:pt idx="8">
                  <c:v>30.99</c:v>
                </c:pt>
                <c:pt idx="9">
                  <c:v>37.56</c:v>
                </c:pt>
                <c:pt idx="10">
                  <c:v>40.479999999999997</c:v>
                </c:pt>
                <c:pt idx="11">
                  <c:v>47.1</c:v>
                </c:pt>
                <c:pt idx="12">
                  <c:v>51.15</c:v>
                </c:pt>
                <c:pt idx="13">
                  <c:v>56.91</c:v>
                </c:pt>
                <c:pt idx="14">
                  <c:v>60.75</c:v>
                </c:pt>
                <c:pt idx="15">
                  <c:v>69.400000000000006</c:v>
                </c:pt>
                <c:pt idx="16">
                  <c:v>72.11</c:v>
                </c:pt>
                <c:pt idx="17">
                  <c:v>75.819999999999993</c:v>
                </c:pt>
                <c:pt idx="18">
                  <c:v>78.63</c:v>
                </c:pt>
                <c:pt idx="19">
                  <c:v>85.41</c:v>
                </c:pt>
                <c:pt idx="20">
                  <c:v>89.91</c:v>
                </c:pt>
                <c:pt idx="21">
                  <c:v>97.78</c:v>
                </c:pt>
                <c:pt idx="22">
                  <c:v>100.59</c:v>
                </c:pt>
                <c:pt idx="23">
                  <c:v>102.8</c:v>
                </c:pt>
                <c:pt idx="24">
                  <c:v>105.71</c:v>
                </c:pt>
                <c:pt idx="25">
                  <c:v>110.13</c:v>
                </c:pt>
                <c:pt idx="26">
                  <c:v>112.6</c:v>
                </c:pt>
                <c:pt idx="27">
                  <c:v>117.11</c:v>
                </c:pt>
                <c:pt idx="28">
                  <c:v>119.74</c:v>
                </c:pt>
                <c:pt idx="29">
                  <c:v>122.79</c:v>
                </c:pt>
                <c:pt idx="30">
                  <c:v>124.55</c:v>
                </c:pt>
                <c:pt idx="31">
                  <c:v>128.93</c:v>
                </c:pt>
                <c:pt idx="32">
                  <c:v>132.91999999999999</c:v>
                </c:pt>
                <c:pt idx="33">
                  <c:v>134.15</c:v>
                </c:pt>
                <c:pt idx="34">
                  <c:v>136.82</c:v>
                </c:pt>
                <c:pt idx="35">
                  <c:v>144.84</c:v>
                </c:pt>
                <c:pt idx="36">
                  <c:v>146.47999999999999</c:v>
                </c:pt>
                <c:pt idx="37">
                  <c:v>151.66</c:v>
                </c:pt>
                <c:pt idx="38">
                  <c:v>154.61000000000001</c:v>
                </c:pt>
                <c:pt idx="39">
                  <c:v>162.1</c:v>
                </c:pt>
                <c:pt idx="40">
                  <c:v>167.56</c:v>
                </c:pt>
                <c:pt idx="41">
                  <c:v>172.66</c:v>
                </c:pt>
                <c:pt idx="42">
                  <c:v>173.63</c:v>
                </c:pt>
                <c:pt idx="43">
                  <c:v>184.87</c:v>
                </c:pt>
                <c:pt idx="44">
                  <c:v>191.39</c:v>
                </c:pt>
                <c:pt idx="45">
                  <c:v>193.86</c:v>
                </c:pt>
                <c:pt idx="46">
                  <c:v>198.92</c:v>
                </c:pt>
                <c:pt idx="47">
                  <c:v>202.43</c:v>
                </c:pt>
                <c:pt idx="48">
                  <c:v>208.85</c:v>
                </c:pt>
                <c:pt idx="49">
                  <c:v>213.27</c:v>
                </c:pt>
                <c:pt idx="50">
                  <c:v>221.46</c:v>
                </c:pt>
                <c:pt idx="51">
                  <c:v>223.94</c:v>
                </c:pt>
                <c:pt idx="52">
                  <c:v>229.39</c:v>
                </c:pt>
                <c:pt idx="53">
                  <c:v>231.96</c:v>
                </c:pt>
                <c:pt idx="54">
                  <c:v>238.44</c:v>
                </c:pt>
                <c:pt idx="55">
                  <c:v>241.45</c:v>
                </c:pt>
                <c:pt idx="56">
                  <c:v>246.6</c:v>
                </c:pt>
                <c:pt idx="57">
                  <c:v>252.81</c:v>
                </c:pt>
                <c:pt idx="58">
                  <c:v>259.31</c:v>
                </c:pt>
                <c:pt idx="59">
                  <c:v>263.76</c:v>
                </c:pt>
                <c:pt idx="60">
                  <c:v>267.12</c:v>
                </c:pt>
                <c:pt idx="61">
                  <c:v>268.62</c:v>
                </c:pt>
                <c:pt idx="62">
                  <c:v>273.52</c:v>
                </c:pt>
                <c:pt idx="63">
                  <c:v>276.70999999999998</c:v>
                </c:pt>
                <c:pt idx="64">
                  <c:v>284.82</c:v>
                </c:pt>
                <c:pt idx="65">
                  <c:v>288.95</c:v>
                </c:pt>
                <c:pt idx="66">
                  <c:v>307.06</c:v>
                </c:pt>
                <c:pt idx="67">
                  <c:v>313.3</c:v>
                </c:pt>
                <c:pt idx="68">
                  <c:v>317.7</c:v>
                </c:pt>
                <c:pt idx="69">
                  <c:v>330.4</c:v>
                </c:pt>
                <c:pt idx="70">
                  <c:v>335.12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DF-4AA8-BA93-FF9716476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768655"/>
        <c:axId val="728764911"/>
      </c:scatterChart>
      <c:valAx>
        <c:axId val="728768655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TOC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64911"/>
        <c:crosses val="autoZero"/>
        <c:crossBetween val="midCat"/>
      </c:valAx>
      <c:valAx>
        <c:axId val="728764911"/>
        <c:scaling>
          <c:orientation val="maxMin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68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('CHNS plot'!$G$6:$G$62,'CHNS plot'!$G$64:$G$72,'CHNS plot'!$G$75:$G$77,'CHNS plot'!$G$79:$G$80)</c:f>
              <c:numCache>
                <c:formatCode>General</c:formatCode>
                <c:ptCount val="71"/>
                <c:pt idx="0">
                  <c:v>19.907407407407405</c:v>
                </c:pt>
                <c:pt idx="1">
                  <c:v>7.3604060913705585</c:v>
                </c:pt>
                <c:pt idx="2">
                  <c:v>18.27956989247312</c:v>
                </c:pt>
                <c:pt idx="3">
                  <c:v>8.3720930232558146</c:v>
                </c:pt>
                <c:pt idx="4">
                  <c:v>4.5576407506702417</c:v>
                </c:pt>
                <c:pt idx="5">
                  <c:v>6.9204152249134951</c:v>
                </c:pt>
                <c:pt idx="6">
                  <c:v>18.103448275862071</c:v>
                </c:pt>
                <c:pt idx="7">
                  <c:v>7.7319587628865971</c:v>
                </c:pt>
                <c:pt idx="8">
                  <c:v>12.44635193133047</c:v>
                </c:pt>
                <c:pt idx="9">
                  <c:v>7.4927953890489913</c:v>
                </c:pt>
                <c:pt idx="10">
                  <c:v>6.640625</c:v>
                </c:pt>
                <c:pt idx="11">
                  <c:v>8.5635359116022087</c:v>
                </c:pt>
                <c:pt idx="12">
                  <c:v>7.608695652173914</c:v>
                </c:pt>
                <c:pt idx="13">
                  <c:v>7.8475336322869946</c:v>
                </c:pt>
                <c:pt idx="14">
                  <c:v>11.673151750972762</c:v>
                </c:pt>
                <c:pt idx="15">
                  <c:v>4.4917257683215137</c:v>
                </c:pt>
                <c:pt idx="16">
                  <c:v>7.2289156626506017</c:v>
                </c:pt>
                <c:pt idx="17">
                  <c:v>6.3157894736842106</c:v>
                </c:pt>
                <c:pt idx="18">
                  <c:v>7.7114427860696519</c:v>
                </c:pt>
                <c:pt idx="19">
                  <c:v>5.5555555555555554</c:v>
                </c:pt>
                <c:pt idx="20">
                  <c:v>7.9772079772079785</c:v>
                </c:pt>
                <c:pt idx="21">
                  <c:v>7.0528967254408066</c:v>
                </c:pt>
                <c:pt idx="22">
                  <c:v>8.387096774193548</c:v>
                </c:pt>
                <c:pt idx="23">
                  <c:v>5.4545454545454541</c:v>
                </c:pt>
                <c:pt idx="24">
                  <c:v>3.0405405405405403</c:v>
                </c:pt>
                <c:pt idx="25">
                  <c:v>5.3521126760563389</c:v>
                </c:pt>
                <c:pt idx="26">
                  <c:v>4.6332046332046328</c:v>
                </c:pt>
                <c:pt idx="27">
                  <c:v>8.0952380952380949</c:v>
                </c:pt>
                <c:pt idx="28">
                  <c:v>7.2202166064981954</c:v>
                </c:pt>
                <c:pt idx="29">
                  <c:v>9.6551724137931032</c:v>
                </c:pt>
                <c:pt idx="30">
                  <c:v>8.3720930232558146</c:v>
                </c:pt>
                <c:pt idx="31">
                  <c:v>14.462809917355372</c:v>
                </c:pt>
                <c:pt idx="32">
                  <c:v>6.6455696202531636</c:v>
                </c:pt>
                <c:pt idx="33">
                  <c:v>4.6321525885558579</c:v>
                </c:pt>
                <c:pt idx="34">
                  <c:v>5.5762081784386615</c:v>
                </c:pt>
                <c:pt idx="35">
                  <c:v>4.8076923076923075</c:v>
                </c:pt>
                <c:pt idx="36">
                  <c:v>5.4263565891472867</c:v>
                </c:pt>
                <c:pt idx="37">
                  <c:v>5.7507987220447276</c:v>
                </c:pt>
                <c:pt idx="38">
                  <c:v>7.8838174273858925</c:v>
                </c:pt>
                <c:pt idx="39">
                  <c:v>4.6997389033942554</c:v>
                </c:pt>
                <c:pt idx="40">
                  <c:v>12.851405622489962</c:v>
                </c:pt>
                <c:pt idx="41">
                  <c:v>12.403100775193799</c:v>
                </c:pt>
                <c:pt idx="42">
                  <c:v>7.0469798657718119</c:v>
                </c:pt>
                <c:pt idx="43">
                  <c:v>4.119850187265917</c:v>
                </c:pt>
                <c:pt idx="44">
                  <c:v>3.5156249999999996</c:v>
                </c:pt>
                <c:pt idx="45">
                  <c:v>9.1503267973856222</c:v>
                </c:pt>
                <c:pt idx="46">
                  <c:v>6.3829787234042552</c:v>
                </c:pt>
                <c:pt idx="47">
                  <c:v>5.343511450381679</c:v>
                </c:pt>
                <c:pt idx="48">
                  <c:v>5.2924791086350975</c:v>
                </c:pt>
                <c:pt idx="49">
                  <c:v>5.343511450381679</c:v>
                </c:pt>
                <c:pt idx="50">
                  <c:v>10.75268817204301</c:v>
                </c:pt>
                <c:pt idx="51">
                  <c:v>3.5587188612099645</c:v>
                </c:pt>
                <c:pt idx="52">
                  <c:v>4.8507462686567164</c:v>
                </c:pt>
                <c:pt idx="53">
                  <c:v>2.8469750889679717</c:v>
                </c:pt>
                <c:pt idx="54">
                  <c:v>2.3668639053254439</c:v>
                </c:pt>
                <c:pt idx="55">
                  <c:v>4.4176706827309236</c:v>
                </c:pt>
                <c:pt idx="56">
                  <c:v>7.1225071225071224</c:v>
                </c:pt>
                <c:pt idx="57">
                  <c:v>4.6004842615012107</c:v>
                </c:pt>
                <c:pt idx="58">
                  <c:v>2.8753993610223638</c:v>
                </c:pt>
                <c:pt idx="59">
                  <c:v>2.535211267605634</c:v>
                </c:pt>
                <c:pt idx="60">
                  <c:v>4.4543429844097995</c:v>
                </c:pt>
                <c:pt idx="61">
                  <c:v>3.2653061224489797</c:v>
                </c:pt>
                <c:pt idx="62">
                  <c:v>6.2015503875968996</c:v>
                </c:pt>
                <c:pt idx="63">
                  <c:v>5.5710306406685239</c:v>
                </c:pt>
                <c:pt idx="64">
                  <c:v>8.5271317829457356</c:v>
                </c:pt>
                <c:pt idx="65">
                  <c:v>4.7619047619047619</c:v>
                </c:pt>
                <c:pt idx="66">
                  <c:v>4.5283018867924527</c:v>
                </c:pt>
                <c:pt idx="67">
                  <c:v>5.027932960893855</c:v>
                </c:pt>
                <c:pt idx="68">
                  <c:v>5.7142857142857144</c:v>
                </c:pt>
                <c:pt idx="69">
                  <c:v>2.9090909090909092</c:v>
                </c:pt>
                <c:pt idx="70">
                  <c:v>0.34602076124567477</c:v>
                </c:pt>
              </c:numCache>
            </c:numRef>
          </c:xVal>
          <c:yVal>
            <c:numRef>
              <c:f>('CHNS plot'!$H$6:$H$62,'CHNS plot'!$H$64:$H$72,'CHNS plot'!$H$75:$H$77,'CHNS plot'!$H$79:$H$80)</c:f>
              <c:numCache>
                <c:formatCode>General</c:formatCode>
                <c:ptCount val="71"/>
                <c:pt idx="0">
                  <c:v>0.09</c:v>
                </c:pt>
                <c:pt idx="1">
                  <c:v>2.4500000000000002</c:v>
                </c:pt>
                <c:pt idx="2">
                  <c:v>6.64</c:v>
                </c:pt>
                <c:pt idx="3">
                  <c:v>10.4</c:v>
                </c:pt>
                <c:pt idx="4">
                  <c:v>11</c:v>
                </c:pt>
                <c:pt idx="5">
                  <c:v>20.37</c:v>
                </c:pt>
                <c:pt idx="6">
                  <c:v>21.84</c:v>
                </c:pt>
                <c:pt idx="7">
                  <c:v>28.06</c:v>
                </c:pt>
                <c:pt idx="8">
                  <c:v>30.99</c:v>
                </c:pt>
                <c:pt idx="9">
                  <c:v>37.56</c:v>
                </c:pt>
                <c:pt idx="10">
                  <c:v>40.479999999999997</c:v>
                </c:pt>
                <c:pt idx="11">
                  <c:v>47.1</c:v>
                </c:pt>
                <c:pt idx="12">
                  <c:v>51.15</c:v>
                </c:pt>
                <c:pt idx="13">
                  <c:v>56.91</c:v>
                </c:pt>
                <c:pt idx="14">
                  <c:v>60.75</c:v>
                </c:pt>
                <c:pt idx="15">
                  <c:v>69.400000000000006</c:v>
                </c:pt>
                <c:pt idx="16">
                  <c:v>72.11</c:v>
                </c:pt>
                <c:pt idx="17">
                  <c:v>75.819999999999993</c:v>
                </c:pt>
                <c:pt idx="18">
                  <c:v>78.63</c:v>
                </c:pt>
                <c:pt idx="19">
                  <c:v>85.41</c:v>
                </c:pt>
                <c:pt idx="20">
                  <c:v>89.91</c:v>
                </c:pt>
                <c:pt idx="21">
                  <c:v>97.78</c:v>
                </c:pt>
                <c:pt idx="22">
                  <c:v>100.59</c:v>
                </c:pt>
                <c:pt idx="23">
                  <c:v>102.8</c:v>
                </c:pt>
                <c:pt idx="24">
                  <c:v>105.71</c:v>
                </c:pt>
                <c:pt idx="25">
                  <c:v>110.13</c:v>
                </c:pt>
                <c:pt idx="26">
                  <c:v>112.6</c:v>
                </c:pt>
                <c:pt idx="27">
                  <c:v>117.11</c:v>
                </c:pt>
                <c:pt idx="28">
                  <c:v>119.74</c:v>
                </c:pt>
                <c:pt idx="29">
                  <c:v>122.79</c:v>
                </c:pt>
                <c:pt idx="30">
                  <c:v>124.55</c:v>
                </c:pt>
                <c:pt idx="31">
                  <c:v>128.93</c:v>
                </c:pt>
                <c:pt idx="32">
                  <c:v>132.91999999999999</c:v>
                </c:pt>
                <c:pt idx="33">
                  <c:v>134.15</c:v>
                </c:pt>
                <c:pt idx="34">
                  <c:v>136.82</c:v>
                </c:pt>
                <c:pt idx="35">
                  <c:v>144.84</c:v>
                </c:pt>
                <c:pt idx="36">
                  <c:v>146.47999999999999</c:v>
                </c:pt>
                <c:pt idx="37">
                  <c:v>151.66</c:v>
                </c:pt>
                <c:pt idx="38">
                  <c:v>154.61000000000001</c:v>
                </c:pt>
                <c:pt idx="39">
                  <c:v>162.1</c:v>
                </c:pt>
                <c:pt idx="40">
                  <c:v>167.56</c:v>
                </c:pt>
                <c:pt idx="41">
                  <c:v>172.66</c:v>
                </c:pt>
                <c:pt idx="42">
                  <c:v>173.63</c:v>
                </c:pt>
                <c:pt idx="43">
                  <c:v>184.87</c:v>
                </c:pt>
                <c:pt idx="44">
                  <c:v>191.39</c:v>
                </c:pt>
                <c:pt idx="45">
                  <c:v>193.86</c:v>
                </c:pt>
                <c:pt idx="46">
                  <c:v>198.92</c:v>
                </c:pt>
                <c:pt idx="47">
                  <c:v>202.43</c:v>
                </c:pt>
                <c:pt idx="48">
                  <c:v>208.85</c:v>
                </c:pt>
                <c:pt idx="49">
                  <c:v>213.27</c:v>
                </c:pt>
                <c:pt idx="50">
                  <c:v>221.46</c:v>
                </c:pt>
                <c:pt idx="51">
                  <c:v>223.94</c:v>
                </c:pt>
                <c:pt idx="52">
                  <c:v>229.39</c:v>
                </c:pt>
                <c:pt idx="53">
                  <c:v>231.96</c:v>
                </c:pt>
                <c:pt idx="54">
                  <c:v>238.44</c:v>
                </c:pt>
                <c:pt idx="55">
                  <c:v>241.45</c:v>
                </c:pt>
                <c:pt idx="56">
                  <c:v>246.6</c:v>
                </c:pt>
                <c:pt idx="57">
                  <c:v>252.81</c:v>
                </c:pt>
                <c:pt idx="58">
                  <c:v>259.31</c:v>
                </c:pt>
                <c:pt idx="59">
                  <c:v>263.76</c:v>
                </c:pt>
                <c:pt idx="60">
                  <c:v>267.12</c:v>
                </c:pt>
                <c:pt idx="61">
                  <c:v>268.62</c:v>
                </c:pt>
                <c:pt idx="62">
                  <c:v>273.52</c:v>
                </c:pt>
                <c:pt idx="63">
                  <c:v>276.70999999999998</c:v>
                </c:pt>
                <c:pt idx="64">
                  <c:v>284.82</c:v>
                </c:pt>
                <c:pt idx="65">
                  <c:v>288.95</c:v>
                </c:pt>
                <c:pt idx="66">
                  <c:v>307.06</c:v>
                </c:pt>
                <c:pt idx="67">
                  <c:v>313.3</c:v>
                </c:pt>
                <c:pt idx="68">
                  <c:v>317.7</c:v>
                </c:pt>
                <c:pt idx="69">
                  <c:v>330.4</c:v>
                </c:pt>
                <c:pt idx="70">
                  <c:v>335.12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FD-43E1-9B04-422F9C1BB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605519"/>
        <c:axId val="150605935"/>
      </c:scatterChart>
      <c:valAx>
        <c:axId val="150605519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TOC:TN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05935"/>
        <c:crosses val="autoZero"/>
        <c:crossBetween val="midCat"/>
      </c:valAx>
      <c:valAx>
        <c:axId val="150605935"/>
        <c:scaling>
          <c:orientation val="maxMin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6055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('CHNS plot'!$A$6:$A$79,'CHNS plot'!$A$81:$A$82)</c:f>
              <c:numCache>
                <c:formatCode>General</c:formatCode>
                <c:ptCount val="76"/>
                <c:pt idx="0">
                  <c:v>2.1600000000000001E-2</c:v>
                </c:pt>
                <c:pt idx="1">
                  <c:v>3.9399999999999998E-2</c:v>
                </c:pt>
                <c:pt idx="2">
                  <c:v>1.8599999999999998E-2</c:v>
                </c:pt>
                <c:pt idx="3">
                  <c:v>4.2999999999999997E-2</c:v>
                </c:pt>
                <c:pt idx="4">
                  <c:v>3.73E-2</c:v>
                </c:pt>
                <c:pt idx="5">
                  <c:v>2.8899999999999999E-2</c:v>
                </c:pt>
                <c:pt idx="6">
                  <c:v>2.3199999999999998E-2</c:v>
                </c:pt>
                <c:pt idx="7">
                  <c:v>3.8800000000000001E-2</c:v>
                </c:pt>
                <c:pt idx="8">
                  <c:v>2.3300000000000001E-2</c:v>
                </c:pt>
                <c:pt idx="9">
                  <c:v>3.4700000000000002E-2</c:v>
                </c:pt>
                <c:pt idx="10">
                  <c:v>2.5600000000000001E-2</c:v>
                </c:pt>
                <c:pt idx="11">
                  <c:v>3.6200000000000003E-2</c:v>
                </c:pt>
                <c:pt idx="12">
                  <c:v>3.6799999999999999E-2</c:v>
                </c:pt>
                <c:pt idx="13">
                  <c:v>4.4600000000000001E-2</c:v>
                </c:pt>
                <c:pt idx="14">
                  <c:v>2.5700000000000001E-2</c:v>
                </c:pt>
                <c:pt idx="15">
                  <c:v>4.2299999999999997E-2</c:v>
                </c:pt>
                <c:pt idx="16">
                  <c:v>3.32E-2</c:v>
                </c:pt>
                <c:pt idx="17">
                  <c:v>3.7999999999999999E-2</c:v>
                </c:pt>
                <c:pt idx="18">
                  <c:v>4.02E-2</c:v>
                </c:pt>
                <c:pt idx="19">
                  <c:v>2.3400000000000001E-2</c:v>
                </c:pt>
                <c:pt idx="20">
                  <c:v>3.5099999999999999E-2</c:v>
                </c:pt>
                <c:pt idx="21">
                  <c:v>3.9699999999999999E-2</c:v>
                </c:pt>
                <c:pt idx="22">
                  <c:v>4.65E-2</c:v>
                </c:pt>
                <c:pt idx="23">
                  <c:v>3.3000000000000002E-2</c:v>
                </c:pt>
                <c:pt idx="24">
                  <c:v>2.9600000000000001E-2</c:v>
                </c:pt>
                <c:pt idx="25">
                  <c:v>3.5499999999999997E-2</c:v>
                </c:pt>
                <c:pt idx="26">
                  <c:v>2.5899999999999999E-2</c:v>
                </c:pt>
                <c:pt idx="27">
                  <c:v>2.1000000000000001E-2</c:v>
                </c:pt>
                <c:pt idx="28">
                  <c:v>2.7699999999999999E-2</c:v>
                </c:pt>
                <c:pt idx="29">
                  <c:v>2.9000000000000001E-2</c:v>
                </c:pt>
                <c:pt idx="30">
                  <c:v>4.2999999999999997E-2</c:v>
                </c:pt>
                <c:pt idx="31">
                  <c:v>2.4199999999999999E-2</c:v>
                </c:pt>
                <c:pt idx="32">
                  <c:v>3.1600000000000003E-2</c:v>
                </c:pt>
                <c:pt idx="33">
                  <c:v>3.6700000000000003E-2</c:v>
                </c:pt>
                <c:pt idx="34">
                  <c:v>2.69E-2</c:v>
                </c:pt>
                <c:pt idx="35">
                  <c:v>3.1199999999999999E-2</c:v>
                </c:pt>
                <c:pt idx="36">
                  <c:v>3.8699999999999998E-2</c:v>
                </c:pt>
                <c:pt idx="37">
                  <c:v>3.1300000000000001E-2</c:v>
                </c:pt>
                <c:pt idx="38">
                  <c:v>4.82E-2</c:v>
                </c:pt>
                <c:pt idx="39">
                  <c:v>3.8300000000000001E-2</c:v>
                </c:pt>
                <c:pt idx="40">
                  <c:v>2.4899999999999999E-2</c:v>
                </c:pt>
                <c:pt idx="41">
                  <c:v>2.58E-2</c:v>
                </c:pt>
                <c:pt idx="42">
                  <c:v>2.98E-2</c:v>
                </c:pt>
                <c:pt idx="43">
                  <c:v>3.0099999999999998E-2</c:v>
                </c:pt>
                <c:pt idx="44">
                  <c:v>2.6700000000000002E-2</c:v>
                </c:pt>
                <c:pt idx="45">
                  <c:v>2.5600000000000001E-2</c:v>
                </c:pt>
                <c:pt idx="46">
                  <c:v>3.0599999999999999E-2</c:v>
                </c:pt>
                <c:pt idx="47">
                  <c:v>3.2899999999999999E-2</c:v>
                </c:pt>
                <c:pt idx="48">
                  <c:v>3.9300000000000002E-2</c:v>
                </c:pt>
                <c:pt idx="49">
                  <c:v>3.5900000000000001E-2</c:v>
                </c:pt>
                <c:pt idx="50">
                  <c:v>3.9300000000000002E-2</c:v>
                </c:pt>
                <c:pt idx="51">
                  <c:v>2.7900000000000001E-2</c:v>
                </c:pt>
                <c:pt idx="52">
                  <c:v>2.81E-2</c:v>
                </c:pt>
                <c:pt idx="53">
                  <c:v>2.6800000000000001E-2</c:v>
                </c:pt>
                <c:pt idx="54">
                  <c:v>2.81E-2</c:v>
                </c:pt>
                <c:pt idx="55">
                  <c:v>3.3799999999999997E-2</c:v>
                </c:pt>
                <c:pt idx="56">
                  <c:v>2.4899999999999999E-2</c:v>
                </c:pt>
                <c:pt idx="57">
                  <c:v>3.5099999999999999E-2</c:v>
                </c:pt>
                <c:pt idx="58">
                  <c:v>3.7999999999999999E-2</c:v>
                </c:pt>
                <c:pt idx="59">
                  <c:v>4.1300000000000003E-2</c:v>
                </c:pt>
                <c:pt idx="60">
                  <c:v>3.1300000000000001E-2</c:v>
                </c:pt>
                <c:pt idx="61">
                  <c:v>3.5499999999999997E-2</c:v>
                </c:pt>
                <c:pt idx="62">
                  <c:v>4.4900000000000002E-2</c:v>
                </c:pt>
                <c:pt idx="63">
                  <c:v>2.4500000000000001E-2</c:v>
                </c:pt>
                <c:pt idx="64">
                  <c:v>2.58E-2</c:v>
                </c:pt>
                <c:pt idx="65">
                  <c:v>3.5900000000000001E-2</c:v>
                </c:pt>
                <c:pt idx="66">
                  <c:v>2.58E-2</c:v>
                </c:pt>
                <c:pt idx="67">
                  <c:v>2.52E-2</c:v>
                </c:pt>
                <c:pt idx="68">
                  <c:v>2.93E-2</c:v>
                </c:pt>
                <c:pt idx="69">
                  <c:v>2.7300000000000001E-2</c:v>
                </c:pt>
                <c:pt idx="70">
                  <c:v>2.52E-2</c:v>
                </c:pt>
                <c:pt idx="71">
                  <c:v>2.6499999999999999E-2</c:v>
                </c:pt>
                <c:pt idx="72">
                  <c:v>3.5799999999999998E-2</c:v>
                </c:pt>
                <c:pt idx="73">
                  <c:v>2.8000000000000001E-2</c:v>
                </c:pt>
                <c:pt idx="74">
                  <c:v>2.75E-2</c:v>
                </c:pt>
                <c:pt idx="75">
                  <c:v>2.8899999999999999E-2</c:v>
                </c:pt>
              </c:numCache>
            </c:numRef>
          </c:xVal>
          <c:yVal>
            <c:numRef>
              <c:f>('CHNS plot'!$D$6:$D$79,'CHNS plot'!$D$81:$D$82)</c:f>
              <c:numCache>
                <c:formatCode>General</c:formatCode>
                <c:ptCount val="76"/>
                <c:pt idx="0">
                  <c:v>0.09</c:v>
                </c:pt>
                <c:pt idx="1">
                  <c:v>2.4500000000000002</c:v>
                </c:pt>
                <c:pt idx="2">
                  <c:v>6.64</c:v>
                </c:pt>
                <c:pt idx="3">
                  <c:v>10.4</c:v>
                </c:pt>
                <c:pt idx="4">
                  <c:v>11</c:v>
                </c:pt>
                <c:pt idx="5">
                  <c:v>20.37</c:v>
                </c:pt>
                <c:pt idx="6">
                  <c:v>21.84</c:v>
                </c:pt>
                <c:pt idx="7">
                  <c:v>28.06</c:v>
                </c:pt>
                <c:pt idx="8">
                  <c:v>30.99</c:v>
                </c:pt>
                <c:pt idx="9">
                  <c:v>37.56</c:v>
                </c:pt>
                <c:pt idx="10">
                  <c:v>40.479999999999997</c:v>
                </c:pt>
                <c:pt idx="11">
                  <c:v>47.1</c:v>
                </c:pt>
                <c:pt idx="12">
                  <c:v>51.15</c:v>
                </c:pt>
                <c:pt idx="13">
                  <c:v>56.91</c:v>
                </c:pt>
                <c:pt idx="14">
                  <c:v>60.75</c:v>
                </c:pt>
                <c:pt idx="15">
                  <c:v>69.400000000000006</c:v>
                </c:pt>
                <c:pt idx="16">
                  <c:v>72.11</c:v>
                </c:pt>
                <c:pt idx="17">
                  <c:v>75.819999999999993</c:v>
                </c:pt>
                <c:pt idx="18">
                  <c:v>78.63</c:v>
                </c:pt>
                <c:pt idx="19">
                  <c:v>85.41</c:v>
                </c:pt>
                <c:pt idx="20">
                  <c:v>89.91</c:v>
                </c:pt>
                <c:pt idx="21">
                  <c:v>97.78</c:v>
                </c:pt>
                <c:pt idx="22">
                  <c:v>100.59</c:v>
                </c:pt>
                <c:pt idx="23">
                  <c:v>102.8</c:v>
                </c:pt>
                <c:pt idx="24">
                  <c:v>105.71</c:v>
                </c:pt>
                <c:pt idx="25">
                  <c:v>110.13</c:v>
                </c:pt>
                <c:pt idx="26">
                  <c:v>112.6</c:v>
                </c:pt>
                <c:pt idx="27">
                  <c:v>117.11</c:v>
                </c:pt>
                <c:pt idx="28">
                  <c:v>119.74</c:v>
                </c:pt>
                <c:pt idx="29">
                  <c:v>122.79</c:v>
                </c:pt>
                <c:pt idx="30">
                  <c:v>124.55</c:v>
                </c:pt>
                <c:pt idx="31">
                  <c:v>128.93</c:v>
                </c:pt>
                <c:pt idx="32">
                  <c:v>132.91999999999999</c:v>
                </c:pt>
                <c:pt idx="33">
                  <c:v>134.15</c:v>
                </c:pt>
                <c:pt idx="34">
                  <c:v>136.82</c:v>
                </c:pt>
                <c:pt idx="35">
                  <c:v>144.84</c:v>
                </c:pt>
                <c:pt idx="36">
                  <c:v>146.47999999999999</c:v>
                </c:pt>
                <c:pt idx="37">
                  <c:v>151.66</c:v>
                </c:pt>
                <c:pt idx="38">
                  <c:v>154.61000000000001</c:v>
                </c:pt>
                <c:pt idx="39">
                  <c:v>162.1</c:v>
                </c:pt>
                <c:pt idx="40">
                  <c:v>167.56</c:v>
                </c:pt>
                <c:pt idx="41">
                  <c:v>172.66</c:v>
                </c:pt>
                <c:pt idx="42">
                  <c:v>173.63</c:v>
                </c:pt>
                <c:pt idx="43">
                  <c:v>180.44</c:v>
                </c:pt>
                <c:pt idx="44">
                  <c:v>184.87</c:v>
                </c:pt>
                <c:pt idx="45">
                  <c:v>191.39</c:v>
                </c:pt>
                <c:pt idx="46">
                  <c:v>193.86</c:v>
                </c:pt>
                <c:pt idx="47">
                  <c:v>198.92</c:v>
                </c:pt>
                <c:pt idx="48">
                  <c:v>202.43</c:v>
                </c:pt>
                <c:pt idx="49">
                  <c:v>208.85</c:v>
                </c:pt>
                <c:pt idx="50">
                  <c:v>213.27</c:v>
                </c:pt>
                <c:pt idx="51">
                  <c:v>221.46</c:v>
                </c:pt>
                <c:pt idx="52">
                  <c:v>223.94</c:v>
                </c:pt>
                <c:pt idx="53">
                  <c:v>229.39</c:v>
                </c:pt>
                <c:pt idx="54">
                  <c:v>231.96</c:v>
                </c:pt>
                <c:pt idx="55">
                  <c:v>238.44</c:v>
                </c:pt>
                <c:pt idx="56">
                  <c:v>241.45</c:v>
                </c:pt>
                <c:pt idx="57">
                  <c:v>246.6</c:v>
                </c:pt>
                <c:pt idx="58">
                  <c:v>250.12</c:v>
                </c:pt>
                <c:pt idx="59">
                  <c:v>252.81</c:v>
                </c:pt>
                <c:pt idx="60">
                  <c:v>259.31</c:v>
                </c:pt>
                <c:pt idx="61">
                  <c:v>263.76</c:v>
                </c:pt>
                <c:pt idx="62">
                  <c:v>267.12</c:v>
                </c:pt>
                <c:pt idx="63">
                  <c:v>268.62</c:v>
                </c:pt>
                <c:pt idx="64">
                  <c:v>273.52</c:v>
                </c:pt>
                <c:pt idx="65">
                  <c:v>276.70999999999998</c:v>
                </c:pt>
                <c:pt idx="66">
                  <c:v>284.82</c:v>
                </c:pt>
                <c:pt idx="67">
                  <c:v>288.95</c:v>
                </c:pt>
                <c:pt idx="68">
                  <c:v>294.51</c:v>
                </c:pt>
                <c:pt idx="69">
                  <c:v>298.74</c:v>
                </c:pt>
                <c:pt idx="70">
                  <c:v>303.64</c:v>
                </c:pt>
                <c:pt idx="71">
                  <c:v>307.06</c:v>
                </c:pt>
                <c:pt idx="72">
                  <c:v>313.3</c:v>
                </c:pt>
                <c:pt idx="73">
                  <c:v>317.7</c:v>
                </c:pt>
                <c:pt idx="74">
                  <c:v>330.4</c:v>
                </c:pt>
                <c:pt idx="75">
                  <c:v>335.12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F7-4AA0-BF4F-A02F9D8E5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804415"/>
        <c:axId val="144812735"/>
      </c:scatterChart>
      <c:valAx>
        <c:axId val="144804415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TN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12735"/>
        <c:crosses val="autoZero"/>
        <c:crossBetween val="midCat"/>
      </c:valAx>
      <c:valAx>
        <c:axId val="144812735"/>
        <c:scaling>
          <c:orientation val="maxMin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044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carbonate_plot!$A$2:$A$76</c:f>
              <c:numCache>
                <c:formatCode>General</c:formatCode>
                <c:ptCount val="75"/>
                <c:pt idx="0">
                  <c:v>44.774000000000001</c:v>
                </c:pt>
                <c:pt idx="1">
                  <c:v>0.15</c:v>
                </c:pt>
                <c:pt idx="2">
                  <c:v>47.838999999999999</c:v>
                </c:pt>
                <c:pt idx="3">
                  <c:v>0.15</c:v>
                </c:pt>
                <c:pt idx="4">
                  <c:v>0.56599999999999995</c:v>
                </c:pt>
                <c:pt idx="5">
                  <c:v>0.158</c:v>
                </c:pt>
                <c:pt idx="6">
                  <c:v>86.799000000000007</c:v>
                </c:pt>
                <c:pt idx="7">
                  <c:v>0.158</c:v>
                </c:pt>
                <c:pt idx="8">
                  <c:v>28.564</c:v>
                </c:pt>
                <c:pt idx="9">
                  <c:v>0.32500000000000001</c:v>
                </c:pt>
                <c:pt idx="10">
                  <c:v>0.23300000000000001</c:v>
                </c:pt>
                <c:pt idx="11">
                  <c:v>33.128</c:v>
                </c:pt>
                <c:pt idx="12">
                  <c:v>0.32500000000000001</c:v>
                </c:pt>
                <c:pt idx="13">
                  <c:v>4.0149999999999997</c:v>
                </c:pt>
                <c:pt idx="14">
                  <c:v>27.006</c:v>
                </c:pt>
                <c:pt idx="15">
                  <c:v>0.20799999999999999</c:v>
                </c:pt>
                <c:pt idx="16">
                  <c:v>0.20799999999999999</c:v>
                </c:pt>
                <c:pt idx="17">
                  <c:v>0.183</c:v>
                </c:pt>
                <c:pt idx="18">
                  <c:v>0.158</c:v>
                </c:pt>
                <c:pt idx="19">
                  <c:v>0.2</c:v>
                </c:pt>
                <c:pt idx="20">
                  <c:v>0.308</c:v>
                </c:pt>
                <c:pt idx="21">
                  <c:v>0.158</c:v>
                </c:pt>
                <c:pt idx="22">
                  <c:v>0.50800000000000001</c:v>
                </c:pt>
                <c:pt idx="23">
                  <c:v>0.2</c:v>
                </c:pt>
                <c:pt idx="24">
                  <c:v>0.17499999999999999</c:v>
                </c:pt>
                <c:pt idx="25">
                  <c:v>6.3970000000000002</c:v>
                </c:pt>
                <c:pt idx="26">
                  <c:v>1.9910000000000001</c:v>
                </c:pt>
                <c:pt idx="27">
                  <c:v>22.082999999999998</c:v>
                </c:pt>
                <c:pt idx="28">
                  <c:v>0.125</c:v>
                </c:pt>
                <c:pt idx="29">
                  <c:v>18.934000000000001</c:v>
                </c:pt>
                <c:pt idx="30">
                  <c:v>3.5489999999999999</c:v>
                </c:pt>
                <c:pt idx="31">
                  <c:v>24.972999999999999</c:v>
                </c:pt>
                <c:pt idx="32">
                  <c:v>1.175</c:v>
                </c:pt>
                <c:pt idx="33">
                  <c:v>0.23300000000000001</c:v>
                </c:pt>
                <c:pt idx="34">
                  <c:v>7.4999999999999997E-2</c:v>
                </c:pt>
                <c:pt idx="35">
                  <c:v>0.20799999999999999</c:v>
                </c:pt>
                <c:pt idx="36">
                  <c:v>0.14199999999999999</c:v>
                </c:pt>
                <c:pt idx="37">
                  <c:v>0.183</c:v>
                </c:pt>
                <c:pt idx="38">
                  <c:v>0.14199999999999999</c:v>
                </c:pt>
                <c:pt idx="39">
                  <c:v>0.317</c:v>
                </c:pt>
                <c:pt idx="40">
                  <c:v>34.369999999999997</c:v>
                </c:pt>
                <c:pt idx="41">
                  <c:v>38.46</c:v>
                </c:pt>
                <c:pt idx="42">
                  <c:v>6.3310000000000004</c:v>
                </c:pt>
                <c:pt idx="43">
                  <c:v>6.7000000000000004E-2</c:v>
                </c:pt>
                <c:pt idx="44">
                  <c:v>0.25</c:v>
                </c:pt>
                <c:pt idx="45">
                  <c:v>43.399000000000001</c:v>
                </c:pt>
                <c:pt idx="46">
                  <c:v>0.15</c:v>
                </c:pt>
                <c:pt idx="47">
                  <c:v>0.54100000000000004</c:v>
                </c:pt>
                <c:pt idx="48">
                  <c:v>0.20799999999999999</c:v>
                </c:pt>
                <c:pt idx="49">
                  <c:v>0.23300000000000001</c:v>
                </c:pt>
                <c:pt idx="50">
                  <c:v>28.105</c:v>
                </c:pt>
                <c:pt idx="51">
                  <c:v>0.72499999999999998</c:v>
                </c:pt>
                <c:pt idx="52">
                  <c:v>0.158</c:v>
                </c:pt>
                <c:pt idx="53">
                  <c:v>0.24199999999999999</c:v>
                </c:pt>
                <c:pt idx="54">
                  <c:v>0.25800000000000001</c:v>
                </c:pt>
                <c:pt idx="55">
                  <c:v>0.25800000000000001</c:v>
                </c:pt>
                <c:pt idx="56">
                  <c:v>63</c:v>
                </c:pt>
                <c:pt idx="57">
                  <c:v>32.17</c:v>
                </c:pt>
                <c:pt idx="58">
                  <c:v>0.97499999999999998</c:v>
                </c:pt>
                <c:pt idx="59">
                  <c:v>0.16700000000000001</c:v>
                </c:pt>
                <c:pt idx="60">
                  <c:v>1.333</c:v>
                </c:pt>
                <c:pt idx="61">
                  <c:v>0.7</c:v>
                </c:pt>
                <c:pt idx="62">
                  <c:v>0.66600000000000004</c:v>
                </c:pt>
                <c:pt idx="63">
                  <c:v>0.23300000000000001</c:v>
                </c:pt>
                <c:pt idx="64">
                  <c:v>0.183</c:v>
                </c:pt>
                <c:pt idx="65">
                  <c:v>32.579000000000001</c:v>
                </c:pt>
                <c:pt idx="66">
                  <c:v>0.25800000000000001</c:v>
                </c:pt>
                <c:pt idx="67">
                  <c:v>1.133</c:v>
                </c:pt>
                <c:pt idx="68">
                  <c:v>0.78300000000000003</c:v>
                </c:pt>
                <c:pt idx="69">
                  <c:v>0.25</c:v>
                </c:pt>
                <c:pt idx="70">
                  <c:v>0.192</c:v>
                </c:pt>
                <c:pt idx="71">
                  <c:v>0.34200000000000003</c:v>
                </c:pt>
                <c:pt idx="72">
                  <c:v>30.521000000000001</c:v>
                </c:pt>
                <c:pt idx="73">
                  <c:v>52.795999999999999</c:v>
                </c:pt>
                <c:pt idx="74">
                  <c:v>0.96599999999999997</c:v>
                </c:pt>
              </c:numCache>
            </c:numRef>
          </c:xVal>
          <c:yVal>
            <c:numRef>
              <c:f>carbonate_plot!$B$2:$B$76</c:f>
              <c:numCache>
                <c:formatCode>General</c:formatCode>
                <c:ptCount val="75"/>
                <c:pt idx="0">
                  <c:v>0.09</c:v>
                </c:pt>
                <c:pt idx="1">
                  <c:v>2.4500000000000002</c:v>
                </c:pt>
                <c:pt idx="2">
                  <c:v>6.64</c:v>
                </c:pt>
                <c:pt idx="3">
                  <c:v>10.4</c:v>
                </c:pt>
                <c:pt idx="4">
                  <c:v>11</c:v>
                </c:pt>
                <c:pt idx="5">
                  <c:v>20.37</c:v>
                </c:pt>
                <c:pt idx="6">
                  <c:v>21.84</c:v>
                </c:pt>
                <c:pt idx="7">
                  <c:v>28.06</c:v>
                </c:pt>
                <c:pt idx="8">
                  <c:v>30.99</c:v>
                </c:pt>
                <c:pt idx="9">
                  <c:v>37.56</c:v>
                </c:pt>
                <c:pt idx="10">
                  <c:v>40.479999999999997</c:v>
                </c:pt>
                <c:pt idx="11">
                  <c:v>47.1</c:v>
                </c:pt>
                <c:pt idx="12">
                  <c:v>51.15</c:v>
                </c:pt>
                <c:pt idx="13">
                  <c:v>56.91</c:v>
                </c:pt>
                <c:pt idx="14">
                  <c:v>60.75</c:v>
                </c:pt>
                <c:pt idx="15">
                  <c:v>69.400000000000006</c:v>
                </c:pt>
                <c:pt idx="16">
                  <c:v>72.11</c:v>
                </c:pt>
                <c:pt idx="17">
                  <c:v>75.819999999999993</c:v>
                </c:pt>
                <c:pt idx="18">
                  <c:v>78.63</c:v>
                </c:pt>
                <c:pt idx="19">
                  <c:v>85.41</c:v>
                </c:pt>
                <c:pt idx="20">
                  <c:v>89.91</c:v>
                </c:pt>
                <c:pt idx="21">
                  <c:v>97.78</c:v>
                </c:pt>
                <c:pt idx="22">
                  <c:v>100.59</c:v>
                </c:pt>
                <c:pt idx="23">
                  <c:v>102.8</c:v>
                </c:pt>
                <c:pt idx="24">
                  <c:v>105.71</c:v>
                </c:pt>
                <c:pt idx="25">
                  <c:v>110.13</c:v>
                </c:pt>
                <c:pt idx="26">
                  <c:v>112.6</c:v>
                </c:pt>
                <c:pt idx="27">
                  <c:v>117.11</c:v>
                </c:pt>
                <c:pt idx="28">
                  <c:v>119.74</c:v>
                </c:pt>
                <c:pt idx="29">
                  <c:v>122.79</c:v>
                </c:pt>
                <c:pt idx="30">
                  <c:v>124.55</c:v>
                </c:pt>
                <c:pt idx="31">
                  <c:v>128.93</c:v>
                </c:pt>
                <c:pt idx="32">
                  <c:v>132.91999999999999</c:v>
                </c:pt>
                <c:pt idx="33">
                  <c:v>134.15</c:v>
                </c:pt>
                <c:pt idx="34">
                  <c:v>136.82</c:v>
                </c:pt>
                <c:pt idx="35">
                  <c:v>144.84</c:v>
                </c:pt>
                <c:pt idx="36">
                  <c:v>146.47999999999999</c:v>
                </c:pt>
                <c:pt idx="37">
                  <c:v>151.66</c:v>
                </c:pt>
                <c:pt idx="38">
                  <c:v>154.61000000000001</c:v>
                </c:pt>
                <c:pt idx="39">
                  <c:v>162.1</c:v>
                </c:pt>
                <c:pt idx="40">
                  <c:v>167.56</c:v>
                </c:pt>
                <c:pt idx="41">
                  <c:v>172.66</c:v>
                </c:pt>
                <c:pt idx="42">
                  <c:v>173.63</c:v>
                </c:pt>
                <c:pt idx="43">
                  <c:v>184.87</c:v>
                </c:pt>
                <c:pt idx="44">
                  <c:v>191.39</c:v>
                </c:pt>
                <c:pt idx="45">
                  <c:v>193.86</c:v>
                </c:pt>
                <c:pt idx="46">
                  <c:v>198.92</c:v>
                </c:pt>
                <c:pt idx="47">
                  <c:v>202.43</c:v>
                </c:pt>
                <c:pt idx="48">
                  <c:v>208.85</c:v>
                </c:pt>
                <c:pt idx="49">
                  <c:v>213.27</c:v>
                </c:pt>
                <c:pt idx="50">
                  <c:v>221.46</c:v>
                </c:pt>
                <c:pt idx="51">
                  <c:v>223.94</c:v>
                </c:pt>
                <c:pt idx="52">
                  <c:v>229.39</c:v>
                </c:pt>
                <c:pt idx="53">
                  <c:v>231.96</c:v>
                </c:pt>
                <c:pt idx="54">
                  <c:v>238.44</c:v>
                </c:pt>
                <c:pt idx="55">
                  <c:v>241.45</c:v>
                </c:pt>
                <c:pt idx="56">
                  <c:v>246.6</c:v>
                </c:pt>
                <c:pt idx="57">
                  <c:v>250.12</c:v>
                </c:pt>
                <c:pt idx="58">
                  <c:v>252.81</c:v>
                </c:pt>
                <c:pt idx="59">
                  <c:v>259.31</c:v>
                </c:pt>
                <c:pt idx="60">
                  <c:v>263.76</c:v>
                </c:pt>
                <c:pt idx="61">
                  <c:v>267.12</c:v>
                </c:pt>
                <c:pt idx="62">
                  <c:v>268.62</c:v>
                </c:pt>
                <c:pt idx="63">
                  <c:v>273.52</c:v>
                </c:pt>
                <c:pt idx="64">
                  <c:v>276.70999999999998</c:v>
                </c:pt>
                <c:pt idx="65">
                  <c:v>284.82</c:v>
                </c:pt>
                <c:pt idx="66">
                  <c:v>288.95</c:v>
                </c:pt>
                <c:pt idx="67">
                  <c:v>294.51</c:v>
                </c:pt>
                <c:pt idx="68">
                  <c:v>298.74</c:v>
                </c:pt>
                <c:pt idx="69">
                  <c:v>307.06</c:v>
                </c:pt>
                <c:pt idx="70">
                  <c:v>313.3</c:v>
                </c:pt>
                <c:pt idx="71">
                  <c:v>317.7</c:v>
                </c:pt>
                <c:pt idx="72">
                  <c:v>327.32</c:v>
                </c:pt>
                <c:pt idx="73">
                  <c:v>330.4</c:v>
                </c:pt>
                <c:pt idx="74">
                  <c:v>335.12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B1-49B9-BA94-3A0FF06B7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767407"/>
        <c:axId val="728759503"/>
      </c:scatterChart>
      <c:valAx>
        <c:axId val="728767407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CaCO3 (wt.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59503"/>
        <c:crosses val="autoZero"/>
        <c:crossBetween val="midCat"/>
      </c:valAx>
      <c:valAx>
        <c:axId val="728759503"/>
        <c:scaling>
          <c:orientation val="maxMin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Top depth CSF-A</a:t>
                </a:r>
                <a:r>
                  <a:rPr lang="en-US" sz="1200" baseline="0">
                    <a:solidFill>
                      <a:sysClr val="windowText" lastClr="000000"/>
                    </a:solidFill>
                  </a:rPr>
                  <a:t> (m)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67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'TOC vs. carb'!$A$3:$A$73</c:f>
              <c:numCache>
                <c:formatCode>General</c:formatCode>
                <c:ptCount val="71"/>
                <c:pt idx="0">
                  <c:v>44.774000000000001</c:v>
                </c:pt>
                <c:pt idx="1">
                  <c:v>0.15</c:v>
                </c:pt>
                <c:pt idx="2">
                  <c:v>47.838999999999999</c:v>
                </c:pt>
                <c:pt idx="3">
                  <c:v>0.15</c:v>
                </c:pt>
                <c:pt idx="4">
                  <c:v>0.56599999999999995</c:v>
                </c:pt>
                <c:pt idx="5">
                  <c:v>0.158</c:v>
                </c:pt>
                <c:pt idx="6">
                  <c:v>86.799000000000007</c:v>
                </c:pt>
                <c:pt idx="7">
                  <c:v>0.158</c:v>
                </c:pt>
                <c:pt idx="8">
                  <c:v>28.564</c:v>
                </c:pt>
                <c:pt idx="9">
                  <c:v>0.32500000000000001</c:v>
                </c:pt>
                <c:pt idx="10">
                  <c:v>0.23300000000000001</c:v>
                </c:pt>
                <c:pt idx="11">
                  <c:v>33.128</c:v>
                </c:pt>
                <c:pt idx="12">
                  <c:v>0.32500000000000001</c:v>
                </c:pt>
                <c:pt idx="13">
                  <c:v>4.0149999999999997</c:v>
                </c:pt>
                <c:pt idx="14">
                  <c:v>27.006</c:v>
                </c:pt>
                <c:pt idx="15">
                  <c:v>0.20799999999999999</c:v>
                </c:pt>
                <c:pt idx="16">
                  <c:v>0.20799999999999999</c:v>
                </c:pt>
                <c:pt idx="17">
                  <c:v>0.183</c:v>
                </c:pt>
                <c:pt idx="18">
                  <c:v>0.158</c:v>
                </c:pt>
                <c:pt idx="19">
                  <c:v>0.2</c:v>
                </c:pt>
                <c:pt idx="20">
                  <c:v>0.308</c:v>
                </c:pt>
                <c:pt idx="21">
                  <c:v>0.158</c:v>
                </c:pt>
                <c:pt idx="22">
                  <c:v>0.50800000000000001</c:v>
                </c:pt>
                <c:pt idx="23">
                  <c:v>0.2</c:v>
                </c:pt>
                <c:pt idx="24">
                  <c:v>0.17499999999999999</c:v>
                </c:pt>
                <c:pt idx="25">
                  <c:v>6.3970000000000002</c:v>
                </c:pt>
                <c:pt idx="26">
                  <c:v>1.9910000000000001</c:v>
                </c:pt>
                <c:pt idx="27">
                  <c:v>22.082999999999998</c:v>
                </c:pt>
                <c:pt idx="28">
                  <c:v>0.125</c:v>
                </c:pt>
                <c:pt idx="29">
                  <c:v>18.934000000000001</c:v>
                </c:pt>
                <c:pt idx="30">
                  <c:v>3.5489999999999999</c:v>
                </c:pt>
                <c:pt idx="31">
                  <c:v>24.972999999999999</c:v>
                </c:pt>
                <c:pt idx="32">
                  <c:v>1.175</c:v>
                </c:pt>
                <c:pt idx="33">
                  <c:v>0.23300000000000001</c:v>
                </c:pt>
                <c:pt idx="34">
                  <c:v>7.4999999999999997E-2</c:v>
                </c:pt>
                <c:pt idx="35">
                  <c:v>0.20799999999999999</c:v>
                </c:pt>
                <c:pt idx="36">
                  <c:v>0.14199999999999999</c:v>
                </c:pt>
                <c:pt idx="37">
                  <c:v>0.183</c:v>
                </c:pt>
                <c:pt idx="38">
                  <c:v>0.14199999999999999</c:v>
                </c:pt>
                <c:pt idx="39">
                  <c:v>0.317</c:v>
                </c:pt>
                <c:pt idx="40">
                  <c:v>34.369999999999997</c:v>
                </c:pt>
                <c:pt idx="41">
                  <c:v>38.46</c:v>
                </c:pt>
                <c:pt idx="42">
                  <c:v>6.3310000000000004</c:v>
                </c:pt>
                <c:pt idx="43">
                  <c:v>6.7000000000000004E-2</c:v>
                </c:pt>
                <c:pt idx="44">
                  <c:v>0.25</c:v>
                </c:pt>
                <c:pt idx="45">
                  <c:v>43.399000000000001</c:v>
                </c:pt>
                <c:pt idx="46">
                  <c:v>0.15</c:v>
                </c:pt>
                <c:pt idx="47">
                  <c:v>0.54100000000000004</c:v>
                </c:pt>
                <c:pt idx="48">
                  <c:v>0.20799999999999999</c:v>
                </c:pt>
                <c:pt idx="49">
                  <c:v>0.23300000000000001</c:v>
                </c:pt>
                <c:pt idx="50">
                  <c:v>28.105</c:v>
                </c:pt>
                <c:pt idx="51">
                  <c:v>0.72499999999999998</c:v>
                </c:pt>
                <c:pt idx="52">
                  <c:v>0.158</c:v>
                </c:pt>
                <c:pt idx="53">
                  <c:v>0.24199999999999999</c:v>
                </c:pt>
                <c:pt idx="54">
                  <c:v>0.25800000000000001</c:v>
                </c:pt>
                <c:pt idx="55">
                  <c:v>0.25800000000000001</c:v>
                </c:pt>
                <c:pt idx="56">
                  <c:v>63</c:v>
                </c:pt>
                <c:pt idx="57">
                  <c:v>0.97499999999999998</c:v>
                </c:pt>
                <c:pt idx="58">
                  <c:v>0.16700000000000001</c:v>
                </c:pt>
                <c:pt idx="59">
                  <c:v>1.333</c:v>
                </c:pt>
                <c:pt idx="60">
                  <c:v>0.7</c:v>
                </c:pt>
                <c:pt idx="61">
                  <c:v>0.66600000000000004</c:v>
                </c:pt>
                <c:pt idx="62">
                  <c:v>0.23300000000000001</c:v>
                </c:pt>
                <c:pt idx="63">
                  <c:v>0.183</c:v>
                </c:pt>
                <c:pt idx="64">
                  <c:v>32.579000000000001</c:v>
                </c:pt>
                <c:pt idx="65">
                  <c:v>0.25800000000000001</c:v>
                </c:pt>
                <c:pt idx="66">
                  <c:v>0.25</c:v>
                </c:pt>
                <c:pt idx="67">
                  <c:v>0.192</c:v>
                </c:pt>
                <c:pt idx="68">
                  <c:v>0.34200000000000003</c:v>
                </c:pt>
                <c:pt idx="69">
                  <c:v>52.795999999999999</c:v>
                </c:pt>
                <c:pt idx="70">
                  <c:v>0.96599999999999997</c:v>
                </c:pt>
              </c:numCache>
            </c:numRef>
          </c:xVal>
          <c:yVal>
            <c:numRef>
              <c:f>'TOC vs. carb'!$B$3:$B$73</c:f>
              <c:numCache>
                <c:formatCode>General</c:formatCode>
                <c:ptCount val="71"/>
                <c:pt idx="0">
                  <c:v>0.43</c:v>
                </c:pt>
                <c:pt idx="1">
                  <c:v>0.28999999999999998</c:v>
                </c:pt>
                <c:pt idx="2">
                  <c:v>0.34</c:v>
                </c:pt>
                <c:pt idx="3">
                  <c:v>0.36</c:v>
                </c:pt>
                <c:pt idx="4">
                  <c:v>0.17</c:v>
                </c:pt>
                <c:pt idx="5">
                  <c:v>0.2</c:v>
                </c:pt>
                <c:pt idx="6">
                  <c:v>0.42</c:v>
                </c:pt>
                <c:pt idx="7">
                  <c:v>0.3</c:v>
                </c:pt>
                <c:pt idx="8">
                  <c:v>0.28999999999999998</c:v>
                </c:pt>
                <c:pt idx="9">
                  <c:v>0.26</c:v>
                </c:pt>
                <c:pt idx="10">
                  <c:v>0.17</c:v>
                </c:pt>
                <c:pt idx="11">
                  <c:v>0.31</c:v>
                </c:pt>
                <c:pt idx="12">
                  <c:v>0.28000000000000003</c:v>
                </c:pt>
                <c:pt idx="13">
                  <c:v>0.35</c:v>
                </c:pt>
                <c:pt idx="14">
                  <c:v>0.3</c:v>
                </c:pt>
                <c:pt idx="15">
                  <c:v>0.19</c:v>
                </c:pt>
                <c:pt idx="16">
                  <c:v>0.24</c:v>
                </c:pt>
                <c:pt idx="17">
                  <c:v>0.24</c:v>
                </c:pt>
                <c:pt idx="18">
                  <c:v>0.31</c:v>
                </c:pt>
                <c:pt idx="19">
                  <c:v>0.13</c:v>
                </c:pt>
                <c:pt idx="20">
                  <c:v>0.28000000000000003</c:v>
                </c:pt>
                <c:pt idx="21">
                  <c:v>0.28000000000000003</c:v>
                </c:pt>
                <c:pt idx="22">
                  <c:v>0.39</c:v>
                </c:pt>
                <c:pt idx="23">
                  <c:v>0.18</c:v>
                </c:pt>
                <c:pt idx="24">
                  <c:v>0.09</c:v>
                </c:pt>
                <c:pt idx="25">
                  <c:v>0.19</c:v>
                </c:pt>
                <c:pt idx="26">
                  <c:v>0.12</c:v>
                </c:pt>
                <c:pt idx="27">
                  <c:v>0.17</c:v>
                </c:pt>
                <c:pt idx="28">
                  <c:v>0.2</c:v>
                </c:pt>
                <c:pt idx="29">
                  <c:v>0.28000000000000003</c:v>
                </c:pt>
                <c:pt idx="30">
                  <c:v>0.36</c:v>
                </c:pt>
                <c:pt idx="31">
                  <c:v>0.35</c:v>
                </c:pt>
                <c:pt idx="32">
                  <c:v>0.21</c:v>
                </c:pt>
                <c:pt idx="33">
                  <c:v>0.17</c:v>
                </c:pt>
                <c:pt idx="34">
                  <c:v>0.15</c:v>
                </c:pt>
                <c:pt idx="35">
                  <c:v>0.15</c:v>
                </c:pt>
                <c:pt idx="36">
                  <c:v>0.21</c:v>
                </c:pt>
                <c:pt idx="37">
                  <c:v>0.18</c:v>
                </c:pt>
                <c:pt idx="38">
                  <c:v>0.38</c:v>
                </c:pt>
                <c:pt idx="39">
                  <c:v>0.18</c:v>
                </c:pt>
                <c:pt idx="40">
                  <c:v>0.32</c:v>
                </c:pt>
                <c:pt idx="41">
                  <c:v>0.32</c:v>
                </c:pt>
                <c:pt idx="42">
                  <c:v>0.21</c:v>
                </c:pt>
                <c:pt idx="43">
                  <c:v>0.11</c:v>
                </c:pt>
                <c:pt idx="44">
                  <c:v>0.09</c:v>
                </c:pt>
                <c:pt idx="45">
                  <c:v>0.28000000000000003</c:v>
                </c:pt>
                <c:pt idx="46">
                  <c:v>0.21</c:v>
                </c:pt>
                <c:pt idx="47">
                  <c:v>0.21</c:v>
                </c:pt>
                <c:pt idx="48">
                  <c:v>0.19</c:v>
                </c:pt>
                <c:pt idx="49">
                  <c:v>0.21</c:v>
                </c:pt>
                <c:pt idx="50">
                  <c:v>0.3</c:v>
                </c:pt>
                <c:pt idx="51">
                  <c:v>0.1</c:v>
                </c:pt>
                <c:pt idx="52">
                  <c:v>0.13</c:v>
                </c:pt>
                <c:pt idx="53">
                  <c:v>0.08</c:v>
                </c:pt>
                <c:pt idx="54">
                  <c:v>0.08</c:v>
                </c:pt>
                <c:pt idx="55">
                  <c:v>0.11</c:v>
                </c:pt>
                <c:pt idx="56">
                  <c:v>0.25</c:v>
                </c:pt>
                <c:pt idx="57">
                  <c:v>0.19</c:v>
                </c:pt>
                <c:pt idx="58">
                  <c:v>0.09</c:v>
                </c:pt>
                <c:pt idx="59">
                  <c:v>0.09</c:v>
                </c:pt>
                <c:pt idx="60">
                  <c:v>0.2</c:v>
                </c:pt>
                <c:pt idx="61">
                  <c:v>0.08</c:v>
                </c:pt>
                <c:pt idx="62">
                  <c:v>0.16</c:v>
                </c:pt>
                <c:pt idx="63">
                  <c:v>0.2</c:v>
                </c:pt>
                <c:pt idx="64">
                  <c:v>0.22</c:v>
                </c:pt>
                <c:pt idx="65">
                  <c:v>0.12</c:v>
                </c:pt>
                <c:pt idx="66">
                  <c:v>0.12</c:v>
                </c:pt>
                <c:pt idx="67">
                  <c:v>0.18</c:v>
                </c:pt>
                <c:pt idx="68">
                  <c:v>0.16</c:v>
                </c:pt>
                <c:pt idx="69">
                  <c:v>0.08</c:v>
                </c:pt>
                <c:pt idx="70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DB-45F5-BD45-33DFEF6D5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23408"/>
        <c:axId val="141124656"/>
      </c:scatterChart>
      <c:valAx>
        <c:axId val="1411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24656"/>
        <c:crosses val="autoZero"/>
        <c:crossBetween val="midCat"/>
      </c:valAx>
      <c:valAx>
        <c:axId val="14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23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176892</xdr:colOff>
      <xdr:row>4</xdr:row>
      <xdr:rowOff>43541</xdr:rowOff>
    </xdr:from>
    <xdr:to>
      <xdr:col>9</xdr:col>
      <xdr:colOff>176892</xdr:colOff>
      <xdr:row>19</xdr:row>
      <xdr:rowOff>10884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163710</xdr:colOff>
      <xdr:row>12</xdr:row>
      <xdr:rowOff>178837</xdr:rowOff>
    </xdr:from>
    <xdr:to>
      <xdr:col>16</xdr:col>
      <xdr:colOff>156877</xdr:colOff>
      <xdr:row>46</xdr:row>
      <xdr:rowOff>12611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575620</xdr:colOff>
      <xdr:row>13</xdr:row>
      <xdr:rowOff>124411</xdr:rowOff>
    </xdr:from>
    <xdr:to>
      <xdr:col>30</xdr:col>
      <xdr:colOff>633681</xdr:colOff>
      <xdr:row>46</xdr:row>
      <xdr:rowOff>140624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279918</xdr:colOff>
      <xdr:row>13</xdr:row>
      <xdr:rowOff>166226</xdr:rowOff>
    </xdr:from>
    <xdr:to>
      <xdr:col>23</xdr:col>
      <xdr:colOff>272144</xdr:colOff>
      <xdr:row>47</xdr:row>
      <xdr:rowOff>-1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217714</xdr:colOff>
      <xdr:row>13</xdr:row>
      <xdr:rowOff>7775</xdr:rowOff>
    </xdr:from>
    <xdr:to>
      <xdr:col>9</xdr:col>
      <xdr:colOff>217714</xdr:colOff>
      <xdr:row>46</xdr:row>
      <xdr:rowOff>153233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489857</xdr:colOff>
      <xdr:row>35</xdr:row>
      <xdr:rowOff>2721</xdr:rowOff>
    </xdr:from>
    <xdr:to>
      <xdr:col>9</xdr:col>
      <xdr:colOff>489857</xdr:colOff>
      <xdr:row>49</xdr:row>
      <xdr:rowOff>155121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2"/>
  <sheetViews>
    <sheetView tabSelected="1" workbookViewId="0">
      <selection activeCell="D2" sqref="D2"/>
    </sheetView>
  </sheetViews>
  <sheetFormatPr defaultColWidth="20.5703125" defaultRowHeight="15.75" x14ac:dyDescent="0.25"/>
  <cols>
    <col min="1" max="1" width="13" style="40" customWidth="1"/>
    <col min="2" max="2" width="18" style="40" customWidth="1"/>
    <col min="3" max="3" width="9.42578125" style="40" customWidth="1"/>
    <col min="4" max="4" width="10.42578125" style="40" customWidth="1"/>
    <col min="5" max="5" width="12" style="40" customWidth="1"/>
    <col min="6" max="6" width="11.140625" style="40" customWidth="1"/>
    <col min="7" max="7" width="8.5703125" style="40" customWidth="1"/>
    <col min="8" max="8" width="25.42578125" style="40" customWidth="1"/>
    <col min="9" max="9" width="30" style="40" customWidth="1"/>
    <col min="10" max="11" width="20.5703125" style="40"/>
    <col min="12" max="12" width="26.42578125" style="40" customWidth="1"/>
    <col min="13" max="13" width="24.5703125" style="40" customWidth="1"/>
    <col min="14" max="14" width="20.5703125" style="40"/>
    <col min="15" max="15" width="15.5703125" style="40" customWidth="1"/>
    <col min="16" max="16" width="20.5703125" style="40"/>
    <col min="17" max="17" width="11.85546875" style="40" customWidth="1"/>
    <col min="18" max="18" width="16.140625" style="40" customWidth="1"/>
    <col min="19" max="16384" width="20.5703125" style="40"/>
  </cols>
  <sheetData>
    <row r="1" spans="1:20" x14ac:dyDescent="0.25">
      <c r="A1" s="40" t="s">
        <v>272</v>
      </c>
    </row>
    <row r="3" spans="1:20" x14ac:dyDescent="0.25">
      <c r="A3" s="40" t="s">
        <v>273</v>
      </c>
    </row>
    <row r="4" spans="1:20" s="44" customFormat="1" x14ac:dyDescent="0.25"/>
    <row r="5" spans="1:20" x14ac:dyDescent="0.25">
      <c r="A5" s="40" t="s">
        <v>271</v>
      </c>
      <c r="B5" s="40" t="s">
        <v>0</v>
      </c>
      <c r="C5" s="40" t="s">
        <v>1</v>
      </c>
      <c r="D5" s="40" t="s">
        <v>2</v>
      </c>
      <c r="E5" s="40" t="s">
        <v>3</v>
      </c>
      <c r="F5" s="40" t="s">
        <v>269</v>
      </c>
      <c r="G5" s="40" t="s">
        <v>4</v>
      </c>
      <c r="H5" s="40" t="s">
        <v>5</v>
      </c>
      <c r="I5" s="40" t="s">
        <v>270</v>
      </c>
      <c r="J5" s="40" t="s">
        <v>6</v>
      </c>
      <c r="K5" s="40" t="s">
        <v>7</v>
      </c>
      <c r="L5" s="40" t="s">
        <v>8</v>
      </c>
      <c r="M5" s="40" t="s">
        <v>9</v>
      </c>
      <c r="N5" s="40" t="s">
        <v>10</v>
      </c>
      <c r="O5" s="40" t="s">
        <v>11</v>
      </c>
      <c r="P5" s="40" t="s">
        <v>12</v>
      </c>
      <c r="Q5" s="40" t="s">
        <v>13</v>
      </c>
      <c r="R5" s="40" t="s">
        <v>11</v>
      </c>
      <c r="S5" s="40" t="s">
        <v>12</v>
      </c>
      <c r="T5" s="40" t="s">
        <v>6</v>
      </c>
    </row>
    <row r="6" spans="1:20" x14ac:dyDescent="0.25">
      <c r="A6" s="40">
        <v>383</v>
      </c>
      <c r="B6" s="40" t="s">
        <v>14</v>
      </c>
      <c r="C6" s="40" t="s">
        <v>15</v>
      </c>
      <c r="D6" s="40">
        <v>1</v>
      </c>
      <c r="E6" s="40" t="s">
        <v>16</v>
      </c>
      <c r="F6" s="40">
        <v>1</v>
      </c>
      <c r="G6" s="40" t="s">
        <v>17</v>
      </c>
      <c r="H6" s="40">
        <v>9</v>
      </c>
      <c r="I6" s="40">
        <v>10</v>
      </c>
      <c r="J6" s="40">
        <v>0.09</v>
      </c>
      <c r="K6" s="40">
        <v>0.09</v>
      </c>
      <c r="L6" s="40">
        <v>5.375</v>
      </c>
      <c r="M6" s="40">
        <v>44.774000000000001</v>
      </c>
      <c r="N6" s="40">
        <v>5.8066000000000004</v>
      </c>
      <c r="O6" s="40">
        <v>2.1600000000000001E-2</v>
      </c>
      <c r="P6" s="40">
        <v>0.43</v>
      </c>
      <c r="Q6" s="40" t="s">
        <v>18</v>
      </c>
      <c r="R6" s="40">
        <v>2.1600000000000001E-2</v>
      </c>
      <c r="S6" s="40">
        <v>0.43</v>
      </c>
      <c r="T6" s="40">
        <v>0.09</v>
      </c>
    </row>
    <row r="7" spans="1:20" x14ac:dyDescent="0.25">
      <c r="A7" s="40">
        <v>383</v>
      </c>
      <c r="B7" s="40" t="s">
        <v>14</v>
      </c>
      <c r="C7" s="40" t="s">
        <v>15</v>
      </c>
      <c r="D7" s="40">
        <v>1</v>
      </c>
      <c r="E7" s="40" t="s">
        <v>16</v>
      </c>
      <c r="F7" s="40">
        <v>2</v>
      </c>
      <c r="G7" s="40" t="s">
        <v>17</v>
      </c>
      <c r="H7" s="40">
        <v>95</v>
      </c>
      <c r="I7" s="40">
        <v>96</v>
      </c>
      <c r="J7" s="40">
        <v>2.4500000000000002</v>
      </c>
      <c r="K7" s="40">
        <v>2.4500000000000002</v>
      </c>
      <c r="L7" s="40">
        <v>1.7999999999999999E-2</v>
      </c>
      <c r="M7" s="40">
        <v>0.15</v>
      </c>
      <c r="N7" s="40">
        <v>0.30570000000000003</v>
      </c>
      <c r="O7" s="40">
        <v>3.9399999999999998E-2</v>
      </c>
      <c r="P7" s="40">
        <v>0.28999999999999998</v>
      </c>
      <c r="Q7" s="40" t="s">
        <v>18</v>
      </c>
      <c r="R7" s="40">
        <v>3.9399999999999998E-2</v>
      </c>
      <c r="S7" s="40">
        <v>0.28999999999999998</v>
      </c>
      <c r="T7" s="40">
        <v>2.4500000000000002</v>
      </c>
    </row>
    <row r="8" spans="1:20" x14ac:dyDescent="0.25">
      <c r="A8" s="40">
        <v>383</v>
      </c>
      <c r="B8" s="40" t="s">
        <v>14</v>
      </c>
      <c r="C8" s="40" t="s">
        <v>15</v>
      </c>
      <c r="D8" s="40">
        <v>1</v>
      </c>
      <c r="E8" s="40" t="s">
        <v>16</v>
      </c>
      <c r="F8" s="40">
        <v>5</v>
      </c>
      <c r="G8" s="40" t="s">
        <v>17</v>
      </c>
      <c r="H8" s="40">
        <v>65</v>
      </c>
      <c r="I8" s="40">
        <v>66</v>
      </c>
      <c r="J8" s="40">
        <v>6.64</v>
      </c>
      <c r="K8" s="40">
        <v>6.64</v>
      </c>
      <c r="L8" s="40">
        <v>5.7430000000000003</v>
      </c>
      <c r="M8" s="40">
        <v>47.838999999999999</v>
      </c>
      <c r="N8" s="40">
        <v>6.0823999999999998</v>
      </c>
      <c r="O8" s="40">
        <v>1.8599999999999998E-2</v>
      </c>
      <c r="P8" s="40">
        <v>0.34</v>
      </c>
      <c r="Q8" s="40" t="s">
        <v>18</v>
      </c>
      <c r="R8" s="40">
        <v>1.8599999999999998E-2</v>
      </c>
      <c r="S8" s="40">
        <v>0.34</v>
      </c>
      <c r="T8" s="40">
        <v>6.64</v>
      </c>
    </row>
    <row r="9" spans="1:20" x14ac:dyDescent="0.25">
      <c r="A9" s="40">
        <v>383</v>
      </c>
      <c r="B9" s="40" t="s">
        <v>14</v>
      </c>
      <c r="C9" s="40" t="s">
        <v>15</v>
      </c>
      <c r="D9" s="40">
        <v>2</v>
      </c>
      <c r="E9" s="40" t="s">
        <v>16</v>
      </c>
      <c r="F9" s="40">
        <v>3</v>
      </c>
      <c r="G9" s="40" t="s">
        <v>17</v>
      </c>
      <c r="H9" s="40">
        <v>30</v>
      </c>
      <c r="I9" s="40">
        <v>31</v>
      </c>
      <c r="J9" s="40">
        <v>10.4</v>
      </c>
      <c r="K9" s="40">
        <v>10.4</v>
      </c>
      <c r="L9" s="40">
        <v>1.7999999999999999E-2</v>
      </c>
      <c r="M9" s="40">
        <v>0.15</v>
      </c>
      <c r="N9" s="40">
        <v>0.37480000000000002</v>
      </c>
      <c r="O9" s="40">
        <v>4.2999999999999997E-2</v>
      </c>
      <c r="P9" s="40">
        <v>0.36</v>
      </c>
      <c r="Q9" s="40" t="s">
        <v>18</v>
      </c>
      <c r="R9" s="40">
        <v>4.2999999999999997E-2</v>
      </c>
      <c r="S9" s="40">
        <v>0.36</v>
      </c>
      <c r="T9" s="40">
        <v>10.4</v>
      </c>
    </row>
    <row r="10" spans="1:20" x14ac:dyDescent="0.25">
      <c r="A10" s="40">
        <v>383</v>
      </c>
      <c r="B10" s="40" t="s">
        <v>14</v>
      </c>
      <c r="C10" s="40" t="s">
        <v>15</v>
      </c>
      <c r="D10" s="40">
        <v>2</v>
      </c>
      <c r="E10" s="40" t="s">
        <v>16</v>
      </c>
      <c r="F10" s="40">
        <v>3</v>
      </c>
      <c r="G10" s="40" t="s">
        <v>17</v>
      </c>
      <c r="H10" s="40">
        <v>90</v>
      </c>
      <c r="I10" s="40">
        <v>91</v>
      </c>
      <c r="J10" s="40">
        <v>11</v>
      </c>
      <c r="K10" s="40">
        <v>11</v>
      </c>
      <c r="L10" s="40">
        <v>6.8000000000000005E-2</v>
      </c>
      <c r="M10" s="40">
        <v>0.56599999999999995</v>
      </c>
      <c r="N10" s="40">
        <v>0.23430000000000001</v>
      </c>
      <c r="O10" s="40">
        <v>3.73E-2</v>
      </c>
      <c r="P10" s="40">
        <v>0.17</v>
      </c>
      <c r="Q10" s="40" t="s">
        <v>18</v>
      </c>
      <c r="R10" s="40">
        <v>3.73E-2</v>
      </c>
      <c r="S10" s="40">
        <v>0.17</v>
      </c>
      <c r="T10" s="40">
        <v>11</v>
      </c>
    </row>
    <row r="11" spans="1:20" x14ac:dyDescent="0.25">
      <c r="A11" s="40">
        <v>383</v>
      </c>
      <c r="B11" s="40" t="s">
        <v>14</v>
      </c>
      <c r="C11" s="40" t="s">
        <v>15</v>
      </c>
      <c r="D11" s="40">
        <v>3</v>
      </c>
      <c r="E11" s="40" t="s">
        <v>16</v>
      </c>
      <c r="F11" s="40">
        <v>3</v>
      </c>
      <c r="G11" s="40" t="s">
        <v>17</v>
      </c>
      <c r="H11" s="40">
        <v>86</v>
      </c>
      <c r="I11" s="40">
        <v>87</v>
      </c>
      <c r="J11" s="40">
        <v>20.37</v>
      </c>
      <c r="K11" s="40">
        <v>20.312000000000001</v>
      </c>
      <c r="L11" s="40">
        <v>1.9E-2</v>
      </c>
      <c r="M11" s="40">
        <v>0.158</v>
      </c>
      <c r="N11" s="40">
        <v>0.21709999999999999</v>
      </c>
      <c r="O11" s="40">
        <v>2.8899999999999999E-2</v>
      </c>
      <c r="P11" s="40">
        <v>0.2</v>
      </c>
      <c r="Q11" s="40" t="s">
        <v>18</v>
      </c>
      <c r="R11" s="40">
        <v>2.8899999999999999E-2</v>
      </c>
      <c r="S11" s="40">
        <v>0.2</v>
      </c>
      <c r="T11" s="40">
        <v>20.37</v>
      </c>
    </row>
    <row r="12" spans="1:20" x14ac:dyDescent="0.25">
      <c r="A12" s="40">
        <v>383</v>
      </c>
      <c r="B12" s="40" t="s">
        <v>14</v>
      </c>
      <c r="C12" s="40" t="s">
        <v>15</v>
      </c>
      <c r="D12" s="40">
        <v>3</v>
      </c>
      <c r="E12" s="40" t="s">
        <v>16</v>
      </c>
      <c r="F12" s="40">
        <v>4</v>
      </c>
      <c r="G12" s="40" t="s">
        <v>17</v>
      </c>
      <c r="H12" s="40">
        <v>86</v>
      </c>
      <c r="I12" s="40">
        <v>87</v>
      </c>
      <c r="J12" s="40">
        <v>21.84</v>
      </c>
      <c r="K12" s="40">
        <v>21.759</v>
      </c>
      <c r="L12" s="40">
        <v>10.42</v>
      </c>
      <c r="M12" s="40">
        <v>86.799000000000007</v>
      </c>
      <c r="N12" s="40">
        <v>10.840199999999999</v>
      </c>
      <c r="O12" s="40">
        <v>2.3199999999999998E-2</v>
      </c>
      <c r="P12" s="40">
        <v>0.42</v>
      </c>
      <c r="Q12" s="40" t="s">
        <v>18</v>
      </c>
      <c r="R12" s="40">
        <v>2.3199999999999998E-2</v>
      </c>
      <c r="S12" s="40">
        <v>0.42</v>
      </c>
      <c r="T12" s="40">
        <v>21.84</v>
      </c>
    </row>
    <row r="13" spans="1:20" x14ac:dyDescent="0.25">
      <c r="A13" s="40">
        <v>383</v>
      </c>
      <c r="B13" s="40" t="s">
        <v>14</v>
      </c>
      <c r="C13" s="40" t="s">
        <v>15</v>
      </c>
      <c r="D13" s="40">
        <v>4</v>
      </c>
      <c r="E13" s="40" t="s">
        <v>16</v>
      </c>
      <c r="F13" s="40">
        <v>2</v>
      </c>
      <c r="G13" s="40" t="s">
        <v>17</v>
      </c>
      <c r="H13" s="40">
        <v>50</v>
      </c>
      <c r="I13" s="40">
        <v>51</v>
      </c>
      <c r="J13" s="40">
        <v>28.06</v>
      </c>
      <c r="K13" s="40">
        <v>27.994</v>
      </c>
      <c r="L13" s="40">
        <v>1.9E-2</v>
      </c>
      <c r="M13" s="40">
        <v>0.158</v>
      </c>
      <c r="N13" s="40">
        <v>0.31509999999999999</v>
      </c>
      <c r="O13" s="40">
        <v>3.8800000000000001E-2</v>
      </c>
      <c r="P13" s="40">
        <v>0.3</v>
      </c>
      <c r="Q13" s="40" t="s">
        <v>18</v>
      </c>
      <c r="R13" s="40">
        <v>3.8800000000000001E-2</v>
      </c>
      <c r="S13" s="40">
        <v>0.3</v>
      </c>
      <c r="T13" s="40">
        <v>28.06</v>
      </c>
    </row>
    <row r="14" spans="1:20" x14ac:dyDescent="0.25">
      <c r="A14" s="40">
        <v>383</v>
      </c>
      <c r="B14" s="40" t="s">
        <v>14</v>
      </c>
      <c r="C14" s="40" t="s">
        <v>15</v>
      </c>
      <c r="D14" s="40">
        <v>4</v>
      </c>
      <c r="E14" s="40" t="s">
        <v>16</v>
      </c>
      <c r="F14" s="40">
        <v>4</v>
      </c>
      <c r="G14" s="40" t="s">
        <v>17</v>
      </c>
      <c r="H14" s="40">
        <v>50</v>
      </c>
      <c r="I14" s="40">
        <v>51</v>
      </c>
      <c r="J14" s="40">
        <v>30.99</v>
      </c>
      <c r="K14" s="40">
        <v>30.824999999999999</v>
      </c>
      <c r="L14" s="40">
        <v>3.4289999999999998</v>
      </c>
      <c r="M14" s="40">
        <v>28.564</v>
      </c>
      <c r="N14" s="40">
        <v>3.7147000000000001</v>
      </c>
      <c r="O14" s="40">
        <v>2.3300000000000001E-2</v>
      </c>
      <c r="P14" s="40">
        <v>0.28999999999999998</v>
      </c>
      <c r="Q14" s="40" t="s">
        <v>18</v>
      </c>
      <c r="R14" s="40">
        <v>2.3300000000000001E-2</v>
      </c>
      <c r="S14" s="40">
        <v>0.28999999999999998</v>
      </c>
      <c r="T14" s="40">
        <v>30.99</v>
      </c>
    </row>
    <row r="15" spans="1:20" x14ac:dyDescent="0.25">
      <c r="A15" s="40">
        <v>383</v>
      </c>
      <c r="B15" s="40" t="s">
        <v>14</v>
      </c>
      <c r="C15" s="40" t="s">
        <v>15</v>
      </c>
      <c r="D15" s="40">
        <v>5</v>
      </c>
      <c r="E15" s="40" t="s">
        <v>16</v>
      </c>
      <c r="F15" s="40">
        <v>2</v>
      </c>
      <c r="G15" s="40" t="s">
        <v>17</v>
      </c>
      <c r="H15" s="40">
        <v>50</v>
      </c>
      <c r="I15" s="40">
        <v>51</v>
      </c>
      <c r="J15" s="40">
        <v>37.56</v>
      </c>
      <c r="K15" s="40">
        <v>37.497999999999998</v>
      </c>
      <c r="L15" s="40">
        <v>3.9E-2</v>
      </c>
      <c r="M15" s="40">
        <v>0.32500000000000001</v>
      </c>
      <c r="N15" s="40">
        <v>0.29909999999999998</v>
      </c>
      <c r="O15" s="40">
        <v>3.4700000000000002E-2</v>
      </c>
      <c r="P15" s="40">
        <v>0.26</v>
      </c>
      <c r="Q15" s="40" t="s">
        <v>18</v>
      </c>
      <c r="R15" s="40">
        <v>3.4700000000000002E-2</v>
      </c>
      <c r="S15" s="40">
        <v>0.26</v>
      </c>
      <c r="T15" s="40">
        <v>37.56</v>
      </c>
    </row>
    <row r="16" spans="1:20" x14ac:dyDescent="0.25">
      <c r="A16" s="40">
        <v>383</v>
      </c>
      <c r="B16" s="40" t="s">
        <v>14</v>
      </c>
      <c r="C16" s="40" t="s">
        <v>15</v>
      </c>
      <c r="D16" s="40">
        <v>5</v>
      </c>
      <c r="E16" s="40" t="s">
        <v>16</v>
      </c>
      <c r="F16" s="40">
        <v>4</v>
      </c>
      <c r="G16" s="40" t="s">
        <v>17</v>
      </c>
      <c r="H16" s="40">
        <v>50</v>
      </c>
      <c r="I16" s="40">
        <v>51</v>
      </c>
      <c r="J16" s="40">
        <v>40.479999999999997</v>
      </c>
      <c r="K16" s="40">
        <v>40.326000000000001</v>
      </c>
      <c r="L16" s="40">
        <v>2.8000000000000001E-2</v>
      </c>
      <c r="M16" s="40">
        <v>0.23300000000000001</v>
      </c>
      <c r="N16" s="40">
        <v>0.19980000000000001</v>
      </c>
      <c r="O16" s="40">
        <v>2.5600000000000001E-2</v>
      </c>
      <c r="P16" s="40">
        <v>0.17</v>
      </c>
      <c r="Q16" s="40" t="s">
        <v>18</v>
      </c>
      <c r="R16" s="40">
        <v>2.5600000000000001E-2</v>
      </c>
      <c r="S16" s="40">
        <v>0.17</v>
      </c>
      <c r="T16" s="40">
        <v>40.479999999999997</v>
      </c>
    </row>
    <row r="17" spans="1:20" x14ac:dyDescent="0.25">
      <c r="A17" s="40">
        <v>383</v>
      </c>
      <c r="B17" s="40" t="s">
        <v>14</v>
      </c>
      <c r="C17" s="40" t="s">
        <v>15</v>
      </c>
      <c r="D17" s="40">
        <v>6</v>
      </c>
      <c r="E17" s="40" t="s">
        <v>16</v>
      </c>
      <c r="F17" s="40">
        <v>2</v>
      </c>
      <c r="G17" s="40" t="s">
        <v>17</v>
      </c>
      <c r="H17" s="40">
        <v>50</v>
      </c>
      <c r="I17" s="40">
        <v>51</v>
      </c>
      <c r="J17" s="40">
        <v>47.1</v>
      </c>
      <c r="K17" s="40">
        <v>46.996000000000002</v>
      </c>
      <c r="L17" s="40">
        <v>3.9769999999999999</v>
      </c>
      <c r="M17" s="40">
        <v>33.128</v>
      </c>
      <c r="N17" s="40">
        <v>4.2897999999999996</v>
      </c>
      <c r="O17" s="40">
        <v>3.6200000000000003E-2</v>
      </c>
      <c r="P17" s="40">
        <v>0.31</v>
      </c>
      <c r="Q17" s="40" t="s">
        <v>18</v>
      </c>
      <c r="R17" s="40">
        <v>3.6200000000000003E-2</v>
      </c>
      <c r="S17" s="40">
        <v>0.31</v>
      </c>
      <c r="T17" s="40">
        <v>47.1</v>
      </c>
    </row>
    <row r="18" spans="1:20" s="41" customFormat="1" x14ac:dyDescent="0.25">
      <c r="A18" s="41">
        <v>383</v>
      </c>
      <c r="B18" s="41" t="s">
        <v>14</v>
      </c>
      <c r="C18" s="41" t="s">
        <v>15</v>
      </c>
      <c r="D18" s="41">
        <v>6</v>
      </c>
      <c r="E18" s="41" t="s">
        <v>16</v>
      </c>
      <c r="F18" s="41">
        <v>5</v>
      </c>
      <c r="G18" s="41" t="s">
        <v>17</v>
      </c>
      <c r="H18" s="41">
        <v>5</v>
      </c>
      <c r="I18" s="41">
        <v>6</v>
      </c>
      <c r="J18" s="41">
        <v>51.15</v>
      </c>
      <c r="K18" s="41">
        <v>50.835999999999999</v>
      </c>
      <c r="L18" s="41">
        <v>3.9E-2</v>
      </c>
      <c r="M18" s="41">
        <v>0.32500000000000001</v>
      </c>
      <c r="N18" s="41">
        <v>0.32300000000000001</v>
      </c>
      <c r="O18" s="41">
        <v>3.6799999999999999E-2</v>
      </c>
      <c r="P18" s="41">
        <v>0.28000000000000003</v>
      </c>
      <c r="Q18" s="41" t="s">
        <v>18</v>
      </c>
      <c r="R18" s="41">
        <v>3.6799999999999999E-2</v>
      </c>
      <c r="S18" s="41">
        <v>0.28000000000000003</v>
      </c>
      <c r="T18" s="41">
        <v>51.15</v>
      </c>
    </row>
    <row r="19" spans="1:20" x14ac:dyDescent="0.25">
      <c r="A19" s="40">
        <v>383</v>
      </c>
      <c r="B19" s="40" t="s">
        <v>14</v>
      </c>
      <c r="C19" s="40" t="s">
        <v>15</v>
      </c>
      <c r="D19" s="40">
        <v>7</v>
      </c>
      <c r="E19" s="40" t="s">
        <v>16</v>
      </c>
      <c r="F19" s="40">
        <v>2</v>
      </c>
      <c r="G19" s="40" t="s">
        <v>17</v>
      </c>
      <c r="H19" s="40">
        <v>80</v>
      </c>
      <c r="I19" s="40">
        <v>81</v>
      </c>
      <c r="J19" s="40">
        <v>56.91</v>
      </c>
      <c r="K19" s="40">
        <v>56.808</v>
      </c>
      <c r="L19" s="40">
        <v>0.48199999999999998</v>
      </c>
      <c r="M19" s="40">
        <v>4.0149999999999997</v>
      </c>
      <c r="N19" s="40">
        <v>0.83360000000000001</v>
      </c>
      <c r="O19" s="40">
        <v>4.4600000000000001E-2</v>
      </c>
      <c r="P19" s="40">
        <v>0.35</v>
      </c>
      <c r="Q19" s="40" t="s">
        <v>18</v>
      </c>
      <c r="R19" s="40">
        <v>4.4600000000000001E-2</v>
      </c>
      <c r="S19" s="40">
        <v>0.35</v>
      </c>
      <c r="T19" s="40">
        <v>56.91</v>
      </c>
    </row>
    <row r="20" spans="1:20" x14ac:dyDescent="0.25">
      <c r="A20" s="40">
        <v>383</v>
      </c>
      <c r="B20" s="40" t="s">
        <v>14</v>
      </c>
      <c r="C20" s="40" t="s">
        <v>15</v>
      </c>
      <c r="D20" s="40">
        <v>7</v>
      </c>
      <c r="E20" s="40" t="s">
        <v>16</v>
      </c>
      <c r="F20" s="40">
        <v>5</v>
      </c>
      <c r="G20" s="40" t="s">
        <v>18</v>
      </c>
      <c r="H20" s="40">
        <v>12</v>
      </c>
      <c r="I20" s="40">
        <v>13</v>
      </c>
      <c r="J20" s="40">
        <v>60.75</v>
      </c>
      <c r="K20" s="40">
        <v>60.478000000000002</v>
      </c>
      <c r="L20" s="40">
        <v>3.242</v>
      </c>
      <c r="M20" s="40">
        <v>27.006</v>
      </c>
      <c r="N20" s="40">
        <v>3.5461</v>
      </c>
      <c r="O20" s="40">
        <v>2.5700000000000001E-2</v>
      </c>
      <c r="P20" s="40">
        <v>0.3</v>
      </c>
      <c r="Q20" s="40" t="s">
        <v>18</v>
      </c>
      <c r="R20" s="40">
        <v>2.5700000000000001E-2</v>
      </c>
      <c r="S20" s="40">
        <v>0.3</v>
      </c>
      <c r="T20" s="40">
        <v>60.75</v>
      </c>
    </row>
    <row r="21" spans="1:20" x14ac:dyDescent="0.25">
      <c r="A21" s="40">
        <v>383</v>
      </c>
      <c r="B21" s="40" t="s">
        <v>14</v>
      </c>
      <c r="C21" s="40" t="s">
        <v>15</v>
      </c>
      <c r="D21" s="40">
        <v>8</v>
      </c>
      <c r="E21" s="40" t="s">
        <v>16</v>
      </c>
      <c r="F21" s="40">
        <v>4</v>
      </c>
      <c r="G21" s="40" t="s">
        <v>17</v>
      </c>
      <c r="H21" s="40">
        <v>80</v>
      </c>
      <c r="I21" s="40">
        <v>81</v>
      </c>
      <c r="J21" s="40">
        <v>69.400000000000006</v>
      </c>
      <c r="K21" s="40">
        <v>69.227000000000004</v>
      </c>
      <c r="L21" s="40">
        <v>2.5000000000000001E-2</v>
      </c>
      <c r="M21" s="40">
        <v>0.20799999999999999</v>
      </c>
      <c r="N21" s="40">
        <v>0.2122</v>
      </c>
      <c r="O21" s="40">
        <v>4.2299999999999997E-2</v>
      </c>
      <c r="P21" s="40">
        <v>0.19</v>
      </c>
      <c r="Q21" s="40" t="s">
        <v>18</v>
      </c>
      <c r="R21" s="40">
        <v>4.2299999999999997E-2</v>
      </c>
      <c r="S21" s="40">
        <v>0.19</v>
      </c>
      <c r="T21" s="40">
        <v>69.400000000000006</v>
      </c>
    </row>
    <row r="22" spans="1:20" x14ac:dyDescent="0.25">
      <c r="A22" s="40">
        <v>383</v>
      </c>
      <c r="B22" s="40" t="s">
        <v>14</v>
      </c>
      <c r="C22" s="40" t="s">
        <v>15</v>
      </c>
      <c r="D22" s="40">
        <v>8</v>
      </c>
      <c r="E22" s="40" t="s">
        <v>16</v>
      </c>
      <c r="F22" s="40">
        <v>6</v>
      </c>
      <c r="G22" s="40" t="s">
        <v>17</v>
      </c>
      <c r="H22" s="40">
        <v>50</v>
      </c>
      <c r="I22" s="40">
        <v>52</v>
      </c>
      <c r="J22" s="40">
        <v>72.11</v>
      </c>
      <c r="K22" s="40">
        <v>71.849000000000004</v>
      </c>
      <c r="L22" s="40">
        <v>2.5000000000000001E-2</v>
      </c>
      <c r="M22" s="40">
        <v>0.20799999999999999</v>
      </c>
      <c r="N22" s="40">
        <v>0.26100000000000001</v>
      </c>
      <c r="O22" s="40">
        <v>3.32E-2</v>
      </c>
      <c r="P22" s="40">
        <v>0.24</v>
      </c>
      <c r="Q22" s="40" t="s">
        <v>18</v>
      </c>
      <c r="R22" s="40">
        <v>3.32E-2</v>
      </c>
      <c r="S22" s="40">
        <v>0.24</v>
      </c>
      <c r="T22" s="40">
        <v>72.11</v>
      </c>
    </row>
    <row r="23" spans="1:20" x14ac:dyDescent="0.25">
      <c r="A23" s="40">
        <v>383</v>
      </c>
      <c r="B23" s="40" t="s">
        <v>14</v>
      </c>
      <c r="C23" s="40" t="s">
        <v>15</v>
      </c>
      <c r="D23" s="40">
        <v>9</v>
      </c>
      <c r="E23" s="40" t="s">
        <v>16</v>
      </c>
      <c r="F23" s="40">
        <v>2</v>
      </c>
      <c r="G23" s="40" t="s">
        <v>17</v>
      </c>
      <c r="H23" s="40">
        <v>72</v>
      </c>
      <c r="I23" s="40">
        <v>73</v>
      </c>
      <c r="J23" s="40">
        <v>75.819999999999993</v>
      </c>
      <c r="K23" s="40">
        <v>75.745999999999995</v>
      </c>
      <c r="L23" s="40">
        <v>2.1999999999999999E-2</v>
      </c>
      <c r="M23" s="40">
        <v>0.183</v>
      </c>
      <c r="N23" s="40">
        <v>0.2571</v>
      </c>
      <c r="O23" s="40">
        <v>3.7999999999999999E-2</v>
      </c>
      <c r="P23" s="40">
        <v>0.24</v>
      </c>
      <c r="Q23" s="40" t="s">
        <v>18</v>
      </c>
      <c r="R23" s="40">
        <v>3.7999999999999999E-2</v>
      </c>
      <c r="S23" s="40">
        <v>0.24</v>
      </c>
      <c r="T23" s="40">
        <v>75.819999999999993</v>
      </c>
    </row>
    <row r="24" spans="1:20" x14ac:dyDescent="0.25">
      <c r="A24" s="40">
        <v>383</v>
      </c>
      <c r="B24" s="40" t="s">
        <v>14</v>
      </c>
      <c r="C24" s="40" t="s">
        <v>15</v>
      </c>
      <c r="D24" s="40">
        <v>9</v>
      </c>
      <c r="E24" s="40" t="s">
        <v>16</v>
      </c>
      <c r="F24" s="40">
        <v>4</v>
      </c>
      <c r="G24" s="40" t="s">
        <v>17</v>
      </c>
      <c r="H24" s="40">
        <v>52</v>
      </c>
      <c r="I24" s="40">
        <v>53</v>
      </c>
      <c r="J24" s="40">
        <v>78.63</v>
      </c>
      <c r="K24" s="40">
        <v>78.460999999999999</v>
      </c>
      <c r="L24" s="40">
        <v>1.9E-2</v>
      </c>
      <c r="M24" s="40">
        <v>0.158</v>
      </c>
      <c r="N24" s="40">
        <v>0.33110000000000001</v>
      </c>
      <c r="O24" s="40">
        <v>4.02E-2</v>
      </c>
      <c r="P24" s="40">
        <v>0.31</v>
      </c>
      <c r="Q24" s="40" t="s">
        <v>18</v>
      </c>
      <c r="R24" s="40">
        <v>4.02E-2</v>
      </c>
      <c r="S24" s="40">
        <v>0.31</v>
      </c>
      <c r="T24" s="40">
        <v>78.63</v>
      </c>
    </row>
    <row r="25" spans="1:20" x14ac:dyDescent="0.25">
      <c r="A25" s="40">
        <v>383</v>
      </c>
      <c r="B25" s="40" t="s">
        <v>14</v>
      </c>
      <c r="C25" s="40" t="s">
        <v>15</v>
      </c>
      <c r="D25" s="40">
        <v>10</v>
      </c>
      <c r="E25" s="40" t="s">
        <v>16</v>
      </c>
      <c r="F25" s="40">
        <v>2</v>
      </c>
      <c r="G25" s="40" t="s">
        <v>17</v>
      </c>
      <c r="H25" s="40">
        <v>81</v>
      </c>
      <c r="I25" s="40">
        <v>82</v>
      </c>
      <c r="J25" s="40">
        <v>85.41</v>
      </c>
      <c r="K25" s="40">
        <v>85.341999999999999</v>
      </c>
      <c r="L25" s="40">
        <v>2.4E-2</v>
      </c>
      <c r="M25" s="40">
        <v>0.2</v>
      </c>
      <c r="N25" s="40">
        <v>0.15190000000000001</v>
      </c>
      <c r="O25" s="40">
        <v>2.3400000000000001E-2</v>
      </c>
      <c r="P25" s="40">
        <v>0.13</v>
      </c>
      <c r="Q25" s="40" t="s">
        <v>18</v>
      </c>
      <c r="R25" s="40">
        <v>2.3400000000000001E-2</v>
      </c>
      <c r="S25" s="40">
        <v>0.13</v>
      </c>
      <c r="T25" s="40">
        <v>85.41</v>
      </c>
    </row>
    <row r="26" spans="1:20" x14ac:dyDescent="0.25">
      <c r="A26" s="40">
        <v>383</v>
      </c>
      <c r="B26" s="40" t="s">
        <v>14</v>
      </c>
      <c r="C26" s="40" t="s">
        <v>15</v>
      </c>
      <c r="D26" s="40">
        <v>10</v>
      </c>
      <c r="E26" s="40" t="s">
        <v>16</v>
      </c>
      <c r="F26" s="40">
        <v>5</v>
      </c>
      <c r="G26" s="40" t="s">
        <v>17</v>
      </c>
      <c r="H26" s="40">
        <v>80</v>
      </c>
      <c r="I26" s="40">
        <v>81</v>
      </c>
      <c r="J26" s="40">
        <v>89.91</v>
      </c>
      <c r="K26" s="40">
        <v>89.707999999999998</v>
      </c>
      <c r="L26" s="40">
        <v>3.6999999999999998E-2</v>
      </c>
      <c r="M26" s="40">
        <v>0.308</v>
      </c>
      <c r="N26" s="40">
        <v>0.32040000000000002</v>
      </c>
      <c r="O26" s="40">
        <v>3.5099999999999999E-2</v>
      </c>
      <c r="P26" s="40">
        <v>0.28000000000000003</v>
      </c>
      <c r="Q26" s="40" t="s">
        <v>18</v>
      </c>
      <c r="R26" s="40">
        <v>3.5099999999999999E-2</v>
      </c>
      <c r="S26" s="40">
        <v>0.28000000000000003</v>
      </c>
      <c r="T26" s="40">
        <v>89.91</v>
      </c>
    </row>
    <row r="27" spans="1:20" x14ac:dyDescent="0.25">
      <c r="A27" s="40">
        <v>383</v>
      </c>
      <c r="B27" s="40" t="s">
        <v>14</v>
      </c>
      <c r="C27" s="40" t="s">
        <v>15</v>
      </c>
      <c r="D27" s="40">
        <v>11</v>
      </c>
      <c r="E27" s="40" t="s">
        <v>16</v>
      </c>
      <c r="F27" s="40">
        <v>4</v>
      </c>
      <c r="G27" s="40" t="s">
        <v>17</v>
      </c>
      <c r="H27" s="40">
        <v>70</v>
      </c>
      <c r="I27" s="40">
        <v>71</v>
      </c>
      <c r="J27" s="40">
        <v>97.78</v>
      </c>
      <c r="K27" s="40">
        <v>97.59</v>
      </c>
      <c r="L27" s="40">
        <v>1.9E-2</v>
      </c>
      <c r="M27" s="40">
        <v>0.158</v>
      </c>
      <c r="N27" s="40">
        <v>0.30299999999999999</v>
      </c>
      <c r="O27" s="40">
        <v>3.9699999999999999E-2</v>
      </c>
      <c r="P27" s="40">
        <v>0.28000000000000003</v>
      </c>
      <c r="Q27" s="40" t="s">
        <v>18</v>
      </c>
      <c r="R27" s="40">
        <v>3.9699999999999999E-2</v>
      </c>
      <c r="S27" s="40">
        <v>0.28000000000000003</v>
      </c>
      <c r="T27" s="40">
        <v>97.78</v>
      </c>
    </row>
    <row r="28" spans="1:20" x14ac:dyDescent="0.25">
      <c r="A28" s="40">
        <v>383</v>
      </c>
      <c r="B28" s="40" t="s">
        <v>14</v>
      </c>
      <c r="C28" s="40" t="s">
        <v>15</v>
      </c>
      <c r="D28" s="40">
        <v>11</v>
      </c>
      <c r="E28" s="40" t="s">
        <v>16</v>
      </c>
      <c r="F28" s="40">
        <v>6</v>
      </c>
      <c r="G28" s="40" t="s">
        <v>17</v>
      </c>
      <c r="H28" s="40">
        <v>50</v>
      </c>
      <c r="I28" s="40">
        <v>51</v>
      </c>
      <c r="J28" s="40">
        <v>100.59</v>
      </c>
      <c r="K28" s="40">
        <v>100.29900000000001</v>
      </c>
      <c r="L28" s="40">
        <v>6.0999999999999999E-2</v>
      </c>
      <c r="M28" s="40">
        <v>0.50800000000000001</v>
      </c>
      <c r="N28" s="40">
        <v>0.4556</v>
      </c>
      <c r="O28" s="40">
        <v>4.65E-2</v>
      </c>
      <c r="P28" s="40">
        <v>0.39</v>
      </c>
      <c r="Q28" s="40" t="s">
        <v>18</v>
      </c>
      <c r="R28" s="40">
        <v>4.65E-2</v>
      </c>
      <c r="S28" s="40">
        <v>0.39</v>
      </c>
      <c r="T28" s="40">
        <v>100.59</v>
      </c>
    </row>
    <row r="29" spans="1:20" s="41" customFormat="1" x14ac:dyDescent="0.25">
      <c r="A29" s="41">
        <v>383</v>
      </c>
      <c r="B29" s="41" t="s">
        <v>14</v>
      </c>
      <c r="C29" s="41" t="s">
        <v>15</v>
      </c>
      <c r="D29" s="41">
        <v>12</v>
      </c>
      <c r="E29" s="41" t="s">
        <v>16</v>
      </c>
      <c r="F29" s="41">
        <v>1</v>
      </c>
      <c r="G29" s="41" t="s">
        <v>17</v>
      </c>
      <c r="H29" s="41">
        <v>70</v>
      </c>
      <c r="I29" s="41">
        <v>71</v>
      </c>
      <c r="J29" s="41">
        <v>102.8</v>
      </c>
      <c r="K29" s="41">
        <v>102.78700000000001</v>
      </c>
      <c r="L29" s="41">
        <v>2.4E-2</v>
      </c>
      <c r="M29" s="41">
        <v>0.2</v>
      </c>
      <c r="N29" s="41">
        <v>0.20200000000000001</v>
      </c>
      <c r="O29" s="41">
        <v>3.3000000000000002E-2</v>
      </c>
      <c r="P29" s="41">
        <v>0.18</v>
      </c>
      <c r="Q29" s="41" t="s">
        <v>18</v>
      </c>
      <c r="R29" s="41">
        <v>3.3000000000000002E-2</v>
      </c>
      <c r="S29" s="41">
        <v>0.18</v>
      </c>
      <c r="T29" s="41">
        <v>102.8</v>
      </c>
    </row>
    <row r="30" spans="1:20" s="41" customFormat="1" x14ac:dyDescent="0.25">
      <c r="A30" s="41">
        <v>383</v>
      </c>
      <c r="B30" s="41" t="s">
        <v>14</v>
      </c>
      <c r="C30" s="41" t="s">
        <v>15</v>
      </c>
      <c r="D30" s="41">
        <v>12</v>
      </c>
      <c r="E30" s="41" t="s">
        <v>16</v>
      </c>
      <c r="F30" s="41">
        <v>3</v>
      </c>
      <c r="G30" s="41" t="s">
        <v>17</v>
      </c>
      <c r="H30" s="41">
        <v>60</v>
      </c>
      <c r="I30" s="41">
        <v>61</v>
      </c>
      <c r="J30" s="41">
        <v>105.71</v>
      </c>
      <c r="K30" s="41">
        <v>105.643</v>
      </c>
      <c r="L30" s="41">
        <v>2.1000000000000001E-2</v>
      </c>
      <c r="M30" s="41">
        <v>0.17499999999999999</v>
      </c>
      <c r="N30" s="41">
        <v>0.1158</v>
      </c>
      <c r="O30" s="41">
        <v>2.9600000000000001E-2</v>
      </c>
      <c r="P30" s="41">
        <v>0.09</v>
      </c>
      <c r="Q30" s="41" t="s">
        <v>18</v>
      </c>
      <c r="R30" s="41">
        <v>2.9600000000000001E-2</v>
      </c>
      <c r="S30" s="41">
        <v>0.09</v>
      </c>
      <c r="T30" s="41">
        <v>105.71</v>
      </c>
    </row>
    <row r="31" spans="1:20" s="41" customFormat="1" x14ac:dyDescent="0.25">
      <c r="A31" s="41">
        <v>383</v>
      </c>
      <c r="B31" s="41" t="s">
        <v>14</v>
      </c>
      <c r="C31" s="41" t="s">
        <v>15</v>
      </c>
      <c r="D31" s="41">
        <v>12</v>
      </c>
      <c r="E31" s="41" t="s">
        <v>16</v>
      </c>
      <c r="F31" s="41">
        <v>6</v>
      </c>
      <c r="G31" s="41" t="s">
        <v>17</v>
      </c>
      <c r="H31" s="41">
        <v>50</v>
      </c>
      <c r="I31" s="41">
        <v>51</v>
      </c>
      <c r="J31" s="41">
        <v>110.13</v>
      </c>
      <c r="K31" s="41">
        <v>109.98099999999999</v>
      </c>
      <c r="L31" s="41">
        <v>0.76800000000000002</v>
      </c>
      <c r="M31" s="41">
        <v>6.3970000000000002</v>
      </c>
      <c r="N31" s="41">
        <v>0.95940000000000003</v>
      </c>
      <c r="O31" s="41">
        <v>3.5499999999999997E-2</v>
      </c>
      <c r="P31" s="41">
        <v>0.19</v>
      </c>
      <c r="Q31" s="41" t="s">
        <v>18</v>
      </c>
      <c r="R31" s="41">
        <v>3.5499999999999997E-2</v>
      </c>
      <c r="S31" s="41">
        <v>0.19</v>
      </c>
      <c r="T31" s="41">
        <v>110.13</v>
      </c>
    </row>
    <row r="32" spans="1:20" s="41" customFormat="1" x14ac:dyDescent="0.25">
      <c r="A32" s="41">
        <v>383</v>
      </c>
      <c r="B32" s="41" t="s">
        <v>14</v>
      </c>
      <c r="C32" s="41" t="s">
        <v>15</v>
      </c>
      <c r="D32" s="41">
        <v>13</v>
      </c>
      <c r="E32" s="41" t="s">
        <v>16</v>
      </c>
      <c r="F32" s="41">
        <v>1</v>
      </c>
      <c r="G32" s="41" t="s">
        <v>17</v>
      </c>
      <c r="H32" s="41">
        <v>100</v>
      </c>
      <c r="I32" s="41">
        <v>101</v>
      </c>
      <c r="J32" s="41">
        <v>112.6</v>
      </c>
      <c r="K32" s="41">
        <v>112.54300000000001</v>
      </c>
      <c r="L32" s="41">
        <v>0.23899999999999999</v>
      </c>
      <c r="M32" s="41">
        <v>1.9910000000000001</v>
      </c>
      <c r="N32" s="41">
        <v>0.35589999999999999</v>
      </c>
      <c r="O32" s="41">
        <v>2.5899999999999999E-2</v>
      </c>
      <c r="P32" s="41">
        <v>0.12</v>
      </c>
      <c r="Q32" s="41" t="s">
        <v>18</v>
      </c>
      <c r="R32" s="41">
        <v>2.5899999999999999E-2</v>
      </c>
      <c r="S32" s="41">
        <v>0.12</v>
      </c>
      <c r="T32" s="41">
        <v>112.6</v>
      </c>
    </row>
    <row r="33" spans="1:20" s="41" customFormat="1" x14ac:dyDescent="0.25">
      <c r="A33" s="41">
        <v>383</v>
      </c>
      <c r="B33" s="41" t="s">
        <v>14</v>
      </c>
      <c r="C33" s="41" t="s">
        <v>15</v>
      </c>
      <c r="D33" s="41">
        <v>13</v>
      </c>
      <c r="E33" s="41" t="s">
        <v>16</v>
      </c>
      <c r="F33" s="41">
        <v>4</v>
      </c>
      <c r="G33" s="41" t="s">
        <v>17</v>
      </c>
      <c r="H33" s="41">
        <v>100</v>
      </c>
      <c r="I33" s="41">
        <v>101</v>
      </c>
      <c r="J33" s="41">
        <v>117.11</v>
      </c>
      <c r="K33" s="41">
        <v>116.798</v>
      </c>
      <c r="L33" s="41">
        <v>2.6509999999999998</v>
      </c>
      <c r="M33" s="41">
        <v>22.082999999999998</v>
      </c>
      <c r="N33" s="41">
        <v>2.8193000000000001</v>
      </c>
      <c r="O33" s="41">
        <v>2.1000000000000001E-2</v>
      </c>
      <c r="P33" s="41">
        <v>0.17</v>
      </c>
      <c r="Q33" s="41" t="s">
        <v>18</v>
      </c>
      <c r="R33" s="41">
        <v>2.1000000000000001E-2</v>
      </c>
      <c r="S33" s="41">
        <v>0.17</v>
      </c>
      <c r="T33" s="41">
        <v>117.11</v>
      </c>
    </row>
    <row r="34" spans="1:20" s="41" customFormat="1" x14ac:dyDescent="0.25">
      <c r="A34" s="41">
        <v>383</v>
      </c>
      <c r="B34" s="41" t="s">
        <v>14</v>
      </c>
      <c r="C34" s="41" t="s">
        <v>15</v>
      </c>
      <c r="D34" s="41">
        <v>13</v>
      </c>
      <c r="E34" s="41" t="s">
        <v>16</v>
      </c>
      <c r="F34" s="41">
        <v>6</v>
      </c>
      <c r="G34" s="41" t="s">
        <v>17</v>
      </c>
      <c r="H34" s="41">
        <v>61</v>
      </c>
      <c r="I34" s="41">
        <v>62</v>
      </c>
      <c r="J34" s="41">
        <v>119.74</v>
      </c>
      <c r="K34" s="41">
        <v>119.279</v>
      </c>
      <c r="L34" s="41">
        <v>1.4999999999999999E-2</v>
      </c>
      <c r="M34" s="41">
        <v>0.125</v>
      </c>
      <c r="N34" s="41">
        <v>0.21840000000000001</v>
      </c>
      <c r="O34" s="41">
        <v>2.7699999999999999E-2</v>
      </c>
      <c r="P34" s="41">
        <v>0.2</v>
      </c>
      <c r="Q34" s="41" t="s">
        <v>18</v>
      </c>
      <c r="R34" s="41">
        <v>2.7699999999999999E-2</v>
      </c>
      <c r="S34" s="41">
        <v>0.2</v>
      </c>
      <c r="T34" s="41">
        <v>119.74</v>
      </c>
    </row>
    <row r="35" spans="1:20" s="41" customFormat="1" x14ac:dyDescent="0.25">
      <c r="A35" s="41">
        <v>383</v>
      </c>
      <c r="B35" s="41" t="s">
        <v>14</v>
      </c>
      <c r="C35" s="41" t="s">
        <v>15</v>
      </c>
      <c r="D35" s="41">
        <v>14</v>
      </c>
      <c r="E35" s="41" t="s">
        <v>16</v>
      </c>
      <c r="F35" s="41">
        <v>2</v>
      </c>
      <c r="G35" s="41" t="s">
        <v>17</v>
      </c>
      <c r="H35" s="41">
        <v>23</v>
      </c>
      <c r="I35" s="41">
        <v>24</v>
      </c>
      <c r="J35" s="41">
        <v>122.79</v>
      </c>
      <c r="K35" s="41">
        <v>122.717</v>
      </c>
      <c r="L35" s="41">
        <v>2.2730000000000001</v>
      </c>
      <c r="M35" s="41">
        <v>18.934000000000001</v>
      </c>
      <c r="N35" s="41">
        <v>2.5516000000000001</v>
      </c>
      <c r="O35" s="41">
        <v>2.9000000000000001E-2</v>
      </c>
      <c r="P35" s="41">
        <v>0.28000000000000003</v>
      </c>
      <c r="Q35" s="41" t="s">
        <v>18</v>
      </c>
      <c r="R35" s="41">
        <v>2.9000000000000001E-2</v>
      </c>
      <c r="S35" s="41">
        <v>0.28000000000000003</v>
      </c>
      <c r="T35" s="41">
        <v>122.79</v>
      </c>
    </row>
    <row r="36" spans="1:20" s="41" customFormat="1" x14ac:dyDescent="0.25">
      <c r="A36" s="41">
        <v>383</v>
      </c>
      <c r="B36" s="41" t="s">
        <v>14</v>
      </c>
      <c r="C36" s="41" t="s">
        <v>15</v>
      </c>
      <c r="D36" s="41">
        <v>14</v>
      </c>
      <c r="E36" s="41" t="s">
        <v>16</v>
      </c>
      <c r="F36" s="41">
        <v>3</v>
      </c>
      <c r="G36" s="41" t="s">
        <v>17</v>
      </c>
      <c r="H36" s="41">
        <v>53</v>
      </c>
      <c r="I36" s="41">
        <v>54</v>
      </c>
      <c r="J36" s="41">
        <v>124.55</v>
      </c>
      <c r="K36" s="41">
        <v>124.401</v>
      </c>
      <c r="L36" s="41">
        <v>0.42599999999999999</v>
      </c>
      <c r="M36" s="41">
        <v>3.5489999999999999</v>
      </c>
      <c r="N36" s="41">
        <v>0.78280000000000005</v>
      </c>
      <c r="O36" s="41">
        <v>4.2999999999999997E-2</v>
      </c>
      <c r="P36" s="41">
        <v>0.36</v>
      </c>
      <c r="Q36" s="41" t="s">
        <v>18</v>
      </c>
      <c r="R36" s="41">
        <v>4.2999999999999997E-2</v>
      </c>
      <c r="S36" s="41">
        <v>0.36</v>
      </c>
      <c r="T36" s="41">
        <v>124.55</v>
      </c>
    </row>
    <row r="37" spans="1:20" s="41" customFormat="1" x14ac:dyDescent="0.25">
      <c r="A37" s="41">
        <v>383</v>
      </c>
      <c r="B37" s="41" t="s">
        <v>14</v>
      </c>
      <c r="C37" s="41" t="s">
        <v>15</v>
      </c>
      <c r="D37" s="41">
        <v>14</v>
      </c>
      <c r="E37" s="41" t="s">
        <v>16</v>
      </c>
      <c r="F37" s="41">
        <v>6</v>
      </c>
      <c r="G37" s="41" t="s">
        <v>17</v>
      </c>
      <c r="H37" s="41">
        <v>51</v>
      </c>
      <c r="I37" s="41">
        <v>52</v>
      </c>
      <c r="J37" s="41">
        <v>128.93</v>
      </c>
      <c r="K37" s="41">
        <v>128.59100000000001</v>
      </c>
      <c r="L37" s="41">
        <v>2.9980000000000002</v>
      </c>
      <c r="M37" s="41">
        <v>24.972999999999999</v>
      </c>
      <c r="N37" s="41">
        <v>3.3460999999999999</v>
      </c>
      <c r="O37" s="41">
        <v>2.4199999999999999E-2</v>
      </c>
      <c r="P37" s="41">
        <v>0.35</v>
      </c>
      <c r="Q37" s="41" t="s">
        <v>18</v>
      </c>
      <c r="R37" s="41">
        <v>2.4199999999999999E-2</v>
      </c>
      <c r="S37" s="41">
        <v>0.35</v>
      </c>
      <c r="T37" s="41">
        <v>128.93</v>
      </c>
    </row>
    <row r="38" spans="1:20" s="41" customFormat="1" x14ac:dyDescent="0.25">
      <c r="A38" s="41">
        <v>383</v>
      </c>
      <c r="B38" s="41" t="s">
        <v>14</v>
      </c>
      <c r="C38" s="41" t="s">
        <v>15</v>
      </c>
      <c r="D38" s="41">
        <v>15</v>
      </c>
      <c r="E38" s="41" t="s">
        <v>16</v>
      </c>
      <c r="F38" s="41">
        <v>2</v>
      </c>
      <c r="G38" s="41" t="s">
        <v>17</v>
      </c>
      <c r="H38" s="41">
        <v>86</v>
      </c>
      <c r="I38" s="41">
        <v>87</v>
      </c>
      <c r="J38" s="41">
        <v>132.91999999999999</v>
      </c>
      <c r="K38" s="41">
        <v>132.91999999999999</v>
      </c>
      <c r="L38" s="41">
        <v>0.14099999999999999</v>
      </c>
      <c r="M38" s="41">
        <v>1.175</v>
      </c>
      <c r="N38" s="41">
        <v>0.35120000000000001</v>
      </c>
      <c r="O38" s="41">
        <v>3.1600000000000003E-2</v>
      </c>
      <c r="P38" s="41">
        <v>0.21</v>
      </c>
      <c r="Q38" s="41" t="s">
        <v>18</v>
      </c>
      <c r="R38" s="41">
        <v>3.1600000000000003E-2</v>
      </c>
      <c r="S38" s="41">
        <v>0.21</v>
      </c>
      <c r="T38" s="41">
        <v>132.91999999999999</v>
      </c>
    </row>
    <row r="39" spans="1:20" s="41" customFormat="1" x14ac:dyDescent="0.25">
      <c r="A39" s="41">
        <v>383</v>
      </c>
      <c r="B39" s="41" t="s">
        <v>14</v>
      </c>
      <c r="C39" s="41" t="s">
        <v>15</v>
      </c>
      <c r="D39" s="41">
        <v>15</v>
      </c>
      <c r="E39" s="41" t="s">
        <v>16</v>
      </c>
      <c r="F39" s="41">
        <v>3</v>
      </c>
      <c r="G39" s="41" t="s">
        <v>17</v>
      </c>
      <c r="H39" s="41">
        <v>62</v>
      </c>
      <c r="I39" s="41">
        <v>63</v>
      </c>
      <c r="J39" s="41">
        <v>134.15</v>
      </c>
      <c r="K39" s="41">
        <v>134.15</v>
      </c>
      <c r="L39" s="41">
        <v>2.8000000000000001E-2</v>
      </c>
      <c r="M39" s="41">
        <v>0.23300000000000001</v>
      </c>
      <c r="N39" s="41">
        <v>0.19359999999999999</v>
      </c>
      <c r="O39" s="41">
        <v>3.6700000000000003E-2</v>
      </c>
      <c r="P39" s="41">
        <v>0.17</v>
      </c>
      <c r="Q39" s="41" t="s">
        <v>18</v>
      </c>
      <c r="R39" s="41">
        <v>3.6700000000000003E-2</v>
      </c>
      <c r="S39" s="41">
        <v>0.17</v>
      </c>
      <c r="T39" s="41">
        <v>134.15</v>
      </c>
    </row>
    <row r="40" spans="1:20" s="41" customFormat="1" x14ac:dyDescent="0.25">
      <c r="A40" s="41">
        <v>383</v>
      </c>
      <c r="B40" s="41" t="s">
        <v>14</v>
      </c>
      <c r="C40" s="41" t="s">
        <v>15</v>
      </c>
      <c r="D40" s="41">
        <v>15</v>
      </c>
      <c r="E40" s="41" t="s">
        <v>16</v>
      </c>
      <c r="F40" s="41">
        <v>5</v>
      </c>
      <c r="G40" s="41" t="s">
        <v>17</v>
      </c>
      <c r="H40" s="41">
        <v>36</v>
      </c>
      <c r="I40" s="41">
        <v>37</v>
      </c>
      <c r="J40" s="41">
        <v>136.82</v>
      </c>
      <c r="K40" s="41">
        <v>136.82</v>
      </c>
      <c r="L40" s="41">
        <v>8.9999999999999993E-3</v>
      </c>
      <c r="M40" s="41">
        <v>7.4999999999999997E-2</v>
      </c>
      <c r="N40" s="41">
        <v>0.15690000000000001</v>
      </c>
      <c r="O40" s="41">
        <v>2.69E-2</v>
      </c>
      <c r="P40" s="41">
        <v>0.15</v>
      </c>
      <c r="Q40" s="41" t="s">
        <v>18</v>
      </c>
      <c r="R40" s="41">
        <v>2.69E-2</v>
      </c>
      <c r="S40" s="41">
        <v>0.15</v>
      </c>
      <c r="T40" s="41">
        <v>136.82</v>
      </c>
    </row>
    <row r="41" spans="1:20" s="41" customFormat="1" x14ac:dyDescent="0.25">
      <c r="A41" s="41">
        <v>383</v>
      </c>
      <c r="B41" s="41" t="s">
        <v>14</v>
      </c>
      <c r="C41" s="41" t="s">
        <v>15</v>
      </c>
      <c r="D41" s="41">
        <v>16</v>
      </c>
      <c r="E41" s="41" t="s">
        <v>16</v>
      </c>
      <c r="F41" s="41">
        <v>4</v>
      </c>
      <c r="G41" s="41" t="s">
        <v>17</v>
      </c>
      <c r="H41" s="41">
        <v>35</v>
      </c>
      <c r="I41" s="41">
        <v>36</v>
      </c>
      <c r="J41" s="41">
        <v>144.84</v>
      </c>
      <c r="K41" s="41">
        <v>144.51900000000001</v>
      </c>
      <c r="L41" s="41">
        <v>2.5000000000000001E-2</v>
      </c>
      <c r="M41" s="41">
        <v>0.20799999999999999</v>
      </c>
      <c r="N41" s="41">
        <v>0.17199999999999999</v>
      </c>
      <c r="O41" s="41">
        <v>3.1199999999999999E-2</v>
      </c>
      <c r="P41" s="41">
        <v>0.15</v>
      </c>
      <c r="Q41" s="41" t="s">
        <v>18</v>
      </c>
      <c r="R41" s="41">
        <v>3.1199999999999999E-2</v>
      </c>
      <c r="S41" s="41">
        <v>0.15</v>
      </c>
      <c r="T41" s="41">
        <v>144.84</v>
      </c>
    </row>
    <row r="42" spans="1:20" s="41" customFormat="1" x14ac:dyDescent="0.25">
      <c r="A42" s="41">
        <v>383</v>
      </c>
      <c r="B42" s="41" t="s">
        <v>14</v>
      </c>
      <c r="C42" s="41" t="s">
        <v>15</v>
      </c>
      <c r="D42" s="41">
        <v>16</v>
      </c>
      <c r="E42" s="41" t="s">
        <v>16</v>
      </c>
      <c r="F42" s="41">
        <v>5</v>
      </c>
      <c r="G42" s="41" t="s">
        <v>17</v>
      </c>
      <c r="H42" s="41">
        <v>52</v>
      </c>
      <c r="I42" s="41">
        <v>53</v>
      </c>
      <c r="J42" s="41">
        <v>146.47999999999999</v>
      </c>
      <c r="K42" s="41">
        <v>146.048</v>
      </c>
      <c r="L42" s="41">
        <v>1.7000000000000001E-2</v>
      </c>
      <c r="M42" s="41">
        <v>0.14199999999999999</v>
      </c>
      <c r="N42" s="41">
        <v>0.2301</v>
      </c>
      <c r="O42" s="41">
        <v>3.8699999999999998E-2</v>
      </c>
      <c r="P42" s="41">
        <v>0.21</v>
      </c>
      <c r="Q42" s="41" t="s">
        <v>18</v>
      </c>
      <c r="R42" s="41">
        <v>3.8699999999999998E-2</v>
      </c>
      <c r="S42" s="41">
        <v>0.21</v>
      </c>
      <c r="T42" s="41">
        <v>146.47999999999999</v>
      </c>
    </row>
    <row r="43" spans="1:20" s="41" customFormat="1" x14ac:dyDescent="0.25">
      <c r="A43" s="41">
        <v>383</v>
      </c>
      <c r="B43" s="41" t="s">
        <v>14</v>
      </c>
      <c r="C43" s="41" t="s">
        <v>15</v>
      </c>
      <c r="D43" s="41">
        <v>17</v>
      </c>
      <c r="E43" s="41" t="s">
        <v>16</v>
      </c>
      <c r="F43" s="41">
        <v>2</v>
      </c>
      <c r="G43" s="41" t="s">
        <v>17</v>
      </c>
      <c r="H43" s="41">
        <v>60</v>
      </c>
      <c r="I43" s="41">
        <v>61</v>
      </c>
      <c r="J43" s="41">
        <v>151.66</v>
      </c>
      <c r="K43" s="41">
        <v>151.55500000000001</v>
      </c>
      <c r="L43" s="41">
        <v>2.1999999999999999E-2</v>
      </c>
      <c r="M43" s="41">
        <v>0.183</v>
      </c>
      <c r="N43" s="41">
        <v>0.20039999999999999</v>
      </c>
      <c r="O43" s="41">
        <v>3.1300000000000001E-2</v>
      </c>
      <c r="P43" s="41">
        <v>0.18</v>
      </c>
      <c r="Q43" s="41" t="s">
        <v>18</v>
      </c>
      <c r="R43" s="41">
        <v>3.1300000000000001E-2</v>
      </c>
      <c r="S43" s="41">
        <v>0.18</v>
      </c>
      <c r="T43" s="41">
        <v>151.66</v>
      </c>
    </row>
    <row r="44" spans="1:20" s="41" customFormat="1" x14ac:dyDescent="0.25">
      <c r="A44" s="41">
        <v>383</v>
      </c>
      <c r="B44" s="41" t="s">
        <v>14</v>
      </c>
      <c r="C44" s="41" t="s">
        <v>15</v>
      </c>
      <c r="D44" s="41">
        <v>17</v>
      </c>
      <c r="E44" s="41" t="s">
        <v>16</v>
      </c>
      <c r="F44" s="41">
        <v>4</v>
      </c>
      <c r="G44" s="41" t="s">
        <v>17</v>
      </c>
      <c r="H44" s="41">
        <v>60</v>
      </c>
      <c r="I44" s="41">
        <v>61</v>
      </c>
      <c r="J44" s="41">
        <v>154.61000000000001</v>
      </c>
      <c r="K44" s="41">
        <v>154.35499999999999</v>
      </c>
      <c r="L44" s="41">
        <v>1.7000000000000001E-2</v>
      </c>
      <c r="M44" s="41">
        <v>0.14199999999999999</v>
      </c>
      <c r="N44" s="41">
        <v>0.39660000000000001</v>
      </c>
      <c r="O44" s="41">
        <v>4.82E-2</v>
      </c>
      <c r="P44" s="41">
        <v>0.38</v>
      </c>
      <c r="Q44" s="41" t="s">
        <v>18</v>
      </c>
      <c r="R44" s="41">
        <v>4.82E-2</v>
      </c>
      <c r="S44" s="41">
        <v>0.38</v>
      </c>
      <c r="T44" s="41">
        <v>154.61000000000001</v>
      </c>
    </row>
    <row r="45" spans="1:20" s="41" customFormat="1" x14ac:dyDescent="0.25">
      <c r="A45" s="41">
        <v>383</v>
      </c>
      <c r="B45" s="41" t="s">
        <v>14</v>
      </c>
      <c r="C45" s="41" t="s">
        <v>15</v>
      </c>
      <c r="D45" s="41">
        <v>18</v>
      </c>
      <c r="E45" s="41" t="s">
        <v>16</v>
      </c>
      <c r="F45" s="41">
        <v>3</v>
      </c>
      <c r="G45" s="41" t="s">
        <v>17</v>
      </c>
      <c r="H45" s="41">
        <v>10</v>
      </c>
      <c r="I45" s="41">
        <v>11</v>
      </c>
      <c r="J45" s="41">
        <v>162.1</v>
      </c>
      <c r="K45" s="41">
        <v>162.1</v>
      </c>
      <c r="L45" s="41">
        <v>3.7999999999999999E-2</v>
      </c>
      <c r="M45" s="41">
        <v>0.317</v>
      </c>
      <c r="N45" s="41">
        <v>0.22140000000000001</v>
      </c>
      <c r="O45" s="41">
        <v>3.8300000000000001E-2</v>
      </c>
      <c r="P45" s="41">
        <v>0.18</v>
      </c>
      <c r="Q45" s="41" t="s">
        <v>18</v>
      </c>
      <c r="R45" s="41">
        <v>3.8300000000000001E-2</v>
      </c>
      <c r="S45" s="41">
        <v>0.18</v>
      </c>
      <c r="T45" s="41">
        <v>162.1</v>
      </c>
    </row>
    <row r="46" spans="1:20" s="41" customFormat="1" x14ac:dyDescent="0.25">
      <c r="A46" s="41">
        <v>383</v>
      </c>
      <c r="B46" s="41" t="s">
        <v>14</v>
      </c>
      <c r="C46" s="41" t="s">
        <v>15</v>
      </c>
      <c r="D46" s="41">
        <v>18</v>
      </c>
      <c r="E46" s="41" t="s">
        <v>16</v>
      </c>
      <c r="F46" s="41">
        <v>7</v>
      </c>
      <c r="G46" s="41" t="s">
        <v>17</v>
      </c>
      <c r="H46" s="41">
        <v>70</v>
      </c>
      <c r="I46" s="41">
        <v>71</v>
      </c>
      <c r="J46" s="41">
        <v>167.56</v>
      </c>
      <c r="K46" s="41">
        <v>167.56</v>
      </c>
      <c r="L46" s="41">
        <v>4.1260000000000003</v>
      </c>
      <c r="M46" s="41">
        <v>34.369999999999997</v>
      </c>
      <c r="N46" s="41">
        <v>4.4476000000000004</v>
      </c>
      <c r="O46" s="41">
        <v>2.4899999999999999E-2</v>
      </c>
      <c r="P46" s="41">
        <v>0.32</v>
      </c>
      <c r="Q46" s="41" t="s">
        <v>18</v>
      </c>
      <c r="R46" s="41">
        <v>2.4899999999999999E-2</v>
      </c>
      <c r="S46" s="41">
        <v>0.32</v>
      </c>
      <c r="T46" s="41">
        <v>167.56</v>
      </c>
    </row>
    <row r="47" spans="1:20" s="41" customFormat="1" x14ac:dyDescent="0.25">
      <c r="A47" s="41">
        <v>383</v>
      </c>
      <c r="B47" s="41" t="s">
        <v>14</v>
      </c>
      <c r="C47" s="41" t="s">
        <v>15</v>
      </c>
      <c r="D47" s="41">
        <v>19</v>
      </c>
      <c r="E47" s="41" t="s">
        <v>16</v>
      </c>
      <c r="F47" s="41">
        <v>3</v>
      </c>
      <c r="G47" s="41" t="s">
        <v>17</v>
      </c>
      <c r="H47" s="41">
        <v>108</v>
      </c>
      <c r="I47" s="41">
        <v>109</v>
      </c>
      <c r="J47" s="41">
        <v>172.66</v>
      </c>
      <c r="K47" s="41">
        <v>172.38499999999999</v>
      </c>
      <c r="L47" s="41">
        <v>4.617</v>
      </c>
      <c r="M47" s="41">
        <v>38.46</v>
      </c>
      <c r="N47" s="41">
        <v>4.9394</v>
      </c>
      <c r="O47" s="41">
        <v>2.58E-2</v>
      </c>
      <c r="P47" s="41">
        <v>0.32</v>
      </c>
      <c r="Q47" s="41" t="s">
        <v>18</v>
      </c>
      <c r="R47" s="41">
        <v>2.58E-2</v>
      </c>
      <c r="S47" s="41">
        <v>0.32</v>
      </c>
      <c r="T47" s="41">
        <v>172.66</v>
      </c>
    </row>
    <row r="48" spans="1:20" s="41" customFormat="1" x14ac:dyDescent="0.25">
      <c r="A48" s="41">
        <v>383</v>
      </c>
      <c r="B48" s="41" t="s">
        <v>14</v>
      </c>
      <c r="C48" s="41" t="s">
        <v>15</v>
      </c>
      <c r="D48" s="41">
        <v>19</v>
      </c>
      <c r="E48" s="41" t="s">
        <v>16</v>
      </c>
      <c r="F48" s="41">
        <v>4</v>
      </c>
      <c r="G48" s="41" t="s">
        <v>17</v>
      </c>
      <c r="H48" s="41">
        <v>56</v>
      </c>
      <c r="I48" s="41">
        <v>57</v>
      </c>
      <c r="J48" s="41">
        <v>173.63</v>
      </c>
      <c r="K48" s="41">
        <v>173.28899999999999</v>
      </c>
      <c r="L48" s="41">
        <v>0.76</v>
      </c>
      <c r="M48" s="41">
        <v>6.3310000000000004</v>
      </c>
      <c r="N48" s="41">
        <v>0.9708</v>
      </c>
      <c r="O48" s="41">
        <v>2.98E-2</v>
      </c>
      <c r="P48" s="41">
        <v>0.21</v>
      </c>
      <c r="Q48" s="41" t="s">
        <v>18</v>
      </c>
      <c r="R48" s="41">
        <v>2.98E-2</v>
      </c>
      <c r="S48" s="41">
        <v>0.21</v>
      </c>
      <c r="T48" s="41">
        <v>173.63</v>
      </c>
    </row>
    <row r="49" spans="1:20" s="44" customFormat="1" x14ac:dyDescent="0.25">
      <c r="A49" s="44">
        <v>383</v>
      </c>
      <c r="B49" s="44" t="s">
        <v>14</v>
      </c>
      <c r="C49" s="44" t="s">
        <v>15</v>
      </c>
      <c r="D49" s="44">
        <v>20</v>
      </c>
      <c r="E49" s="44" t="s">
        <v>16</v>
      </c>
      <c r="F49" s="44">
        <v>2</v>
      </c>
      <c r="G49" s="44" t="s">
        <v>17</v>
      </c>
      <c r="H49" s="44">
        <v>88</v>
      </c>
      <c r="I49" s="44">
        <v>89</v>
      </c>
      <c r="J49" s="44">
        <v>180.44</v>
      </c>
      <c r="K49" s="44">
        <v>180.30500000000001</v>
      </c>
      <c r="L49" s="44" t="s">
        <v>18</v>
      </c>
      <c r="M49" s="44" t="s">
        <v>18</v>
      </c>
      <c r="N49" s="44">
        <v>3.0076000000000001</v>
      </c>
      <c r="O49" s="44">
        <v>3.0099999999999998E-2</v>
      </c>
      <c r="P49" s="44" t="s">
        <v>18</v>
      </c>
      <c r="R49" s="44">
        <v>3.0099999999999998E-2</v>
      </c>
      <c r="S49" s="44" t="s">
        <v>18</v>
      </c>
      <c r="T49" s="44">
        <v>180.44</v>
      </c>
    </row>
    <row r="50" spans="1:20" s="41" customFormat="1" x14ac:dyDescent="0.25">
      <c r="A50" s="41">
        <v>383</v>
      </c>
      <c r="B50" s="41" t="s">
        <v>14</v>
      </c>
      <c r="C50" s="41" t="s">
        <v>15</v>
      </c>
      <c r="D50" s="41">
        <v>20</v>
      </c>
      <c r="E50" s="41" t="s">
        <v>16</v>
      </c>
      <c r="F50" s="41">
        <v>5</v>
      </c>
      <c r="G50" s="41" t="s">
        <v>17</v>
      </c>
      <c r="H50" s="41">
        <v>80</v>
      </c>
      <c r="I50" s="41">
        <v>81</v>
      </c>
      <c r="J50" s="41">
        <v>184.87</v>
      </c>
      <c r="K50" s="41">
        <v>184.48099999999999</v>
      </c>
      <c r="L50" s="41">
        <v>8.0000000000000002E-3</v>
      </c>
      <c r="M50" s="41">
        <v>6.7000000000000004E-2</v>
      </c>
      <c r="N50" s="41">
        <v>0.1191</v>
      </c>
      <c r="O50" s="41">
        <v>2.6700000000000002E-2</v>
      </c>
      <c r="P50" s="41">
        <v>0.11</v>
      </c>
      <c r="Q50" s="41" t="s">
        <v>18</v>
      </c>
      <c r="R50" s="41">
        <v>2.6700000000000002E-2</v>
      </c>
      <c r="S50" s="41">
        <v>0.11</v>
      </c>
      <c r="T50" s="41">
        <v>184.87</v>
      </c>
    </row>
    <row r="51" spans="1:20" s="41" customFormat="1" x14ac:dyDescent="0.25">
      <c r="A51" s="41">
        <v>383</v>
      </c>
      <c r="B51" s="41" t="s">
        <v>14</v>
      </c>
      <c r="C51" s="41" t="s">
        <v>15</v>
      </c>
      <c r="D51" s="41">
        <v>21</v>
      </c>
      <c r="E51" s="41" t="s">
        <v>16</v>
      </c>
      <c r="F51" s="41">
        <v>3</v>
      </c>
      <c r="G51" s="41" t="s">
        <v>17</v>
      </c>
      <c r="H51" s="41">
        <v>85</v>
      </c>
      <c r="I51" s="41">
        <v>86</v>
      </c>
      <c r="J51" s="41">
        <v>191.39</v>
      </c>
      <c r="K51" s="41">
        <v>191.208</v>
      </c>
      <c r="L51" s="41">
        <v>0.03</v>
      </c>
      <c r="M51" s="41">
        <v>0.25</v>
      </c>
      <c r="N51" s="41">
        <v>0.1227</v>
      </c>
      <c r="O51" s="41">
        <v>2.5600000000000001E-2</v>
      </c>
      <c r="P51" s="41">
        <v>0.09</v>
      </c>
      <c r="Q51" s="41" t="s">
        <v>18</v>
      </c>
      <c r="R51" s="41">
        <v>2.5600000000000001E-2</v>
      </c>
      <c r="S51" s="41">
        <v>0.09</v>
      </c>
      <c r="T51" s="41">
        <v>191.39</v>
      </c>
    </row>
    <row r="52" spans="1:20" s="41" customFormat="1" x14ac:dyDescent="0.25">
      <c r="A52" s="41">
        <v>383</v>
      </c>
      <c r="B52" s="41" t="s">
        <v>14</v>
      </c>
      <c r="C52" s="41" t="s">
        <v>15</v>
      </c>
      <c r="D52" s="41">
        <v>21</v>
      </c>
      <c r="E52" s="41" t="s">
        <v>16</v>
      </c>
      <c r="F52" s="41">
        <v>5</v>
      </c>
      <c r="G52" s="41" t="s">
        <v>17</v>
      </c>
      <c r="H52" s="41">
        <v>37</v>
      </c>
      <c r="I52" s="41">
        <v>38</v>
      </c>
      <c r="J52" s="41">
        <v>193.86</v>
      </c>
      <c r="K52" s="41">
        <v>193.559</v>
      </c>
      <c r="L52" s="41">
        <v>5.21</v>
      </c>
      <c r="M52" s="41">
        <v>43.399000000000001</v>
      </c>
      <c r="N52" s="41">
        <v>5.4935</v>
      </c>
      <c r="O52" s="41">
        <v>3.0599999999999999E-2</v>
      </c>
      <c r="P52" s="41">
        <v>0.28000000000000003</v>
      </c>
      <c r="Q52" s="41" t="s">
        <v>18</v>
      </c>
      <c r="R52" s="41">
        <v>3.0599999999999999E-2</v>
      </c>
      <c r="S52" s="41">
        <v>0.28000000000000003</v>
      </c>
      <c r="T52" s="41">
        <v>193.86</v>
      </c>
    </row>
    <row r="53" spans="1:20" s="41" customFormat="1" x14ac:dyDescent="0.25">
      <c r="A53" s="41">
        <v>383</v>
      </c>
      <c r="B53" s="41" t="s">
        <v>14</v>
      </c>
      <c r="C53" s="41" t="s">
        <v>15</v>
      </c>
      <c r="D53" s="41">
        <v>22</v>
      </c>
      <c r="E53" s="41" t="s">
        <v>16</v>
      </c>
      <c r="F53" s="41">
        <v>2</v>
      </c>
      <c r="G53" s="41" t="s">
        <v>17</v>
      </c>
      <c r="H53" s="41">
        <v>35</v>
      </c>
      <c r="I53" s="41">
        <v>36</v>
      </c>
      <c r="J53" s="41">
        <v>198.92</v>
      </c>
      <c r="K53" s="41">
        <v>198.81</v>
      </c>
      <c r="L53" s="41">
        <v>1.7999999999999999E-2</v>
      </c>
      <c r="M53" s="41">
        <v>0.15</v>
      </c>
      <c r="N53" s="41">
        <v>0.22750000000000001</v>
      </c>
      <c r="O53" s="41">
        <v>3.2899999999999999E-2</v>
      </c>
      <c r="P53" s="41">
        <v>0.21</v>
      </c>
      <c r="Q53" s="41" t="s">
        <v>18</v>
      </c>
      <c r="R53" s="41">
        <v>3.2899999999999999E-2</v>
      </c>
      <c r="S53" s="41">
        <v>0.21</v>
      </c>
      <c r="T53" s="41">
        <v>198.92</v>
      </c>
    </row>
    <row r="54" spans="1:20" s="41" customFormat="1" x14ac:dyDescent="0.25">
      <c r="A54" s="41">
        <v>383</v>
      </c>
      <c r="B54" s="41" t="s">
        <v>14</v>
      </c>
      <c r="C54" s="41" t="s">
        <v>15</v>
      </c>
      <c r="D54" s="41">
        <v>22</v>
      </c>
      <c r="E54" s="41" t="s">
        <v>16</v>
      </c>
      <c r="F54" s="41">
        <v>4</v>
      </c>
      <c r="G54" s="41" t="s">
        <v>17</v>
      </c>
      <c r="H54" s="41">
        <v>90</v>
      </c>
      <c r="I54" s="41">
        <v>91</v>
      </c>
      <c r="J54" s="41">
        <v>202.43</v>
      </c>
      <c r="K54" s="41">
        <v>202.10900000000001</v>
      </c>
      <c r="L54" s="41">
        <v>6.5000000000000002E-2</v>
      </c>
      <c r="M54" s="41">
        <v>0.54100000000000004</v>
      </c>
      <c r="N54" s="41">
        <v>0.27289999999999998</v>
      </c>
      <c r="O54" s="41">
        <v>3.9300000000000002E-2</v>
      </c>
      <c r="P54" s="41">
        <v>0.21</v>
      </c>
      <c r="Q54" s="41" t="s">
        <v>18</v>
      </c>
      <c r="R54" s="41">
        <v>3.9300000000000002E-2</v>
      </c>
      <c r="S54" s="41">
        <v>0.21</v>
      </c>
      <c r="T54" s="41">
        <v>202.43</v>
      </c>
    </row>
    <row r="55" spans="1:20" s="41" customFormat="1" x14ac:dyDescent="0.25">
      <c r="A55" s="41">
        <v>383</v>
      </c>
      <c r="B55" s="41" t="s">
        <v>14</v>
      </c>
      <c r="C55" s="41" t="s">
        <v>15</v>
      </c>
      <c r="D55" s="41">
        <v>23</v>
      </c>
      <c r="E55" s="41" t="s">
        <v>16</v>
      </c>
      <c r="F55" s="41">
        <v>2</v>
      </c>
      <c r="G55" s="41" t="s">
        <v>17</v>
      </c>
      <c r="H55" s="41">
        <v>78</v>
      </c>
      <c r="I55" s="41">
        <v>79</v>
      </c>
      <c r="J55" s="41">
        <v>208.85</v>
      </c>
      <c r="K55" s="41">
        <v>208.85</v>
      </c>
      <c r="L55" s="41">
        <v>2.5000000000000001E-2</v>
      </c>
      <c r="M55" s="41">
        <v>0.20799999999999999</v>
      </c>
      <c r="N55" s="41">
        <v>0.21429999999999999</v>
      </c>
      <c r="O55" s="41">
        <v>3.5900000000000001E-2</v>
      </c>
      <c r="P55" s="41">
        <v>0.19</v>
      </c>
      <c r="Q55" s="41" t="s">
        <v>18</v>
      </c>
      <c r="R55" s="41">
        <v>3.5900000000000001E-2</v>
      </c>
      <c r="S55" s="41">
        <v>0.19</v>
      </c>
      <c r="T55" s="41">
        <v>208.85</v>
      </c>
    </row>
    <row r="56" spans="1:20" s="41" customFormat="1" x14ac:dyDescent="0.25">
      <c r="A56" s="41">
        <v>383</v>
      </c>
      <c r="B56" s="41" t="s">
        <v>14</v>
      </c>
      <c r="C56" s="41" t="s">
        <v>15</v>
      </c>
      <c r="D56" s="41">
        <v>23</v>
      </c>
      <c r="E56" s="41" t="s">
        <v>16</v>
      </c>
      <c r="F56" s="41">
        <v>5</v>
      </c>
      <c r="G56" s="41" t="s">
        <v>17</v>
      </c>
      <c r="H56" s="41">
        <v>80</v>
      </c>
      <c r="I56" s="41">
        <v>81</v>
      </c>
      <c r="J56" s="41">
        <v>213.27</v>
      </c>
      <c r="K56" s="41">
        <v>213.27</v>
      </c>
      <c r="L56" s="41">
        <v>2.8000000000000001E-2</v>
      </c>
      <c r="M56" s="41">
        <v>0.23300000000000001</v>
      </c>
      <c r="N56" s="41">
        <v>0.24149999999999999</v>
      </c>
      <c r="O56" s="41">
        <v>3.9300000000000002E-2</v>
      </c>
      <c r="P56" s="41">
        <v>0.21</v>
      </c>
      <c r="Q56" s="41" t="s">
        <v>18</v>
      </c>
      <c r="R56" s="41">
        <v>3.9300000000000002E-2</v>
      </c>
      <c r="S56" s="41">
        <v>0.21</v>
      </c>
      <c r="T56" s="41">
        <v>213.27</v>
      </c>
    </row>
    <row r="57" spans="1:20" s="41" customFormat="1" x14ac:dyDescent="0.25">
      <c r="A57" s="41">
        <v>383</v>
      </c>
      <c r="B57" s="41" t="s">
        <v>14</v>
      </c>
      <c r="C57" s="41" t="s">
        <v>15</v>
      </c>
      <c r="D57" s="41">
        <v>24</v>
      </c>
      <c r="E57" s="41" t="s">
        <v>16</v>
      </c>
      <c r="F57" s="41">
        <v>4</v>
      </c>
      <c r="G57" s="41" t="s">
        <v>17</v>
      </c>
      <c r="H57" s="41">
        <v>93</v>
      </c>
      <c r="I57" s="41">
        <v>94</v>
      </c>
      <c r="J57" s="41">
        <v>221.46</v>
      </c>
      <c r="K57" s="41">
        <v>221.191</v>
      </c>
      <c r="L57" s="41">
        <v>3.3740000000000001</v>
      </c>
      <c r="M57" s="41">
        <v>28.105</v>
      </c>
      <c r="N57" s="41">
        <v>3.6783000000000001</v>
      </c>
      <c r="O57" s="41">
        <v>2.7900000000000001E-2</v>
      </c>
      <c r="P57" s="41">
        <v>0.3</v>
      </c>
      <c r="Q57" s="41" t="s">
        <v>18</v>
      </c>
      <c r="R57" s="41">
        <v>2.7900000000000001E-2</v>
      </c>
      <c r="S57" s="41">
        <v>0.3</v>
      </c>
      <c r="T57" s="41">
        <v>221.46</v>
      </c>
    </row>
    <row r="58" spans="1:20" s="41" customFormat="1" x14ac:dyDescent="0.25">
      <c r="A58" s="41">
        <v>383</v>
      </c>
      <c r="B58" s="41" t="s">
        <v>14</v>
      </c>
      <c r="C58" s="41" t="s">
        <v>15</v>
      </c>
      <c r="D58" s="41">
        <v>24</v>
      </c>
      <c r="E58" s="41" t="s">
        <v>16</v>
      </c>
      <c r="F58" s="41">
        <v>6</v>
      </c>
      <c r="G58" s="41" t="s">
        <v>17</v>
      </c>
      <c r="H58" s="41">
        <v>42</v>
      </c>
      <c r="I58" s="41">
        <v>43</v>
      </c>
      <c r="J58" s="41">
        <v>223.94</v>
      </c>
      <c r="K58" s="41">
        <v>223.548</v>
      </c>
      <c r="L58" s="41">
        <v>8.6999999999999994E-2</v>
      </c>
      <c r="M58" s="41">
        <v>0.72499999999999998</v>
      </c>
      <c r="N58" s="41">
        <v>0.18360000000000001</v>
      </c>
      <c r="O58" s="41">
        <v>2.81E-2</v>
      </c>
      <c r="P58" s="41">
        <v>0.1</v>
      </c>
      <c r="Q58" s="41" t="s">
        <v>18</v>
      </c>
      <c r="R58" s="41">
        <v>2.81E-2</v>
      </c>
      <c r="S58" s="41">
        <v>0.1</v>
      </c>
      <c r="T58" s="41">
        <v>223.94</v>
      </c>
    </row>
    <row r="59" spans="1:20" s="41" customFormat="1" x14ac:dyDescent="0.25">
      <c r="A59" s="41">
        <v>383</v>
      </c>
      <c r="B59" s="41" t="s">
        <v>14</v>
      </c>
      <c r="C59" s="41" t="s">
        <v>15</v>
      </c>
      <c r="D59" s="41">
        <v>25</v>
      </c>
      <c r="E59" s="41" t="s">
        <v>16</v>
      </c>
      <c r="F59" s="41">
        <v>3</v>
      </c>
      <c r="G59" s="41" t="s">
        <v>17</v>
      </c>
      <c r="H59" s="41">
        <v>87</v>
      </c>
      <c r="I59" s="41">
        <v>88</v>
      </c>
      <c r="J59" s="41">
        <v>229.39</v>
      </c>
      <c r="K59" s="41">
        <v>229.21100000000001</v>
      </c>
      <c r="L59" s="41">
        <v>1.9E-2</v>
      </c>
      <c r="M59" s="41">
        <v>0.158</v>
      </c>
      <c r="N59" s="41">
        <v>0.14699999999999999</v>
      </c>
      <c r="O59" s="41">
        <v>2.6800000000000001E-2</v>
      </c>
      <c r="P59" s="41">
        <v>0.13</v>
      </c>
      <c r="Q59" s="41" t="s">
        <v>18</v>
      </c>
      <c r="R59" s="41">
        <v>2.6800000000000001E-2</v>
      </c>
      <c r="S59" s="41">
        <v>0.13</v>
      </c>
      <c r="T59" s="41">
        <v>229.39</v>
      </c>
    </row>
    <row r="60" spans="1:20" s="41" customFormat="1" x14ac:dyDescent="0.25">
      <c r="A60" s="41">
        <v>383</v>
      </c>
      <c r="B60" s="41" t="s">
        <v>14</v>
      </c>
      <c r="C60" s="41" t="s">
        <v>15</v>
      </c>
      <c r="D60" s="41">
        <v>25</v>
      </c>
      <c r="E60" s="41" t="s">
        <v>16</v>
      </c>
      <c r="F60" s="41">
        <v>5</v>
      </c>
      <c r="G60" s="41" t="s">
        <v>17</v>
      </c>
      <c r="H60" s="41">
        <v>50</v>
      </c>
      <c r="I60" s="41">
        <v>51</v>
      </c>
      <c r="J60" s="41">
        <v>231.96</v>
      </c>
      <c r="K60" s="41">
        <v>231.66</v>
      </c>
      <c r="L60" s="41">
        <v>2.9000000000000001E-2</v>
      </c>
      <c r="M60" s="41">
        <v>0.24199999999999999</v>
      </c>
      <c r="N60" s="41">
        <v>0.10829999999999999</v>
      </c>
      <c r="O60" s="41">
        <v>2.81E-2</v>
      </c>
      <c r="P60" s="41">
        <v>0.08</v>
      </c>
      <c r="Q60" s="41" t="s">
        <v>18</v>
      </c>
      <c r="R60" s="41">
        <v>2.81E-2</v>
      </c>
      <c r="S60" s="41">
        <v>0.08</v>
      </c>
      <c r="T60" s="41">
        <v>231.96</v>
      </c>
    </row>
    <row r="61" spans="1:20" s="41" customFormat="1" x14ac:dyDescent="0.25">
      <c r="A61" s="41">
        <v>383</v>
      </c>
      <c r="B61" s="41" t="s">
        <v>14</v>
      </c>
      <c r="C61" s="41" t="s">
        <v>15</v>
      </c>
      <c r="D61" s="41">
        <v>26</v>
      </c>
      <c r="E61" s="41" t="s">
        <v>16</v>
      </c>
      <c r="F61" s="41">
        <v>3</v>
      </c>
      <c r="G61" s="41" t="s">
        <v>17</v>
      </c>
      <c r="H61" s="41">
        <v>36</v>
      </c>
      <c r="I61" s="41">
        <v>37</v>
      </c>
      <c r="J61" s="41">
        <v>238.44</v>
      </c>
      <c r="K61" s="41">
        <v>238.28</v>
      </c>
      <c r="L61" s="41">
        <v>3.1E-2</v>
      </c>
      <c r="M61" s="41">
        <v>0.25800000000000001</v>
      </c>
      <c r="N61" s="41">
        <v>0.1145</v>
      </c>
      <c r="O61" s="41">
        <v>3.3799999999999997E-2</v>
      </c>
      <c r="P61" s="41">
        <v>0.08</v>
      </c>
      <c r="Q61" s="41" t="s">
        <v>18</v>
      </c>
      <c r="R61" s="41">
        <v>3.3799999999999997E-2</v>
      </c>
      <c r="S61" s="41">
        <v>0.08</v>
      </c>
      <c r="T61" s="41">
        <v>238.44</v>
      </c>
    </row>
    <row r="62" spans="1:20" s="41" customFormat="1" x14ac:dyDescent="0.25">
      <c r="A62" s="41">
        <v>383</v>
      </c>
      <c r="B62" s="41" t="s">
        <v>14</v>
      </c>
      <c r="C62" s="41" t="s">
        <v>15</v>
      </c>
      <c r="D62" s="41">
        <v>26</v>
      </c>
      <c r="E62" s="41" t="s">
        <v>16</v>
      </c>
      <c r="F62" s="41">
        <v>5</v>
      </c>
      <c r="G62" s="41" t="s">
        <v>17</v>
      </c>
      <c r="H62" s="41">
        <v>42</v>
      </c>
      <c r="I62" s="41">
        <v>43</v>
      </c>
      <c r="J62" s="41">
        <v>241.45</v>
      </c>
      <c r="K62" s="41">
        <v>241.14500000000001</v>
      </c>
      <c r="L62" s="41">
        <v>3.1E-2</v>
      </c>
      <c r="M62" s="41">
        <v>0.25800000000000001</v>
      </c>
      <c r="N62" s="41">
        <v>0.13869999999999999</v>
      </c>
      <c r="O62" s="41">
        <v>2.4899999999999999E-2</v>
      </c>
      <c r="P62" s="41">
        <v>0.11</v>
      </c>
      <c r="Q62" s="41" t="s">
        <v>18</v>
      </c>
      <c r="R62" s="41">
        <v>2.4899999999999999E-2</v>
      </c>
      <c r="S62" s="41">
        <v>0.11</v>
      </c>
      <c r="T62" s="41">
        <v>241.45</v>
      </c>
    </row>
    <row r="63" spans="1:20" s="41" customFormat="1" x14ac:dyDescent="0.25">
      <c r="A63" s="41">
        <v>383</v>
      </c>
      <c r="B63" s="41" t="s">
        <v>14</v>
      </c>
      <c r="C63" s="41" t="s">
        <v>15</v>
      </c>
      <c r="D63" s="41">
        <v>27</v>
      </c>
      <c r="E63" s="41" t="s">
        <v>16</v>
      </c>
      <c r="F63" s="41">
        <v>2</v>
      </c>
      <c r="G63" s="41" t="s">
        <v>17</v>
      </c>
      <c r="H63" s="41">
        <v>55</v>
      </c>
      <c r="I63" s="41">
        <v>56</v>
      </c>
      <c r="J63" s="41">
        <v>246.6</v>
      </c>
      <c r="K63" s="41">
        <v>246.48500000000001</v>
      </c>
      <c r="L63" s="41">
        <v>7.5629999999999997</v>
      </c>
      <c r="M63" s="41">
        <v>63</v>
      </c>
      <c r="N63" s="41">
        <v>7.8170000000000002</v>
      </c>
      <c r="O63" s="41">
        <v>3.5099999999999999E-2</v>
      </c>
      <c r="P63" s="41">
        <v>0.25</v>
      </c>
      <c r="Q63" s="41" t="s">
        <v>18</v>
      </c>
      <c r="R63" s="41">
        <v>3.5099999999999999E-2</v>
      </c>
      <c r="S63" s="41">
        <v>0.25</v>
      </c>
      <c r="T63" s="41">
        <v>246.6</v>
      </c>
    </row>
    <row r="64" spans="1:20" s="41" customFormat="1" x14ac:dyDescent="0.25">
      <c r="A64" s="41">
        <v>383</v>
      </c>
      <c r="B64" s="41" t="s">
        <v>14</v>
      </c>
      <c r="C64" s="41" t="s">
        <v>15</v>
      </c>
      <c r="D64" s="41">
        <v>27</v>
      </c>
      <c r="E64" s="41" t="s">
        <v>16</v>
      </c>
      <c r="F64" s="41">
        <v>4</v>
      </c>
      <c r="G64" s="41" t="s">
        <v>17</v>
      </c>
      <c r="H64" s="41">
        <v>109</v>
      </c>
      <c r="I64" s="41">
        <v>110</v>
      </c>
      <c r="J64" s="41">
        <v>250.12</v>
      </c>
      <c r="K64" s="41">
        <v>249.80199999999999</v>
      </c>
      <c r="L64" s="41">
        <v>3.8620000000000001</v>
      </c>
      <c r="M64" s="41">
        <v>32.17</v>
      </c>
      <c r="N64" s="41">
        <v>3.8469000000000002</v>
      </c>
      <c r="O64" s="41">
        <v>3.7999999999999999E-2</v>
      </c>
      <c r="P64" s="41" t="s">
        <v>267</v>
      </c>
      <c r="Q64" s="41" t="s">
        <v>18</v>
      </c>
      <c r="R64" s="41">
        <v>3.7999999999999999E-2</v>
      </c>
      <c r="S64" s="41" t="s">
        <v>267</v>
      </c>
      <c r="T64" s="41">
        <v>250.12</v>
      </c>
    </row>
    <row r="65" spans="1:20" s="41" customFormat="1" x14ac:dyDescent="0.25">
      <c r="A65" s="41">
        <v>383</v>
      </c>
      <c r="B65" s="41" t="s">
        <v>14</v>
      </c>
      <c r="C65" s="41" t="s">
        <v>15</v>
      </c>
      <c r="D65" s="41">
        <v>27</v>
      </c>
      <c r="E65" s="41" t="s">
        <v>16</v>
      </c>
      <c r="F65" s="41">
        <v>6</v>
      </c>
      <c r="G65" s="41" t="s">
        <v>17</v>
      </c>
      <c r="H65" s="41">
        <v>82</v>
      </c>
      <c r="I65" s="41">
        <v>83</v>
      </c>
      <c r="J65" s="41">
        <v>252.81</v>
      </c>
      <c r="K65" s="41">
        <v>252.33799999999999</v>
      </c>
      <c r="L65" s="41">
        <v>0.11700000000000001</v>
      </c>
      <c r="M65" s="41">
        <v>0.97499999999999998</v>
      </c>
      <c r="N65" s="41">
        <v>0.30459999999999998</v>
      </c>
      <c r="O65" s="41">
        <v>4.1300000000000003E-2</v>
      </c>
      <c r="P65" s="41">
        <v>0.19</v>
      </c>
      <c r="Q65" s="41" t="s">
        <v>18</v>
      </c>
      <c r="R65" s="41">
        <v>4.1300000000000003E-2</v>
      </c>
      <c r="S65" s="41">
        <v>0.19</v>
      </c>
      <c r="T65" s="41">
        <v>252.81</v>
      </c>
    </row>
    <row r="66" spans="1:20" s="41" customFormat="1" x14ac:dyDescent="0.25">
      <c r="A66" s="41">
        <v>383</v>
      </c>
      <c r="B66" s="41" t="s">
        <v>14</v>
      </c>
      <c r="C66" s="41" t="s">
        <v>15</v>
      </c>
      <c r="D66" s="41">
        <v>28</v>
      </c>
      <c r="E66" s="41" t="s">
        <v>16</v>
      </c>
      <c r="F66" s="41">
        <v>4</v>
      </c>
      <c r="G66" s="41" t="s">
        <v>17</v>
      </c>
      <c r="H66" s="41">
        <v>80</v>
      </c>
      <c r="I66" s="41">
        <v>81</v>
      </c>
      <c r="J66" s="41">
        <v>259.31</v>
      </c>
      <c r="K66" s="41">
        <v>259.06900000000002</v>
      </c>
      <c r="L66" s="41">
        <v>0.02</v>
      </c>
      <c r="M66" s="41">
        <v>0.16700000000000001</v>
      </c>
      <c r="N66" s="41">
        <v>0.1096</v>
      </c>
      <c r="O66" s="41">
        <v>3.1300000000000001E-2</v>
      </c>
      <c r="P66" s="41">
        <v>0.09</v>
      </c>
      <c r="Q66" s="41" t="s">
        <v>18</v>
      </c>
      <c r="R66" s="41">
        <v>3.1300000000000001E-2</v>
      </c>
      <c r="S66" s="41">
        <v>0.09</v>
      </c>
      <c r="T66" s="41">
        <v>259.31</v>
      </c>
    </row>
    <row r="67" spans="1:20" s="41" customFormat="1" x14ac:dyDescent="0.25">
      <c r="A67" s="41">
        <v>383</v>
      </c>
      <c r="B67" s="41" t="s">
        <v>14</v>
      </c>
      <c r="C67" s="41" t="s">
        <v>15</v>
      </c>
      <c r="D67" s="41">
        <v>28</v>
      </c>
      <c r="E67" s="41" t="s">
        <v>16</v>
      </c>
      <c r="F67" s="41">
        <v>7</v>
      </c>
      <c r="G67" s="41" t="s">
        <v>17</v>
      </c>
      <c r="H67" s="41">
        <v>80</v>
      </c>
      <c r="I67" s="41">
        <v>81</v>
      </c>
      <c r="J67" s="41">
        <v>263.76</v>
      </c>
      <c r="K67" s="41">
        <v>263.31400000000002</v>
      </c>
      <c r="L67" s="41">
        <v>0.16</v>
      </c>
      <c r="M67" s="41">
        <v>1.333</v>
      </c>
      <c r="N67" s="41">
        <v>0.24809999999999999</v>
      </c>
      <c r="O67" s="41">
        <v>3.5499999999999997E-2</v>
      </c>
      <c r="P67" s="41">
        <v>0.09</v>
      </c>
      <c r="Q67" s="41" t="s">
        <v>18</v>
      </c>
      <c r="R67" s="41">
        <v>3.5499999999999997E-2</v>
      </c>
      <c r="S67" s="41">
        <v>0.09</v>
      </c>
      <c r="T67" s="41">
        <v>263.76</v>
      </c>
    </row>
    <row r="68" spans="1:20" s="41" customFormat="1" x14ac:dyDescent="0.25">
      <c r="A68" s="41">
        <v>383</v>
      </c>
      <c r="B68" s="41" t="s">
        <v>14</v>
      </c>
      <c r="C68" s="41" t="s">
        <v>15</v>
      </c>
      <c r="D68" s="41">
        <v>29</v>
      </c>
      <c r="E68" s="41" t="s">
        <v>16</v>
      </c>
      <c r="F68" s="41">
        <v>3</v>
      </c>
      <c r="G68" s="41" t="s">
        <v>17</v>
      </c>
      <c r="H68" s="41">
        <v>52</v>
      </c>
      <c r="I68" s="41">
        <v>53</v>
      </c>
      <c r="J68" s="41">
        <v>267.12</v>
      </c>
      <c r="K68" s="41">
        <v>267.05099999999999</v>
      </c>
      <c r="L68" s="41">
        <v>8.4000000000000005E-2</v>
      </c>
      <c r="M68" s="41">
        <v>0.7</v>
      </c>
      <c r="N68" s="41">
        <v>0.28199999999999997</v>
      </c>
      <c r="O68" s="41">
        <v>4.4900000000000002E-2</v>
      </c>
      <c r="P68" s="41">
        <v>0.2</v>
      </c>
      <c r="Q68" s="41" t="s">
        <v>18</v>
      </c>
      <c r="R68" s="41">
        <v>4.4900000000000002E-2</v>
      </c>
      <c r="S68" s="41">
        <v>0.2</v>
      </c>
      <c r="T68" s="41">
        <v>267.12</v>
      </c>
    </row>
    <row r="69" spans="1:20" s="41" customFormat="1" x14ac:dyDescent="0.25">
      <c r="A69" s="41">
        <v>383</v>
      </c>
      <c r="B69" s="41" t="s">
        <v>14</v>
      </c>
      <c r="C69" s="41" t="s">
        <v>15</v>
      </c>
      <c r="D69" s="41">
        <v>29</v>
      </c>
      <c r="E69" s="41" t="s">
        <v>16</v>
      </c>
      <c r="F69" s="41">
        <v>4</v>
      </c>
      <c r="G69" s="41" t="s">
        <v>17</v>
      </c>
      <c r="H69" s="41">
        <v>52</v>
      </c>
      <c r="I69" s="41">
        <v>53</v>
      </c>
      <c r="J69" s="41">
        <v>268.62</v>
      </c>
      <c r="K69" s="41">
        <v>268.52199999999999</v>
      </c>
      <c r="L69" s="41">
        <v>0.08</v>
      </c>
      <c r="M69" s="41">
        <v>0.66600000000000004</v>
      </c>
      <c r="N69" s="41">
        <v>0.16289999999999999</v>
      </c>
      <c r="O69" s="41">
        <v>2.4500000000000001E-2</v>
      </c>
      <c r="P69" s="41">
        <v>0.08</v>
      </c>
      <c r="Q69" s="41" t="s">
        <v>18</v>
      </c>
      <c r="R69" s="41">
        <v>2.4500000000000001E-2</v>
      </c>
      <c r="S69" s="41">
        <v>0.08</v>
      </c>
      <c r="T69" s="41">
        <v>268.62</v>
      </c>
    </row>
    <row r="70" spans="1:20" s="41" customFormat="1" x14ac:dyDescent="0.25">
      <c r="A70" s="41">
        <v>383</v>
      </c>
      <c r="B70" s="41" t="s">
        <v>14</v>
      </c>
      <c r="C70" s="41" t="s">
        <v>15</v>
      </c>
      <c r="D70" s="41">
        <v>30</v>
      </c>
      <c r="E70" s="41" t="s">
        <v>16</v>
      </c>
      <c r="F70" s="41">
        <v>1</v>
      </c>
      <c r="G70" s="41" t="s">
        <v>17</v>
      </c>
      <c r="H70" s="41">
        <v>42</v>
      </c>
      <c r="I70" s="41">
        <v>43</v>
      </c>
      <c r="J70" s="41">
        <v>273.52</v>
      </c>
      <c r="K70" s="41">
        <v>273.49900000000002</v>
      </c>
      <c r="L70" s="41">
        <v>2.8000000000000001E-2</v>
      </c>
      <c r="M70" s="41">
        <v>0.23300000000000001</v>
      </c>
      <c r="N70" s="41">
        <v>0.18390000000000001</v>
      </c>
      <c r="O70" s="41">
        <v>2.58E-2</v>
      </c>
      <c r="P70" s="41">
        <v>0.16</v>
      </c>
      <c r="Q70" s="41" t="s">
        <v>18</v>
      </c>
      <c r="R70" s="41">
        <v>2.58E-2</v>
      </c>
      <c r="S70" s="41">
        <v>0.16</v>
      </c>
      <c r="T70" s="41">
        <v>273.52</v>
      </c>
    </row>
    <row r="71" spans="1:20" s="41" customFormat="1" x14ac:dyDescent="0.25">
      <c r="A71" s="41">
        <v>383</v>
      </c>
      <c r="B71" s="41" t="s">
        <v>14</v>
      </c>
      <c r="C71" s="41" t="s">
        <v>15</v>
      </c>
      <c r="D71" s="41">
        <v>30</v>
      </c>
      <c r="E71" s="41" t="s">
        <v>16</v>
      </c>
      <c r="F71" s="41">
        <v>3</v>
      </c>
      <c r="G71" s="41" t="s">
        <v>17</v>
      </c>
      <c r="H71" s="41">
        <v>60</v>
      </c>
      <c r="I71" s="41">
        <v>61</v>
      </c>
      <c r="J71" s="41">
        <v>276.70999999999998</v>
      </c>
      <c r="K71" s="41">
        <v>276.52999999999997</v>
      </c>
      <c r="L71" s="41">
        <v>2.1999999999999999E-2</v>
      </c>
      <c r="M71" s="41">
        <v>0.183</v>
      </c>
      <c r="N71" s="41">
        <v>0.22509999999999999</v>
      </c>
      <c r="O71" s="41">
        <v>3.5900000000000001E-2</v>
      </c>
      <c r="P71" s="41">
        <v>0.2</v>
      </c>
      <c r="Q71" s="41" t="s">
        <v>18</v>
      </c>
      <c r="R71" s="41">
        <v>3.5900000000000001E-2</v>
      </c>
      <c r="S71" s="41">
        <v>0.2</v>
      </c>
      <c r="T71" s="41">
        <v>276.70999999999998</v>
      </c>
    </row>
    <row r="72" spans="1:20" s="41" customFormat="1" x14ac:dyDescent="0.25">
      <c r="A72" s="41">
        <v>383</v>
      </c>
      <c r="B72" s="41" t="s">
        <v>14</v>
      </c>
      <c r="C72" s="41" t="s">
        <v>15</v>
      </c>
      <c r="D72" s="41">
        <v>31</v>
      </c>
      <c r="E72" s="41" t="s">
        <v>16</v>
      </c>
      <c r="F72" s="41">
        <v>2</v>
      </c>
      <c r="G72" s="41" t="s">
        <v>17</v>
      </c>
      <c r="H72" s="41">
        <v>70</v>
      </c>
      <c r="I72" s="41">
        <v>71</v>
      </c>
      <c r="J72" s="41">
        <v>284.82</v>
      </c>
      <c r="K72" s="41">
        <v>284.70499999999998</v>
      </c>
      <c r="L72" s="41">
        <v>3.911</v>
      </c>
      <c r="M72" s="41">
        <v>32.579000000000001</v>
      </c>
      <c r="N72" s="41">
        <v>4.1285999999999996</v>
      </c>
      <c r="O72" s="41">
        <v>2.58E-2</v>
      </c>
      <c r="P72" s="41">
        <v>0.22</v>
      </c>
      <c r="Q72" s="41" t="s">
        <v>18</v>
      </c>
      <c r="R72" s="41">
        <v>2.58E-2</v>
      </c>
      <c r="S72" s="41">
        <v>0.22</v>
      </c>
      <c r="T72" s="41">
        <v>284.82</v>
      </c>
    </row>
    <row r="73" spans="1:20" s="41" customFormat="1" x14ac:dyDescent="0.25">
      <c r="A73" s="41">
        <v>383</v>
      </c>
      <c r="B73" s="41" t="s">
        <v>14</v>
      </c>
      <c r="C73" s="41" t="s">
        <v>15</v>
      </c>
      <c r="D73" s="41">
        <v>31</v>
      </c>
      <c r="E73" s="41" t="s">
        <v>16</v>
      </c>
      <c r="F73" s="41">
        <v>5</v>
      </c>
      <c r="G73" s="41" t="s">
        <v>17</v>
      </c>
      <c r="H73" s="41">
        <v>30</v>
      </c>
      <c r="I73" s="41">
        <v>31</v>
      </c>
      <c r="J73" s="41">
        <v>288.95</v>
      </c>
      <c r="K73" s="41">
        <v>288.62</v>
      </c>
      <c r="L73" s="41">
        <v>3.1E-2</v>
      </c>
      <c r="M73" s="41">
        <v>0.25800000000000001</v>
      </c>
      <c r="N73" s="41">
        <v>0.14710000000000001</v>
      </c>
      <c r="O73" s="41">
        <v>2.52E-2</v>
      </c>
      <c r="P73" s="41">
        <v>0.12</v>
      </c>
      <c r="Q73" s="41" t="s">
        <v>18</v>
      </c>
      <c r="R73" s="41">
        <v>2.52E-2</v>
      </c>
      <c r="S73" s="41">
        <v>0.12</v>
      </c>
      <c r="T73" s="41">
        <v>288.95</v>
      </c>
    </row>
    <row r="74" spans="1:20" s="41" customFormat="1" x14ac:dyDescent="0.25">
      <c r="A74" s="41">
        <v>383</v>
      </c>
      <c r="B74" s="41" t="s">
        <v>14</v>
      </c>
      <c r="C74" s="41" t="s">
        <v>15</v>
      </c>
      <c r="D74" s="41">
        <v>32</v>
      </c>
      <c r="E74" s="41" t="s">
        <v>16</v>
      </c>
      <c r="F74" s="41">
        <v>2</v>
      </c>
      <c r="G74" s="41" t="s">
        <v>17</v>
      </c>
      <c r="H74" s="41">
        <v>90</v>
      </c>
      <c r="I74" s="41">
        <v>91</v>
      </c>
      <c r="J74" s="41">
        <v>294.51</v>
      </c>
      <c r="K74" s="41">
        <v>294.39</v>
      </c>
      <c r="L74" s="41">
        <v>0.13600000000000001</v>
      </c>
      <c r="M74" s="41">
        <v>1.133</v>
      </c>
      <c r="N74" s="41">
        <v>0.11840000000000001</v>
      </c>
      <c r="O74" s="41">
        <v>2.93E-2</v>
      </c>
      <c r="P74" s="41" t="s">
        <v>267</v>
      </c>
      <c r="Q74" s="41" t="s">
        <v>18</v>
      </c>
      <c r="R74" s="41">
        <v>2.93E-2</v>
      </c>
      <c r="S74" s="41" t="s">
        <v>267</v>
      </c>
      <c r="T74" s="41">
        <v>294.51</v>
      </c>
    </row>
    <row r="75" spans="1:20" s="41" customFormat="1" x14ac:dyDescent="0.25">
      <c r="A75" s="41">
        <v>383</v>
      </c>
      <c r="B75" s="41" t="s">
        <v>14</v>
      </c>
      <c r="C75" s="41" t="s">
        <v>15</v>
      </c>
      <c r="D75" s="41">
        <v>32</v>
      </c>
      <c r="E75" s="41" t="s">
        <v>16</v>
      </c>
      <c r="F75" s="41">
        <v>5</v>
      </c>
      <c r="G75" s="41" t="s">
        <v>17</v>
      </c>
      <c r="H75" s="41">
        <v>60</v>
      </c>
      <c r="I75" s="41">
        <v>61</v>
      </c>
      <c r="J75" s="41">
        <v>298.74</v>
      </c>
      <c r="K75" s="41">
        <v>298.40800000000002</v>
      </c>
      <c r="L75" s="41">
        <v>9.4E-2</v>
      </c>
      <c r="M75" s="41">
        <v>0.78300000000000003</v>
      </c>
      <c r="N75" s="41">
        <v>8.1199999999999994E-2</v>
      </c>
      <c r="O75" s="41">
        <v>2.7300000000000001E-2</v>
      </c>
      <c r="P75" s="41" t="s">
        <v>267</v>
      </c>
      <c r="Q75" s="41" t="s">
        <v>18</v>
      </c>
      <c r="R75" s="41">
        <v>2.7300000000000001E-2</v>
      </c>
      <c r="S75" s="41" t="s">
        <v>267</v>
      </c>
      <c r="T75" s="41">
        <v>298.74</v>
      </c>
    </row>
    <row r="76" spans="1:20" s="41" customFormat="1" x14ac:dyDescent="0.25">
      <c r="A76" s="41">
        <v>383</v>
      </c>
      <c r="B76" s="41" t="s">
        <v>14</v>
      </c>
      <c r="C76" s="41" t="s">
        <v>15</v>
      </c>
      <c r="D76" s="41">
        <v>33</v>
      </c>
      <c r="E76" s="41" t="s">
        <v>16</v>
      </c>
      <c r="F76" s="41">
        <v>2</v>
      </c>
      <c r="G76" s="41" t="s">
        <v>17</v>
      </c>
      <c r="H76" s="41">
        <v>50</v>
      </c>
      <c r="I76" s="41">
        <v>51</v>
      </c>
      <c r="J76" s="41">
        <v>303.64</v>
      </c>
      <c r="K76" s="41">
        <v>303.53399999999999</v>
      </c>
      <c r="L76" s="41" t="s">
        <v>18</v>
      </c>
      <c r="M76" s="41" t="s">
        <v>18</v>
      </c>
      <c r="N76" s="41">
        <v>0.1096</v>
      </c>
      <c r="O76" s="41">
        <v>2.52E-2</v>
      </c>
      <c r="P76" s="41" t="s">
        <v>18</v>
      </c>
      <c r="R76" s="41">
        <v>2.52E-2</v>
      </c>
      <c r="S76" s="41" t="s">
        <v>18</v>
      </c>
      <c r="T76" s="41">
        <v>303.64</v>
      </c>
    </row>
    <row r="77" spans="1:20" s="41" customFormat="1" x14ac:dyDescent="0.25">
      <c r="A77" s="41">
        <v>383</v>
      </c>
      <c r="B77" s="41" t="s">
        <v>14</v>
      </c>
      <c r="C77" s="41" t="s">
        <v>15</v>
      </c>
      <c r="D77" s="41">
        <v>33</v>
      </c>
      <c r="E77" s="41" t="s">
        <v>16</v>
      </c>
      <c r="F77" s="41">
        <v>4</v>
      </c>
      <c r="G77" s="41" t="s">
        <v>17</v>
      </c>
      <c r="H77" s="41">
        <v>90</v>
      </c>
      <c r="I77" s="41">
        <v>91</v>
      </c>
      <c r="J77" s="41">
        <v>307.06</v>
      </c>
      <c r="K77" s="41">
        <v>306.77600000000001</v>
      </c>
      <c r="L77" s="41">
        <v>0.03</v>
      </c>
      <c r="M77" s="41">
        <v>0.25</v>
      </c>
      <c r="N77" s="41">
        <v>0.1542</v>
      </c>
      <c r="O77" s="41">
        <v>2.6499999999999999E-2</v>
      </c>
      <c r="P77" s="41">
        <v>0.12</v>
      </c>
      <c r="Q77" s="41" t="s">
        <v>18</v>
      </c>
      <c r="R77" s="41">
        <v>2.6499999999999999E-2</v>
      </c>
      <c r="S77" s="41">
        <v>0.12</v>
      </c>
      <c r="T77" s="41">
        <v>307.06</v>
      </c>
    </row>
    <row r="78" spans="1:20" x14ac:dyDescent="0.25">
      <c r="A78" s="40">
        <v>383</v>
      </c>
      <c r="B78" s="40" t="s">
        <v>14</v>
      </c>
      <c r="C78" s="40" t="s">
        <v>15</v>
      </c>
      <c r="D78" s="40">
        <v>34</v>
      </c>
      <c r="E78" s="40" t="s">
        <v>16</v>
      </c>
      <c r="F78" s="40">
        <v>2</v>
      </c>
      <c r="G78" s="40" t="s">
        <v>17</v>
      </c>
      <c r="H78" s="40">
        <v>70</v>
      </c>
      <c r="I78" s="40">
        <v>71</v>
      </c>
      <c r="J78" s="40">
        <v>313.3</v>
      </c>
      <c r="K78" s="40">
        <v>313.17700000000002</v>
      </c>
      <c r="L78" s="40">
        <v>2.3E-2</v>
      </c>
      <c r="M78" s="40">
        <v>0.192</v>
      </c>
      <c r="N78" s="40">
        <v>0.20480000000000001</v>
      </c>
      <c r="O78" s="40">
        <v>3.5799999999999998E-2</v>
      </c>
      <c r="P78" s="40">
        <v>0.18</v>
      </c>
      <c r="Q78" s="40" t="s">
        <v>18</v>
      </c>
      <c r="R78" s="40">
        <v>3.5799999999999998E-2</v>
      </c>
      <c r="S78" s="40">
        <v>0.18</v>
      </c>
      <c r="T78" s="40">
        <v>313.3</v>
      </c>
    </row>
    <row r="79" spans="1:20" s="41" customFormat="1" x14ac:dyDescent="0.25">
      <c r="A79" s="41">
        <v>383</v>
      </c>
      <c r="B79" s="41" t="s">
        <v>14</v>
      </c>
      <c r="C79" s="41" t="s">
        <v>15</v>
      </c>
      <c r="D79" s="41">
        <v>34</v>
      </c>
      <c r="E79" s="41" t="s">
        <v>16</v>
      </c>
      <c r="F79" s="41">
        <v>5</v>
      </c>
      <c r="G79" s="41" t="s">
        <v>17</v>
      </c>
      <c r="H79" s="41">
        <v>57</v>
      </c>
      <c r="I79" s="41">
        <v>58</v>
      </c>
      <c r="J79" s="41">
        <v>317.7</v>
      </c>
      <c r="K79" s="41">
        <v>317.33199999999999</v>
      </c>
      <c r="L79" s="41">
        <v>4.1000000000000002E-2</v>
      </c>
      <c r="M79" s="41">
        <v>0.34200000000000003</v>
      </c>
      <c r="N79" s="41">
        <v>0.20499999999999999</v>
      </c>
      <c r="O79" s="41">
        <v>2.8000000000000001E-2</v>
      </c>
      <c r="P79" s="41">
        <v>0.16</v>
      </c>
      <c r="Q79" s="41" t="s">
        <v>18</v>
      </c>
      <c r="R79" s="41">
        <v>2.8000000000000001E-2</v>
      </c>
      <c r="S79" s="41">
        <v>0.16</v>
      </c>
      <c r="T79" s="41">
        <v>317.7</v>
      </c>
    </row>
    <row r="80" spans="1:20" x14ac:dyDescent="0.25">
      <c r="A80" s="40">
        <v>383</v>
      </c>
      <c r="B80" s="40" t="s">
        <v>14</v>
      </c>
      <c r="C80" s="40" t="s">
        <v>15</v>
      </c>
      <c r="D80" s="40">
        <v>35</v>
      </c>
      <c r="E80" s="40" t="s">
        <v>16</v>
      </c>
      <c r="F80" s="40">
        <v>5</v>
      </c>
      <c r="G80" s="40" t="s">
        <v>17</v>
      </c>
      <c r="H80" s="40">
        <v>73</v>
      </c>
      <c r="I80" s="40">
        <v>74</v>
      </c>
      <c r="J80" s="40">
        <v>327.32</v>
      </c>
      <c r="K80" s="40">
        <v>326.96499999999997</v>
      </c>
      <c r="L80" s="40">
        <v>3.6640000000000001</v>
      </c>
      <c r="M80" s="40">
        <v>30.521000000000001</v>
      </c>
      <c r="N80" s="40">
        <v>3.6057000000000001</v>
      </c>
      <c r="O80" s="45" t="s">
        <v>267</v>
      </c>
      <c r="P80" s="40" t="s">
        <v>267</v>
      </c>
      <c r="Q80" s="40" t="s">
        <v>18</v>
      </c>
      <c r="R80" s="45" t="s">
        <v>267</v>
      </c>
      <c r="S80" s="40" t="s">
        <v>267</v>
      </c>
      <c r="T80" s="40">
        <v>327.32</v>
      </c>
    </row>
    <row r="81" spans="1:20" x14ac:dyDescent="0.25">
      <c r="A81" s="40">
        <v>383</v>
      </c>
      <c r="B81" s="40" t="s">
        <v>14</v>
      </c>
      <c r="C81" s="40" t="s">
        <v>15</v>
      </c>
      <c r="D81" s="40">
        <v>36</v>
      </c>
      <c r="E81" s="40" t="s">
        <v>16</v>
      </c>
      <c r="F81" s="40">
        <v>1</v>
      </c>
      <c r="G81" s="40" t="s">
        <v>17</v>
      </c>
      <c r="H81" s="40">
        <v>30</v>
      </c>
      <c r="I81" s="40">
        <v>31</v>
      </c>
      <c r="J81" s="40">
        <v>330.4</v>
      </c>
      <c r="K81" s="40">
        <v>330.4</v>
      </c>
      <c r="L81" s="40">
        <v>6.3380000000000001</v>
      </c>
      <c r="M81" s="40">
        <v>52.795999999999999</v>
      </c>
      <c r="N81" s="40">
        <v>6.4138000000000002</v>
      </c>
      <c r="O81" s="40">
        <v>2.75E-2</v>
      </c>
      <c r="P81" s="40">
        <v>0.08</v>
      </c>
      <c r="Q81" s="40" t="s">
        <v>18</v>
      </c>
      <c r="R81" s="40">
        <v>2.75E-2</v>
      </c>
      <c r="S81" s="40">
        <v>0.08</v>
      </c>
      <c r="T81" s="40">
        <v>330.4</v>
      </c>
    </row>
    <row r="82" spans="1:20" x14ac:dyDescent="0.25">
      <c r="A82" s="40">
        <v>383</v>
      </c>
      <c r="B82" s="40" t="s">
        <v>14</v>
      </c>
      <c r="C82" s="40" t="s">
        <v>15</v>
      </c>
      <c r="D82" s="40">
        <v>36</v>
      </c>
      <c r="E82" s="40" t="s">
        <v>16</v>
      </c>
      <c r="F82" s="40">
        <v>4</v>
      </c>
      <c r="G82" s="40" t="s">
        <v>17</v>
      </c>
      <c r="H82" s="40">
        <v>50</v>
      </c>
      <c r="I82" s="40">
        <v>51</v>
      </c>
      <c r="J82" s="40">
        <v>335.12</v>
      </c>
      <c r="K82" s="40">
        <v>335.12</v>
      </c>
      <c r="L82" s="40">
        <v>0.11600000000000001</v>
      </c>
      <c r="M82" s="40">
        <v>0.96599999999999997</v>
      </c>
      <c r="N82" s="40">
        <v>0.1273</v>
      </c>
      <c r="O82" s="40">
        <v>2.8899999999999999E-2</v>
      </c>
      <c r="P82" s="40">
        <v>0.01</v>
      </c>
      <c r="Q82" s="40" t="s">
        <v>18</v>
      </c>
      <c r="R82" s="40">
        <v>2.8899999999999999E-2</v>
      </c>
      <c r="S82" s="40">
        <v>0.01</v>
      </c>
      <c r="T82" s="40">
        <v>335.12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121"/>
  <sheetViews>
    <sheetView topLeftCell="A73" workbookViewId="0">
      <selection activeCell="D100" sqref="D100"/>
    </sheetView>
  </sheetViews>
  <sheetFormatPr defaultColWidth="9.42578125" defaultRowHeight="15" x14ac:dyDescent="0.25"/>
  <cols>
    <col min="1" max="3" width="9.42578125" style="11"/>
    <col min="4" max="4" width="16.5703125" style="11" customWidth="1"/>
    <col min="5" max="14" width="9.42578125" style="11"/>
    <col min="15" max="15" width="13.5703125" style="11" customWidth="1"/>
    <col min="16" max="16" width="16.140625" style="11" customWidth="1"/>
    <col min="17" max="16384" width="9.42578125" style="11"/>
  </cols>
  <sheetData>
    <row r="1" spans="1:13" x14ac:dyDescent="0.25">
      <c r="A1" s="27" t="s">
        <v>207</v>
      </c>
    </row>
    <row r="2" spans="1:13" s="12" customFormat="1" x14ac:dyDescent="0.25">
      <c r="A2" s="12">
        <v>0</v>
      </c>
      <c r="B2" s="12" t="s">
        <v>19</v>
      </c>
      <c r="C2" s="12" t="s">
        <v>20</v>
      </c>
      <c r="D2" s="13">
        <v>43659</v>
      </c>
      <c r="E2" s="14">
        <v>0.21041666666666667</v>
      </c>
      <c r="F2" s="12" t="s">
        <v>21</v>
      </c>
      <c r="G2" s="12">
        <v>24.9924</v>
      </c>
      <c r="H2" s="12">
        <v>6.25</v>
      </c>
      <c r="I2" s="12">
        <v>0</v>
      </c>
      <c r="J2" s="12">
        <v>0</v>
      </c>
      <c r="K2" s="12">
        <v>0</v>
      </c>
      <c r="L2" s="12">
        <v>0.18546672165393799</v>
      </c>
      <c r="M2" s="12">
        <v>3.3989105224609402</v>
      </c>
    </row>
    <row r="3" spans="1:13" x14ac:dyDescent="0.25">
      <c r="A3" s="11">
        <v>0</v>
      </c>
      <c r="B3" s="11" t="s">
        <v>19</v>
      </c>
      <c r="C3" s="11" t="s">
        <v>22</v>
      </c>
      <c r="D3" s="15">
        <v>43659</v>
      </c>
      <c r="E3" s="16">
        <v>0.24513888888888888</v>
      </c>
      <c r="F3" s="11" t="s">
        <v>21</v>
      </c>
      <c r="G3" s="11">
        <v>24.975100000000001</v>
      </c>
      <c r="H3" s="11">
        <v>6.25</v>
      </c>
      <c r="I3" s="11">
        <v>0</v>
      </c>
      <c r="J3" s="11">
        <v>0</v>
      </c>
      <c r="K3" s="11">
        <v>0</v>
      </c>
      <c r="L3" s="11">
        <v>0.18097239732742301</v>
      </c>
      <c r="M3" s="11">
        <v>3.3228466510772701</v>
      </c>
    </row>
    <row r="4" spans="1:13" x14ac:dyDescent="0.25">
      <c r="A4" s="11">
        <v>0</v>
      </c>
      <c r="B4" s="11" t="s">
        <v>23</v>
      </c>
      <c r="C4" s="11" t="s">
        <v>24</v>
      </c>
      <c r="D4" s="15">
        <v>43659</v>
      </c>
      <c r="E4" s="16">
        <v>0.26041666666666669</v>
      </c>
      <c r="F4" s="11" t="s">
        <v>21</v>
      </c>
      <c r="G4" s="11">
        <v>25.013200000000001</v>
      </c>
      <c r="H4" s="11">
        <v>1</v>
      </c>
      <c r="I4" s="11">
        <v>0</v>
      </c>
      <c r="J4" s="11">
        <v>0</v>
      </c>
      <c r="K4" s="11">
        <v>0</v>
      </c>
      <c r="L4" s="17">
        <v>4.4564872980117798E-2</v>
      </c>
      <c r="M4" s="11">
        <v>0.83357954025268599</v>
      </c>
    </row>
    <row r="5" spans="1:13" x14ac:dyDescent="0.25">
      <c r="A5" s="11">
        <v>0</v>
      </c>
      <c r="B5" s="11" t="s">
        <v>25</v>
      </c>
      <c r="C5" s="11" t="s">
        <v>26</v>
      </c>
      <c r="D5" s="15">
        <v>43659</v>
      </c>
      <c r="E5" s="16">
        <v>0.2722222222222222</v>
      </c>
      <c r="F5" s="11" t="s">
        <v>21</v>
      </c>
      <c r="G5" s="11">
        <v>25.029299999999999</v>
      </c>
      <c r="H5" s="11">
        <v>1</v>
      </c>
      <c r="I5" s="11">
        <v>0</v>
      </c>
      <c r="J5" s="11">
        <v>0</v>
      </c>
      <c r="K5" s="11">
        <v>0</v>
      </c>
      <c r="L5" s="17">
        <v>3.6220222711563103E-2</v>
      </c>
      <c r="M5" s="11">
        <v>4.2897701263427699</v>
      </c>
    </row>
    <row r="6" spans="1:13" x14ac:dyDescent="0.25">
      <c r="A6" s="11">
        <v>0</v>
      </c>
      <c r="B6" s="11" t="s">
        <v>27</v>
      </c>
      <c r="C6" s="11" t="s">
        <v>28</v>
      </c>
      <c r="D6" s="15">
        <v>43659</v>
      </c>
      <c r="E6" s="16">
        <v>0.28333333333333333</v>
      </c>
      <c r="F6" s="11" t="s">
        <v>21</v>
      </c>
      <c r="G6" s="11">
        <v>24.984500000000001</v>
      </c>
      <c r="H6" s="11">
        <v>1</v>
      </c>
      <c r="I6" s="11">
        <v>0</v>
      </c>
      <c r="J6" s="11">
        <v>0</v>
      </c>
      <c r="K6" s="11">
        <v>0</v>
      </c>
      <c r="L6" s="17">
        <v>3.4658040851354599E-2</v>
      </c>
      <c r="M6" s="11">
        <v>0.29908439517021201</v>
      </c>
    </row>
    <row r="7" spans="1:13" x14ac:dyDescent="0.25">
      <c r="A7" s="11">
        <v>0</v>
      </c>
      <c r="B7" s="11" t="s">
        <v>29</v>
      </c>
      <c r="C7" s="11" t="s">
        <v>30</v>
      </c>
      <c r="D7" s="15">
        <v>43659</v>
      </c>
      <c r="E7" s="16">
        <v>0.2951388888888889</v>
      </c>
      <c r="F7" s="11" t="s">
        <v>21</v>
      </c>
      <c r="G7" s="11">
        <v>25.0167</v>
      </c>
      <c r="H7" s="11">
        <v>1</v>
      </c>
      <c r="I7" s="11">
        <v>0</v>
      </c>
      <c r="J7" s="11">
        <v>0</v>
      </c>
      <c r="K7" s="11">
        <v>0</v>
      </c>
      <c r="L7" s="17">
        <v>3.9423532783985103E-2</v>
      </c>
      <c r="M7" s="11">
        <v>0.30565035343170199</v>
      </c>
    </row>
    <row r="8" spans="1:13" x14ac:dyDescent="0.25">
      <c r="A8" s="11">
        <v>0</v>
      </c>
      <c r="B8" s="11" t="s">
        <v>31</v>
      </c>
      <c r="C8" s="11" t="s">
        <v>32</v>
      </c>
      <c r="D8" s="15">
        <v>43659</v>
      </c>
      <c r="E8" s="16">
        <v>0.30694444444444441</v>
      </c>
      <c r="F8" s="11" t="s">
        <v>21</v>
      </c>
      <c r="G8" s="11">
        <v>25.034300000000002</v>
      </c>
      <c r="H8" s="11">
        <v>1</v>
      </c>
      <c r="I8" s="11">
        <v>0</v>
      </c>
      <c r="J8" s="11">
        <v>0</v>
      </c>
      <c r="K8" s="11">
        <v>0</v>
      </c>
      <c r="L8" s="17">
        <v>4.3033331632614101E-2</v>
      </c>
      <c r="M8" s="11">
        <v>0.37478506565094</v>
      </c>
    </row>
    <row r="9" spans="1:13" x14ac:dyDescent="0.25">
      <c r="A9" s="11">
        <v>0</v>
      </c>
      <c r="B9" s="11" t="s">
        <v>33</v>
      </c>
      <c r="C9" s="11" t="s">
        <v>34</v>
      </c>
      <c r="D9" s="15">
        <v>43659</v>
      </c>
      <c r="E9" s="16">
        <v>0.31875000000000003</v>
      </c>
      <c r="F9" s="11" t="s">
        <v>21</v>
      </c>
      <c r="G9" s="11">
        <v>24.991399999999999</v>
      </c>
      <c r="H9" s="11">
        <v>1</v>
      </c>
      <c r="I9" s="11">
        <v>0</v>
      </c>
      <c r="J9" s="11">
        <v>0</v>
      </c>
      <c r="K9" s="11">
        <v>0</v>
      </c>
      <c r="L9" s="11">
        <v>2.8922563418746002E-2</v>
      </c>
      <c r="M9" s="11">
        <v>0.21714195609092701</v>
      </c>
    </row>
    <row r="10" spans="1:13" x14ac:dyDescent="0.25">
      <c r="A10" s="11">
        <v>0</v>
      </c>
      <c r="B10" s="11" t="s">
        <v>35</v>
      </c>
      <c r="C10" s="11" t="s">
        <v>36</v>
      </c>
      <c r="D10" s="15">
        <v>43659</v>
      </c>
      <c r="E10" s="16">
        <v>0.3298611111111111</v>
      </c>
      <c r="F10" s="11" t="s">
        <v>21</v>
      </c>
      <c r="G10" s="11">
        <v>25.037500000000001</v>
      </c>
      <c r="H10" s="11">
        <v>1</v>
      </c>
      <c r="I10" s="11">
        <v>0</v>
      </c>
      <c r="J10" s="11">
        <v>0</v>
      </c>
      <c r="K10" s="11">
        <v>0</v>
      </c>
      <c r="L10" s="11">
        <v>3.8838729262351997E-2</v>
      </c>
      <c r="M10" s="11">
        <v>0.31510856747627303</v>
      </c>
    </row>
    <row r="11" spans="1:13" s="12" customFormat="1" ht="15" customHeight="1" x14ac:dyDescent="0.25">
      <c r="A11" s="12">
        <v>0</v>
      </c>
      <c r="B11" s="12" t="s">
        <v>19</v>
      </c>
      <c r="C11" s="12" t="s">
        <v>37</v>
      </c>
      <c r="D11" s="13">
        <v>43659</v>
      </c>
      <c r="E11" s="14">
        <v>0.34166666666666662</v>
      </c>
      <c r="F11" s="12" t="s">
        <v>21</v>
      </c>
      <c r="G11" s="12">
        <v>24.9999</v>
      </c>
      <c r="H11" s="12">
        <v>6.25</v>
      </c>
      <c r="I11" s="12">
        <v>0</v>
      </c>
      <c r="J11" s="12">
        <v>0</v>
      </c>
      <c r="K11" s="12">
        <v>0</v>
      </c>
      <c r="L11" s="12">
        <v>0.180727824568748</v>
      </c>
      <c r="M11" s="12">
        <v>3.3835499286651598</v>
      </c>
    </row>
    <row r="12" spans="1:13" x14ac:dyDescent="0.25">
      <c r="A12" s="11">
        <v>0</v>
      </c>
      <c r="B12" s="11" t="s">
        <v>38</v>
      </c>
      <c r="C12" s="11" t="s">
        <v>39</v>
      </c>
      <c r="D12" s="15">
        <v>43659</v>
      </c>
      <c r="E12" s="16">
        <v>0.36527777777777781</v>
      </c>
      <c r="F12" s="11" t="s">
        <v>21</v>
      </c>
      <c r="G12" s="11">
        <v>24.994700000000002</v>
      </c>
      <c r="H12" s="11">
        <v>1</v>
      </c>
      <c r="I12" s="11">
        <v>0</v>
      </c>
      <c r="J12" s="11">
        <v>0</v>
      </c>
      <c r="K12" s="11">
        <v>0</v>
      </c>
      <c r="L12" s="17">
        <v>2.5926051661372199E-2</v>
      </c>
      <c r="M12" s="11">
        <v>0.35589364171028098</v>
      </c>
    </row>
    <row r="13" spans="1:13" x14ac:dyDescent="0.25">
      <c r="A13" s="11">
        <v>0</v>
      </c>
      <c r="B13" s="11" t="s">
        <v>40</v>
      </c>
      <c r="C13" s="11" t="s">
        <v>41</v>
      </c>
      <c r="D13" s="15">
        <v>43659</v>
      </c>
      <c r="E13" s="16">
        <v>0.37708333333333338</v>
      </c>
      <c r="F13" s="11" t="s">
        <v>21</v>
      </c>
      <c r="G13" s="11">
        <v>24.9849</v>
      </c>
      <c r="H13" s="11">
        <v>1</v>
      </c>
      <c r="I13" s="11">
        <v>0</v>
      </c>
      <c r="J13" s="11">
        <v>0</v>
      </c>
      <c r="K13" s="11">
        <v>0</v>
      </c>
      <c r="L13" s="17">
        <v>3.5503581166267402E-2</v>
      </c>
      <c r="M13" s="11">
        <v>0.95942515134811401</v>
      </c>
    </row>
    <row r="14" spans="1:13" x14ac:dyDescent="0.25">
      <c r="A14" s="11">
        <v>0</v>
      </c>
      <c r="B14" s="11" t="s">
        <v>42</v>
      </c>
      <c r="C14" s="11" t="s">
        <v>43</v>
      </c>
      <c r="D14" s="15">
        <v>43659</v>
      </c>
      <c r="E14" s="16">
        <v>0.3888888888888889</v>
      </c>
      <c r="F14" s="11" t="s">
        <v>21</v>
      </c>
      <c r="G14" s="11">
        <v>24.975899999999999</v>
      </c>
      <c r="H14" s="11">
        <v>1</v>
      </c>
      <c r="I14" s="11">
        <v>0</v>
      </c>
      <c r="J14" s="11">
        <v>0</v>
      </c>
      <c r="K14" s="11">
        <v>0</v>
      </c>
      <c r="L14" s="17">
        <v>4.2255003005266203E-2</v>
      </c>
      <c r="M14" s="11">
        <v>0.212228372693062</v>
      </c>
    </row>
    <row r="15" spans="1:13" x14ac:dyDescent="0.25">
      <c r="A15" s="11">
        <v>0</v>
      </c>
      <c r="B15" s="11" t="s">
        <v>44</v>
      </c>
      <c r="C15" s="11" t="s">
        <v>45</v>
      </c>
      <c r="D15" s="15">
        <v>43659</v>
      </c>
      <c r="E15" s="16">
        <v>0.39999999999999997</v>
      </c>
      <c r="F15" s="11" t="s">
        <v>21</v>
      </c>
      <c r="G15" s="11">
        <v>25.043600000000001</v>
      </c>
      <c r="H15" s="11">
        <v>1</v>
      </c>
      <c r="I15" s="11">
        <v>0</v>
      </c>
      <c r="J15" s="11">
        <v>0</v>
      </c>
      <c r="K15" s="11">
        <v>0</v>
      </c>
      <c r="L15" s="17">
        <v>3.9673376828432097E-2</v>
      </c>
      <c r="M15" s="11">
        <v>0.30303984880447399</v>
      </c>
    </row>
    <row r="16" spans="1:13" x14ac:dyDescent="0.25">
      <c r="A16" s="11">
        <v>0</v>
      </c>
      <c r="B16" s="11" t="s">
        <v>46</v>
      </c>
      <c r="C16" s="11" t="s">
        <v>47</v>
      </c>
      <c r="D16" s="15">
        <v>43659</v>
      </c>
      <c r="E16" s="16">
        <v>0.41180555555555554</v>
      </c>
      <c r="F16" s="11" t="s">
        <v>21</v>
      </c>
      <c r="G16" s="11">
        <v>24.9558</v>
      </c>
      <c r="H16" s="11">
        <v>1</v>
      </c>
      <c r="I16" s="11">
        <v>0</v>
      </c>
      <c r="J16" s="11">
        <v>0</v>
      </c>
      <c r="K16" s="11">
        <v>0</v>
      </c>
      <c r="L16" s="17">
        <v>3.5056281834840802E-2</v>
      </c>
      <c r="M16" s="11">
        <v>0.320359766483307</v>
      </c>
    </row>
    <row r="17" spans="1:102" x14ac:dyDescent="0.25">
      <c r="A17" s="11">
        <v>0</v>
      </c>
      <c r="B17" s="11" t="s">
        <v>48</v>
      </c>
      <c r="C17" s="11" t="s">
        <v>49</v>
      </c>
      <c r="D17" s="15">
        <v>43659</v>
      </c>
      <c r="E17" s="16">
        <v>0.4236111111111111</v>
      </c>
      <c r="F17" s="11" t="s">
        <v>21</v>
      </c>
      <c r="G17" s="11">
        <v>24.958600000000001</v>
      </c>
      <c r="H17" s="11">
        <v>1</v>
      </c>
      <c r="I17" s="11">
        <v>0</v>
      </c>
      <c r="J17" s="11">
        <v>0</v>
      </c>
      <c r="K17" s="11">
        <v>0</v>
      </c>
      <c r="L17" s="17">
        <v>3.7951640784740399E-2</v>
      </c>
      <c r="M17" s="11">
        <v>0.257092595100403</v>
      </c>
    </row>
    <row r="18" spans="1:102" x14ac:dyDescent="0.25">
      <c r="A18" s="11">
        <v>0</v>
      </c>
      <c r="B18" s="11" t="s">
        <v>50</v>
      </c>
      <c r="C18" s="11" t="s">
        <v>51</v>
      </c>
      <c r="D18" s="15">
        <v>43659</v>
      </c>
      <c r="E18" s="16">
        <v>0.43541666666666662</v>
      </c>
      <c r="F18" s="11" t="s">
        <v>21</v>
      </c>
      <c r="G18" s="11">
        <v>25.003799999999998</v>
      </c>
      <c r="H18" s="11">
        <v>1</v>
      </c>
      <c r="I18" s="11">
        <v>0</v>
      </c>
      <c r="J18" s="11">
        <v>0</v>
      </c>
      <c r="K18" s="11">
        <v>0</v>
      </c>
      <c r="L18" s="17">
        <v>2.49410923570395E-2</v>
      </c>
      <c r="M18" s="11">
        <v>4.4475598335266104</v>
      </c>
    </row>
    <row r="19" spans="1:102" s="12" customFormat="1" x14ac:dyDescent="0.25">
      <c r="A19" s="12">
        <v>0</v>
      </c>
      <c r="B19" s="12" t="s">
        <v>19</v>
      </c>
      <c r="C19" s="12" t="s">
        <v>52</v>
      </c>
      <c r="D19" s="13">
        <v>43659</v>
      </c>
      <c r="E19" s="14">
        <v>0.4465277777777778</v>
      </c>
      <c r="F19" s="12" t="s">
        <v>21</v>
      </c>
      <c r="G19" s="12">
        <v>25.0031</v>
      </c>
      <c r="H19" s="12">
        <v>6.25</v>
      </c>
      <c r="I19" s="12">
        <v>0</v>
      </c>
      <c r="J19" s="12">
        <v>0</v>
      </c>
      <c r="K19" s="12">
        <v>0</v>
      </c>
      <c r="L19" s="12">
        <v>0.17478635907173201</v>
      </c>
      <c r="M19" s="12">
        <v>3.33487749099731</v>
      </c>
    </row>
    <row r="20" spans="1:102" s="18" customFormat="1" x14ac:dyDescent="0.25">
      <c r="D20" s="25"/>
      <c r="E20" s="26"/>
    </row>
    <row r="21" spans="1:102" x14ac:dyDescent="0.25">
      <c r="A21" s="27" t="s">
        <v>208</v>
      </c>
    </row>
    <row r="22" spans="1:102" s="12" customFormat="1" x14ac:dyDescent="0.25">
      <c r="A22" s="20">
        <v>0</v>
      </c>
      <c r="B22" s="20" t="s">
        <v>19</v>
      </c>
      <c r="C22" s="20" t="s">
        <v>53</v>
      </c>
      <c r="D22" s="20" t="s">
        <v>54</v>
      </c>
      <c r="E22" s="20" t="s">
        <v>55</v>
      </c>
      <c r="F22" s="20" t="s">
        <v>21</v>
      </c>
      <c r="G22" s="20">
        <v>24.9758</v>
      </c>
      <c r="H22" s="20">
        <v>6.25</v>
      </c>
      <c r="I22" s="20">
        <v>0</v>
      </c>
      <c r="J22" s="20"/>
      <c r="K22" s="20"/>
      <c r="L22" s="20">
        <v>0.18819428980350494</v>
      </c>
      <c r="M22" s="20">
        <v>3.3863987922668457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</row>
    <row r="23" spans="1:102" s="12" customFormat="1" x14ac:dyDescent="0.25">
      <c r="A23" s="20">
        <v>0</v>
      </c>
      <c r="B23" s="20" t="s">
        <v>19</v>
      </c>
      <c r="C23" s="20" t="s">
        <v>56</v>
      </c>
      <c r="D23" s="20" t="s">
        <v>54</v>
      </c>
      <c r="E23" s="20" t="s">
        <v>57</v>
      </c>
      <c r="F23" s="20" t="s">
        <v>21</v>
      </c>
      <c r="G23" s="20">
        <v>25.037099999999999</v>
      </c>
      <c r="H23" s="20">
        <v>6.25</v>
      </c>
      <c r="I23" s="20">
        <v>0</v>
      </c>
      <c r="J23" s="20"/>
      <c r="K23" s="20"/>
      <c r="L23" s="20">
        <v>0.18948712944984436</v>
      </c>
      <c r="M23" s="20">
        <v>3.3314554691314697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</row>
    <row r="24" spans="1:102" x14ac:dyDescent="0.25">
      <c r="A24" s="21">
        <v>0</v>
      </c>
      <c r="B24" s="21" t="s">
        <v>58</v>
      </c>
      <c r="C24" s="21" t="s">
        <v>59</v>
      </c>
      <c r="D24" s="21" t="s">
        <v>54</v>
      </c>
      <c r="E24" s="21" t="s">
        <v>60</v>
      </c>
      <c r="F24" s="21" t="s">
        <v>21</v>
      </c>
      <c r="G24" s="21">
        <v>25.036799999999999</v>
      </c>
      <c r="H24" s="21">
        <v>1</v>
      </c>
      <c r="I24" s="21">
        <v>0</v>
      </c>
      <c r="J24" s="21"/>
      <c r="K24" s="21"/>
      <c r="L24" s="21">
        <v>4.8160020262002945E-2</v>
      </c>
      <c r="M24" s="21">
        <v>0.3965798020362854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</row>
    <row r="25" spans="1:102" x14ac:dyDescent="0.25">
      <c r="A25" s="21">
        <v>0</v>
      </c>
      <c r="B25" s="21" t="s">
        <v>61</v>
      </c>
      <c r="C25" s="21" t="s">
        <v>62</v>
      </c>
      <c r="D25" s="21" t="s">
        <v>54</v>
      </c>
      <c r="E25" s="21" t="s">
        <v>63</v>
      </c>
      <c r="F25" s="21" t="s">
        <v>21</v>
      </c>
      <c r="G25" s="21">
        <v>25.038799999999998</v>
      </c>
      <c r="H25" s="21">
        <v>1</v>
      </c>
      <c r="I25" s="21">
        <v>0</v>
      </c>
      <c r="J25" s="21"/>
      <c r="K25" s="21"/>
      <c r="L25" s="21">
        <v>2.9841972514986992E-2</v>
      </c>
      <c r="M25" s="21">
        <v>0.97080671787261963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</row>
    <row r="26" spans="1:102" x14ac:dyDescent="0.25">
      <c r="A26" s="21">
        <v>0</v>
      </c>
      <c r="B26" s="21" t="s">
        <v>64</v>
      </c>
      <c r="C26" s="21" t="s">
        <v>65</v>
      </c>
      <c r="D26" s="21" t="s">
        <v>54</v>
      </c>
      <c r="E26" s="21" t="s">
        <v>66</v>
      </c>
      <c r="F26" s="21" t="s">
        <v>21</v>
      </c>
      <c r="G26" s="21">
        <v>25.0198</v>
      </c>
      <c r="H26" s="21">
        <v>1</v>
      </c>
      <c r="I26" s="21">
        <v>0</v>
      </c>
      <c r="J26" s="21"/>
      <c r="K26" s="21"/>
      <c r="L26" s="21">
        <v>4.3025776743888855E-2</v>
      </c>
      <c r="M26" s="21">
        <v>0.78278487920761108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</row>
    <row r="27" spans="1:102" x14ac:dyDescent="0.25">
      <c r="A27" s="21">
        <v>0</v>
      </c>
      <c r="B27" s="21" t="s">
        <v>67</v>
      </c>
      <c r="C27" s="21" t="s">
        <v>68</v>
      </c>
      <c r="D27" s="21" t="s">
        <v>54</v>
      </c>
      <c r="E27" s="21" t="s">
        <v>69</v>
      </c>
      <c r="F27" s="21" t="s">
        <v>21</v>
      </c>
      <c r="G27" s="21">
        <v>25.004200000000001</v>
      </c>
      <c r="H27" s="21">
        <v>1</v>
      </c>
      <c r="I27" s="21">
        <v>0</v>
      </c>
      <c r="J27" s="21"/>
      <c r="K27" s="21"/>
      <c r="L27" s="21">
        <v>2.6924226433038712E-2</v>
      </c>
      <c r="M27" s="21">
        <v>0.15685178339481354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</row>
    <row r="28" spans="1:102" x14ac:dyDescent="0.25">
      <c r="A28" s="21">
        <v>0</v>
      </c>
      <c r="B28" s="21" t="s">
        <v>70</v>
      </c>
      <c r="C28" s="21" t="s">
        <v>71</v>
      </c>
      <c r="D28" s="21" t="s">
        <v>54</v>
      </c>
      <c r="E28" s="21" t="s">
        <v>72</v>
      </c>
      <c r="F28" s="21" t="s">
        <v>21</v>
      </c>
      <c r="G28" s="21">
        <v>25.003499999999999</v>
      </c>
      <c r="H28" s="21">
        <v>1</v>
      </c>
      <c r="I28" s="21">
        <v>0</v>
      </c>
      <c r="J28" s="21"/>
      <c r="K28" s="21"/>
      <c r="L28" s="21">
        <v>3.8728952407836914E-2</v>
      </c>
      <c r="M28" s="21">
        <v>0.23010097444057465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</row>
    <row r="29" spans="1:102" x14ac:dyDescent="0.25">
      <c r="A29" s="21">
        <v>0</v>
      </c>
      <c r="B29" s="21" t="s">
        <v>73</v>
      </c>
      <c r="C29" s="21" t="s">
        <v>74</v>
      </c>
      <c r="D29" s="21" t="s">
        <v>54</v>
      </c>
      <c r="E29" s="21" t="s">
        <v>75</v>
      </c>
      <c r="F29" s="21" t="s">
        <v>21</v>
      </c>
      <c r="G29" s="21">
        <v>24.9772</v>
      </c>
      <c r="H29" s="21">
        <v>1</v>
      </c>
      <c r="I29" s="21">
        <v>0</v>
      </c>
      <c r="J29" s="21"/>
      <c r="K29" s="21"/>
      <c r="L29" s="21">
        <v>2.6725465431809425E-2</v>
      </c>
      <c r="M29" s="21">
        <v>0.11914689838886261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</row>
    <row r="30" spans="1:102" x14ac:dyDescent="0.25">
      <c r="A30" s="21">
        <v>0</v>
      </c>
      <c r="B30" s="21" t="s">
        <v>76</v>
      </c>
      <c r="C30" s="21" t="s">
        <v>77</v>
      </c>
      <c r="D30" s="21" t="s">
        <v>54</v>
      </c>
      <c r="E30" s="21" t="s">
        <v>78</v>
      </c>
      <c r="F30" s="21" t="s">
        <v>21</v>
      </c>
      <c r="G30" s="21">
        <v>25.0275</v>
      </c>
      <c r="H30" s="21">
        <v>1</v>
      </c>
      <c r="I30" s="21">
        <v>0</v>
      </c>
      <c r="J30" s="21"/>
      <c r="K30" s="21"/>
      <c r="L30" s="21">
        <v>3.9341546595096588E-2</v>
      </c>
      <c r="M30" s="21">
        <v>0.24152015149593353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</row>
    <row r="31" spans="1:102" s="12" customFormat="1" x14ac:dyDescent="0.25">
      <c r="A31" s="20">
        <v>0</v>
      </c>
      <c r="B31" s="20" t="s">
        <v>19</v>
      </c>
      <c r="C31" s="20" t="s">
        <v>79</v>
      </c>
      <c r="D31" s="20" t="s">
        <v>54</v>
      </c>
      <c r="E31" s="20" t="s">
        <v>80</v>
      </c>
      <c r="F31" s="20" t="s">
        <v>21</v>
      </c>
      <c r="G31" s="20">
        <v>25.027799999999999</v>
      </c>
      <c r="H31" s="20">
        <v>6.25</v>
      </c>
      <c r="I31" s="20">
        <v>0</v>
      </c>
      <c r="J31" s="20"/>
      <c r="K31" s="20"/>
      <c r="L31" s="20">
        <v>0.18721853196620941</v>
      </c>
      <c r="M31" s="20">
        <v>3.3995420932769775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</row>
    <row r="32" spans="1:102" x14ac:dyDescent="0.25">
      <c r="A32" s="21">
        <v>0</v>
      </c>
      <c r="B32" s="21" t="s">
        <v>81</v>
      </c>
      <c r="C32" s="21" t="s">
        <v>82</v>
      </c>
      <c r="D32" s="21" t="s">
        <v>54</v>
      </c>
      <c r="E32" s="21" t="s">
        <v>83</v>
      </c>
      <c r="F32" s="21" t="s">
        <v>21</v>
      </c>
      <c r="G32" s="21">
        <v>25.041399999999999</v>
      </c>
      <c r="H32" s="21">
        <v>1</v>
      </c>
      <c r="I32" s="21">
        <v>0</v>
      </c>
      <c r="J32" s="21"/>
      <c r="K32" s="21"/>
      <c r="L32" s="21">
        <v>3.9319708943367004E-2</v>
      </c>
      <c r="M32" s="21">
        <v>0.27293866872787476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</row>
    <row r="33" spans="1:102" x14ac:dyDescent="0.25">
      <c r="A33" s="21">
        <v>0</v>
      </c>
      <c r="B33" s="21" t="s">
        <v>84</v>
      </c>
      <c r="C33" s="21" t="s">
        <v>85</v>
      </c>
      <c r="D33" s="21" t="s">
        <v>54</v>
      </c>
      <c r="E33" s="21" t="s">
        <v>86</v>
      </c>
      <c r="F33" s="21" t="s">
        <v>21</v>
      </c>
      <c r="G33" s="21">
        <v>24.942699999999999</v>
      </c>
      <c r="H33" s="21">
        <v>1</v>
      </c>
      <c r="I33" s="21">
        <v>0</v>
      </c>
      <c r="J33" s="21"/>
      <c r="K33" s="21"/>
      <c r="L33" s="21">
        <v>2.5588937103748322E-2</v>
      </c>
      <c r="M33" s="21">
        <v>0.12272803485393524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</row>
    <row r="34" spans="1:102" x14ac:dyDescent="0.25">
      <c r="A34" s="21">
        <v>0</v>
      </c>
      <c r="B34" s="21" t="s">
        <v>87</v>
      </c>
      <c r="C34" s="21" t="s">
        <v>88</v>
      </c>
      <c r="D34" s="21" t="s">
        <v>54</v>
      </c>
      <c r="E34" s="21" t="s">
        <v>89</v>
      </c>
      <c r="F34" s="21" t="s">
        <v>21</v>
      </c>
      <c r="G34" s="21">
        <v>25.031400000000001</v>
      </c>
      <c r="H34" s="21">
        <v>1</v>
      </c>
      <c r="I34" s="21">
        <v>0</v>
      </c>
      <c r="J34" s="21"/>
      <c r="K34" s="21"/>
      <c r="L34" s="21">
        <v>2.5790594518184662E-2</v>
      </c>
      <c r="M34" s="21">
        <v>4.9394230842590332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</row>
    <row r="35" spans="1:102" x14ac:dyDescent="0.25">
      <c r="A35" s="21">
        <v>0</v>
      </c>
      <c r="B35" s="21" t="s">
        <v>90</v>
      </c>
      <c r="C35" s="21" t="s">
        <v>91</v>
      </c>
      <c r="D35" s="21" t="s">
        <v>54</v>
      </c>
      <c r="E35" s="21" t="s">
        <v>92</v>
      </c>
      <c r="F35" s="21" t="s">
        <v>21</v>
      </c>
      <c r="G35" s="21">
        <v>25.0413</v>
      </c>
      <c r="H35" s="21">
        <v>1</v>
      </c>
      <c r="I35" s="21">
        <v>0</v>
      </c>
      <c r="J35" s="21"/>
      <c r="K35" s="21"/>
      <c r="L35" s="21">
        <v>3.5878177732229233E-2</v>
      </c>
      <c r="M35" s="21">
        <v>0.21433001756668091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</row>
    <row r="36" spans="1:102" x14ac:dyDescent="0.25">
      <c r="A36" s="21">
        <v>0</v>
      </c>
      <c r="B36" s="21" t="s">
        <v>93</v>
      </c>
      <c r="C36" s="21" t="s">
        <v>94</v>
      </c>
      <c r="D36" s="21" t="s">
        <v>54</v>
      </c>
      <c r="E36" s="21" t="s">
        <v>95</v>
      </c>
      <c r="F36" s="21" t="s">
        <v>21</v>
      </c>
      <c r="G36" s="21">
        <v>25.051400000000001</v>
      </c>
      <c r="H36" s="21">
        <v>1</v>
      </c>
      <c r="I36" s="21">
        <v>0</v>
      </c>
      <c r="J36" s="21"/>
      <c r="K36" s="21"/>
      <c r="L36" s="21">
        <v>3.1644478440284729E-2</v>
      </c>
      <c r="M36" s="21">
        <v>0.35121649503707886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</row>
    <row r="37" spans="1:102" x14ac:dyDescent="0.25">
      <c r="A37" s="21">
        <v>0</v>
      </c>
      <c r="B37" s="21" t="s">
        <v>96</v>
      </c>
      <c r="C37" s="21" t="s">
        <v>97</v>
      </c>
      <c r="D37" s="21" t="s">
        <v>54</v>
      </c>
      <c r="E37" s="21" t="s">
        <v>98</v>
      </c>
      <c r="F37" s="21" t="s">
        <v>21</v>
      </c>
      <c r="G37" s="21">
        <v>24.9971</v>
      </c>
      <c r="H37" s="21">
        <v>1</v>
      </c>
      <c r="I37" s="21">
        <v>0</v>
      </c>
      <c r="J37" s="21"/>
      <c r="K37" s="21"/>
      <c r="L37" s="21">
        <v>2.901354618370533E-2</v>
      </c>
      <c r="M37" s="21">
        <v>2.5516316890716553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</row>
    <row r="38" spans="1:102" x14ac:dyDescent="0.25">
      <c r="A38" s="21">
        <v>0</v>
      </c>
      <c r="B38" s="21" t="s">
        <v>99</v>
      </c>
      <c r="C38" s="21" t="s">
        <v>100</v>
      </c>
      <c r="D38" s="21" t="s">
        <v>54</v>
      </c>
      <c r="E38" s="21" t="s">
        <v>101</v>
      </c>
      <c r="F38" s="21" t="s">
        <v>21</v>
      </c>
      <c r="G38" s="21">
        <v>24.997900000000001</v>
      </c>
      <c r="H38" s="21">
        <v>1</v>
      </c>
      <c r="I38" s="21">
        <v>0</v>
      </c>
      <c r="J38" s="21"/>
      <c r="K38" s="21"/>
      <c r="L38" s="21">
        <v>3.1159276142716408E-2</v>
      </c>
      <c r="M38" s="21">
        <v>0.17202299833297729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</row>
    <row r="39" spans="1:102" x14ac:dyDescent="0.25">
      <c r="A39" s="21">
        <v>0</v>
      </c>
      <c r="B39" s="21" t="s">
        <v>102</v>
      </c>
      <c r="C39" s="21" t="s">
        <v>103</v>
      </c>
      <c r="D39" s="21" t="s">
        <v>54</v>
      </c>
      <c r="E39" s="21" t="s">
        <v>104</v>
      </c>
      <c r="F39" s="21" t="s">
        <v>21</v>
      </c>
      <c r="G39" s="21">
        <v>25.041599999999999</v>
      </c>
      <c r="H39" s="21">
        <v>6.25</v>
      </c>
      <c r="I39" s="21">
        <v>0</v>
      </c>
      <c r="J39" s="21"/>
      <c r="K39" s="21"/>
      <c r="L39" s="21">
        <v>3.6656990647315979E-2</v>
      </c>
      <c r="M39" s="21">
        <v>0.19357843697071075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</row>
    <row r="40" spans="1:102" x14ac:dyDescent="0.25">
      <c r="A40" s="21">
        <v>0</v>
      </c>
      <c r="B40" s="21" t="s">
        <v>105</v>
      </c>
      <c r="C40" s="21" t="s">
        <v>106</v>
      </c>
      <c r="D40" s="21" t="s">
        <v>54</v>
      </c>
      <c r="E40" s="21" t="s">
        <v>107</v>
      </c>
      <c r="F40" s="21" t="s">
        <v>21</v>
      </c>
      <c r="G40" s="21">
        <v>25.049199999999999</v>
      </c>
      <c r="H40" s="21">
        <v>6.25</v>
      </c>
      <c r="I40" s="21">
        <v>0</v>
      </c>
      <c r="J40" s="21"/>
      <c r="K40" s="21"/>
      <c r="L40" s="21">
        <v>2.3305421695113182E-2</v>
      </c>
      <c r="M40" s="21">
        <v>3.7146651744842529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</row>
    <row r="41" spans="1:102" x14ac:dyDescent="0.25">
      <c r="A41" s="21">
        <v>0</v>
      </c>
      <c r="B41" s="21" t="s">
        <v>108</v>
      </c>
      <c r="C41" s="21" t="s">
        <v>109</v>
      </c>
      <c r="D41" s="21" t="s">
        <v>54</v>
      </c>
      <c r="E41" s="21" t="s">
        <v>110</v>
      </c>
      <c r="F41" s="21" t="s">
        <v>21</v>
      </c>
      <c r="G41" s="21">
        <v>25.0289</v>
      </c>
      <c r="H41" s="21">
        <v>6.25</v>
      </c>
      <c r="I41" s="21">
        <v>0</v>
      </c>
      <c r="J41" s="21"/>
      <c r="K41" s="21"/>
      <c r="L41" s="21">
        <v>2.1602626889944077E-2</v>
      </c>
      <c r="M41" s="21">
        <v>5.8065862655639648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</row>
    <row r="42" spans="1:102" s="12" customFormat="1" x14ac:dyDescent="0.25">
      <c r="A42" s="20">
        <v>0</v>
      </c>
      <c r="B42" s="20" t="s">
        <v>19</v>
      </c>
      <c r="C42" s="20" t="s">
        <v>111</v>
      </c>
      <c r="D42" s="20" t="s">
        <v>54</v>
      </c>
      <c r="E42" s="20" t="s">
        <v>112</v>
      </c>
      <c r="F42" s="20" t="s">
        <v>21</v>
      </c>
      <c r="G42" s="20">
        <v>24.968599999999999</v>
      </c>
      <c r="H42" s="20">
        <v>6.25</v>
      </c>
      <c r="I42" s="20">
        <v>0</v>
      </c>
      <c r="J42" s="20"/>
      <c r="K42" s="20"/>
      <c r="L42" s="20">
        <v>0.18570862710475922</v>
      </c>
      <c r="M42" s="20">
        <v>3.4052717685699463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</row>
    <row r="43" spans="1:102" x14ac:dyDescent="0.25">
      <c r="A43" s="21">
        <v>0</v>
      </c>
      <c r="B43" s="21" t="s">
        <v>113</v>
      </c>
      <c r="C43" s="21" t="s">
        <v>114</v>
      </c>
      <c r="D43" s="21" t="s">
        <v>54</v>
      </c>
      <c r="E43" s="21" t="s">
        <v>115</v>
      </c>
      <c r="F43" s="21" t="s">
        <v>21</v>
      </c>
      <c r="G43" s="21">
        <v>24.985399999999998</v>
      </c>
      <c r="H43" s="21">
        <v>1</v>
      </c>
      <c r="I43" s="21">
        <v>0</v>
      </c>
      <c r="J43" s="21"/>
      <c r="K43" s="21"/>
      <c r="L43" s="21">
        <v>2.3202225565910339E-2</v>
      </c>
      <c r="M43" s="21">
        <v>10.840239524841309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</row>
    <row r="44" spans="1:102" x14ac:dyDescent="0.25">
      <c r="A44" s="21">
        <v>0</v>
      </c>
      <c r="B44" s="21" t="s">
        <v>116</v>
      </c>
      <c r="C44" s="21" t="s">
        <v>117</v>
      </c>
      <c r="D44" s="21" t="s">
        <v>54</v>
      </c>
      <c r="E44" s="21" t="s">
        <v>118</v>
      </c>
      <c r="F44" s="21" t="s">
        <v>21</v>
      </c>
      <c r="G44" s="21">
        <v>25.0306</v>
      </c>
      <c r="H44" s="21">
        <v>1</v>
      </c>
      <c r="I44" s="21">
        <v>0</v>
      </c>
      <c r="J44" s="21"/>
      <c r="K44" s="21"/>
      <c r="L44" s="21">
        <v>1.8612759187817574E-2</v>
      </c>
      <c r="M44" s="21">
        <v>6.0823855400085449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</row>
    <row r="45" spans="1:102" x14ac:dyDescent="0.25">
      <c r="A45" s="21">
        <v>0</v>
      </c>
      <c r="B45" s="21" t="s">
        <v>119</v>
      </c>
      <c r="C45" s="21" t="s">
        <v>120</v>
      </c>
      <c r="D45" s="21" t="s">
        <v>54</v>
      </c>
      <c r="E45" s="21" t="s">
        <v>121</v>
      </c>
      <c r="F45" s="21" t="s">
        <v>21</v>
      </c>
      <c r="G45" s="21">
        <v>24.949300000000001</v>
      </c>
      <c r="H45" s="21">
        <v>1</v>
      </c>
      <c r="I45" s="21">
        <v>0</v>
      </c>
      <c r="J45" s="21"/>
      <c r="K45" s="21"/>
      <c r="L45" s="21">
        <v>3.7346605211496353E-2</v>
      </c>
      <c r="M45" s="21">
        <v>0.2342800498008728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</row>
    <row r="46" spans="1:102" x14ac:dyDescent="0.25">
      <c r="A46" s="21">
        <v>0</v>
      </c>
      <c r="B46" s="21" t="s">
        <v>122</v>
      </c>
      <c r="C46" s="21" t="s">
        <v>123</v>
      </c>
      <c r="D46" s="21" t="s">
        <v>54</v>
      </c>
      <c r="E46" s="21" t="s">
        <v>124</v>
      </c>
      <c r="F46" s="21" t="s">
        <v>21</v>
      </c>
      <c r="G46" s="21">
        <v>25.0258</v>
      </c>
      <c r="H46" s="21">
        <v>1</v>
      </c>
      <c r="I46" s="21">
        <v>0</v>
      </c>
      <c r="J46" s="21"/>
      <c r="K46" s="21"/>
      <c r="L46" s="21">
        <v>2.5731388479471207E-2</v>
      </c>
      <c r="M46" s="21">
        <v>3.5461173057556152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</row>
    <row r="47" spans="1:102" x14ac:dyDescent="0.25">
      <c r="A47" s="21">
        <v>0</v>
      </c>
      <c r="B47" s="21" t="s">
        <v>125</v>
      </c>
      <c r="C47" s="21" t="s">
        <v>126</v>
      </c>
      <c r="D47" s="21" t="s">
        <v>54</v>
      </c>
      <c r="E47" s="21" t="s">
        <v>127</v>
      </c>
      <c r="F47" s="21" t="s">
        <v>21</v>
      </c>
      <c r="G47" s="21">
        <v>24.9894</v>
      </c>
      <c r="H47" s="21">
        <v>1</v>
      </c>
      <c r="I47" s="21">
        <v>0</v>
      </c>
      <c r="J47" s="21"/>
      <c r="K47" s="21"/>
      <c r="L47" s="21">
        <v>2.9608137905597687E-2</v>
      </c>
      <c r="M47" s="21">
        <v>0.11577580869197845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</row>
    <row r="48" spans="1:102" x14ac:dyDescent="0.25">
      <c r="A48" s="21">
        <v>0</v>
      </c>
      <c r="B48" s="21" t="s">
        <v>128</v>
      </c>
      <c r="C48" s="21" t="s">
        <v>129</v>
      </c>
      <c r="D48" s="21" t="s">
        <v>54</v>
      </c>
      <c r="E48" s="21" t="s">
        <v>130</v>
      </c>
      <c r="F48" s="21" t="s">
        <v>21</v>
      </c>
      <c r="G48" s="21">
        <v>24.993300000000001</v>
      </c>
      <c r="H48" s="21">
        <v>1</v>
      </c>
      <c r="I48" s="21">
        <v>0</v>
      </c>
      <c r="J48" s="21"/>
      <c r="K48" s="21"/>
      <c r="L48" s="21">
        <v>4.648716002702713E-2</v>
      </c>
      <c r="M48" s="21">
        <v>0.4556458592414856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</row>
    <row r="49" spans="1:254" x14ac:dyDescent="0.25">
      <c r="A49" s="21">
        <v>0</v>
      </c>
      <c r="B49" s="21" t="s">
        <v>131</v>
      </c>
      <c r="C49" s="21" t="s">
        <v>132</v>
      </c>
      <c r="D49" s="21" t="s">
        <v>54</v>
      </c>
      <c r="E49" s="21" t="s">
        <v>133</v>
      </c>
      <c r="F49" s="21" t="s">
        <v>21</v>
      </c>
      <c r="G49" s="21">
        <v>25.0457</v>
      </c>
      <c r="H49" s="21">
        <v>1</v>
      </c>
      <c r="I49" s="21">
        <v>0</v>
      </c>
      <c r="J49" s="21"/>
      <c r="K49" s="21"/>
      <c r="L49" s="21">
        <v>3.3209905028343201E-2</v>
      </c>
      <c r="M49" s="21">
        <v>0.261039137840271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</row>
    <row r="50" spans="1:254" s="12" customFormat="1" x14ac:dyDescent="0.25">
      <c r="A50" s="20">
        <v>0</v>
      </c>
      <c r="B50" s="20" t="s">
        <v>19</v>
      </c>
      <c r="C50" s="20" t="s">
        <v>134</v>
      </c>
      <c r="D50" s="20" t="s">
        <v>54</v>
      </c>
      <c r="E50" s="20" t="s">
        <v>135</v>
      </c>
      <c r="F50" s="20" t="s">
        <v>21</v>
      </c>
      <c r="G50" s="20">
        <v>25.003699999999998</v>
      </c>
      <c r="H50" s="20">
        <v>6.25</v>
      </c>
      <c r="I50" s="20">
        <v>0</v>
      </c>
      <c r="J50" s="20"/>
      <c r="K50" s="20"/>
      <c r="L50" s="20">
        <v>0.18817940354347229</v>
      </c>
      <c r="M50" s="20">
        <v>3.4029018878936768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</row>
    <row r="51" spans="1:254" x14ac:dyDescent="0.25">
      <c r="A51" s="21">
        <v>0</v>
      </c>
      <c r="B51" s="21" t="s">
        <v>136</v>
      </c>
      <c r="C51" s="21" t="s">
        <v>137</v>
      </c>
      <c r="D51" s="21" t="s">
        <v>54</v>
      </c>
      <c r="E51" s="21" t="s">
        <v>138</v>
      </c>
      <c r="F51" s="21" t="s">
        <v>21</v>
      </c>
      <c r="G51" s="21">
        <v>24.987200000000001</v>
      </c>
      <c r="H51" s="21">
        <v>6.25</v>
      </c>
      <c r="I51" s="21">
        <v>0</v>
      </c>
      <c r="J51" s="21"/>
      <c r="K51" s="21"/>
      <c r="L51" s="21">
        <v>3.1335316598415375E-2</v>
      </c>
      <c r="M51" s="21">
        <v>0.20037676393985748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x14ac:dyDescent="0.25">
      <c r="A52" s="21">
        <v>0</v>
      </c>
      <c r="B52" s="21" t="s">
        <v>139</v>
      </c>
      <c r="C52" s="21" t="s">
        <v>140</v>
      </c>
      <c r="D52" s="21" t="s">
        <v>54</v>
      </c>
      <c r="E52" s="21" t="s">
        <v>141</v>
      </c>
      <c r="F52" s="21" t="s">
        <v>21</v>
      </c>
      <c r="G52" s="21">
        <v>24.976500000000001</v>
      </c>
      <c r="H52" s="21">
        <v>6.25</v>
      </c>
      <c r="I52" s="21">
        <v>0</v>
      </c>
      <c r="J52" s="21"/>
      <c r="K52" s="21"/>
      <c r="L52" s="21">
        <v>3.8315076380968094E-2</v>
      </c>
      <c r="M52" s="21">
        <v>0.22141824662685394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x14ac:dyDescent="0.25">
      <c r="A53" s="21">
        <v>0</v>
      </c>
      <c r="B53" s="21" t="s">
        <v>142</v>
      </c>
      <c r="C53" s="21" t="s">
        <v>143</v>
      </c>
      <c r="D53" s="21" t="s">
        <v>54</v>
      </c>
      <c r="E53" s="21" t="s">
        <v>144</v>
      </c>
      <c r="F53" s="21" t="s">
        <v>21</v>
      </c>
      <c r="G53" s="21">
        <v>24.990200000000002</v>
      </c>
      <c r="H53" s="21">
        <v>6.25</v>
      </c>
      <c r="I53" s="21">
        <v>0</v>
      </c>
      <c r="J53" s="21"/>
      <c r="K53" s="21"/>
      <c r="L53" s="21">
        <v>3.012775257229805E-2</v>
      </c>
      <c r="M53" s="21">
        <v>3.007563591003418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</row>
    <row r="54" spans="1:254" x14ac:dyDescent="0.25">
      <c r="A54" s="21">
        <v>0</v>
      </c>
      <c r="B54" s="21" t="s">
        <v>145</v>
      </c>
      <c r="C54" s="21" t="s">
        <v>146</v>
      </c>
      <c r="D54" s="21" t="s">
        <v>54</v>
      </c>
      <c r="E54" s="21" t="s">
        <v>147</v>
      </c>
      <c r="F54" s="21" t="s">
        <v>21</v>
      </c>
      <c r="G54" s="21">
        <v>25.038599999999999</v>
      </c>
      <c r="H54" s="21">
        <v>6.25</v>
      </c>
      <c r="I54" s="21">
        <v>0</v>
      </c>
      <c r="J54" s="21"/>
      <c r="K54" s="21"/>
      <c r="L54" s="21">
        <v>3.0556598678231239E-2</v>
      </c>
      <c r="M54" s="21">
        <v>5.4934511184692383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</row>
    <row r="55" spans="1:254" x14ac:dyDescent="0.25">
      <c r="A55" s="21">
        <v>0</v>
      </c>
      <c r="B55" s="21" t="s">
        <v>148</v>
      </c>
      <c r="C55" s="21" t="s">
        <v>149</v>
      </c>
      <c r="D55" s="21" t="s">
        <v>54</v>
      </c>
      <c r="E55" s="21" t="s">
        <v>150</v>
      </c>
      <c r="F55" s="21" t="s">
        <v>21</v>
      </c>
      <c r="G55" s="21">
        <v>25.026499999999999</v>
      </c>
      <c r="H55" s="21">
        <v>6.25</v>
      </c>
      <c r="I55" s="21">
        <v>0</v>
      </c>
      <c r="J55" s="21"/>
      <c r="K55" s="21"/>
      <c r="L55" s="21">
        <v>3.2910503447055817E-2</v>
      </c>
      <c r="M55" s="21">
        <v>0.22746731340885162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x14ac:dyDescent="0.25">
      <c r="A56" s="21">
        <v>0</v>
      </c>
      <c r="B56" s="21" t="s">
        <v>151</v>
      </c>
      <c r="C56" s="21" t="s">
        <v>152</v>
      </c>
      <c r="D56" s="21" t="s">
        <v>54</v>
      </c>
      <c r="E56" s="21" t="s">
        <v>153</v>
      </c>
      <c r="F56" s="21" t="s">
        <v>21</v>
      </c>
      <c r="G56" s="21">
        <v>24.964600000000001</v>
      </c>
      <c r="H56" s="21">
        <v>6.25</v>
      </c>
      <c r="I56" s="21">
        <v>0</v>
      </c>
      <c r="J56" s="21"/>
      <c r="K56" s="21"/>
      <c r="L56" s="21">
        <v>2.3351831361651421E-2</v>
      </c>
      <c r="M56" s="21">
        <v>0.15191121399402618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x14ac:dyDescent="0.25">
      <c r="A57" s="21">
        <v>0</v>
      </c>
      <c r="B57" s="21" t="s">
        <v>154</v>
      </c>
      <c r="C57" s="21" t="s">
        <v>155</v>
      </c>
      <c r="D57" s="21" t="s">
        <v>54</v>
      </c>
      <c r="E57" s="21" t="s">
        <v>156</v>
      </c>
      <c r="F57" s="21" t="s">
        <v>21</v>
      </c>
      <c r="G57" s="21">
        <v>24.980899999999998</v>
      </c>
      <c r="H57" s="21">
        <v>6.25</v>
      </c>
      <c r="I57" s="21">
        <v>0</v>
      </c>
      <c r="J57" s="21"/>
      <c r="K57" s="21"/>
      <c r="L57" s="21">
        <v>3.3035673201084137E-2</v>
      </c>
      <c r="M57" s="21">
        <v>0.20195257663726807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s="12" customFormat="1" x14ac:dyDescent="0.25">
      <c r="A58" s="20">
        <v>0</v>
      </c>
      <c r="B58" s="20" t="s">
        <v>19</v>
      </c>
      <c r="C58" s="20" t="s">
        <v>157</v>
      </c>
      <c r="D58" s="20" t="s">
        <v>54</v>
      </c>
      <c r="E58" s="20" t="s">
        <v>158</v>
      </c>
      <c r="F58" s="20" t="s">
        <v>21</v>
      </c>
      <c r="G58" s="20">
        <v>24.967600000000001</v>
      </c>
      <c r="H58" s="20">
        <v>6.25</v>
      </c>
      <c r="I58" s="20">
        <v>0</v>
      </c>
      <c r="J58" s="20"/>
      <c r="K58" s="20"/>
      <c r="L58" s="20">
        <v>0.18366450071334839</v>
      </c>
      <c r="M58" s="20">
        <v>3.3481652736663818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</row>
    <row r="59" spans="1:254" s="12" customFormat="1" x14ac:dyDescent="0.25">
      <c r="A59" s="20">
        <v>0</v>
      </c>
      <c r="B59" s="20" t="s">
        <v>19</v>
      </c>
      <c r="C59" s="20" t="s">
        <v>159</v>
      </c>
      <c r="D59" s="20" t="s">
        <v>160</v>
      </c>
      <c r="E59" s="20" t="s">
        <v>161</v>
      </c>
      <c r="F59" s="20" t="s">
        <v>21</v>
      </c>
      <c r="G59" s="20">
        <v>24.9618</v>
      </c>
      <c r="H59" s="20">
        <v>6.25</v>
      </c>
      <c r="I59" s="20">
        <v>0</v>
      </c>
      <c r="J59" s="20"/>
      <c r="K59" s="20"/>
      <c r="L59" s="20">
        <v>0.18888615071773529</v>
      </c>
      <c r="M59" s="20">
        <v>3.3185529708862305</v>
      </c>
      <c r="N59" s="20"/>
      <c r="O59" s="20" t="s">
        <v>162</v>
      </c>
      <c r="P59" s="20" t="s">
        <v>163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</row>
    <row r="60" spans="1:254" x14ac:dyDescent="0.25">
      <c r="A60" s="21">
        <v>0</v>
      </c>
      <c r="B60" s="21" t="s">
        <v>164</v>
      </c>
      <c r="C60" s="21" t="s">
        <v>165</v>
      </c>
      <c r="D60" s="21" t="s">
        <v>54</v>
      </c>
      <c r="E60" s="21" t="s">
        <v>166</v>
      </c>
      <c r="F60" s="21" t="s">
        <v>21</v>
      </c>
      <c r="G60" s="21">
        <v>24.975200000000001</v>
      </c>
      <c r="H60" s="21">
        <v>6.25</v>
      </c>
      <c r="I60" s="21">
        <v>0</v>
      </c>
      <c r="J60" s="21"/>
      <c r="K60" s="21"/>
      <c r="L60" s="21">
        <v>3.5126712173223495E-2</v>
      </c>
      <c r="M60" s="21">
        <v>7.8169651031494141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x14ac:dyDescent="0.25">
      <c r="A61" s="21">
        <v>0</v>
      </c>
      <c r="B61" s="21" t="s">
        <v>167</v>
      </c>
      <c r="C61" s="21" t="s">
        <v>168</v>
      </c>
      <c r="D61" s="21" t="s">
        <v>54</v>
      </c>
      <c r="E61" s="21" t="s">
        <v>169</v>
      </c>
      <c r="F61" s="21" t="s">
        <v>21</v>
      </c>
      <c r="G61" s="21">
        <v>25.045000000000002</v>
      </c>
      <c r="H61" s="21">
        <v>6.25</v>
      </c>
      <c r="I61" s="21">
        <v>0</v>
      </c>
      <c r="J61" s="21"/>
      <c r="K61" s="21"/>
      <c r="L61" s="21">
        <v>3.7950571626424789E-2</v>
      </c>
      <c r="M61" s="21">
        <v>3.8468742370605469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x14ac:dyDescent="0.25">
      <c r="A62" s="21">
        <v>0</v>
      </c>
      <c r="B62" s="21" t="s">
        <v>170</v>
      </c>
      <c r="C62" s="21" t="s">
        <v>171</v>
      </c>
      <c r="D62" s="21" t="s">
        <v>54</v>
      </c>
      <c r="E62" s="21" t="s">
        <v>172</v>
      </c>
      <c r="F62" s="21" t="s">
        <v>21</v>
      </c>
      <c r="G62" s="21">
        <v>24.977499999999999</v>
      </c>
      <c r="H62" s="21">
        <v>1</v>
      </c>
      <c r="I62" s="21">
        <v>0</v>
      </c>
      <c r="J62" s="21"/>
      <c r="K62" s="21"/>
      <c r="L62" s="21">
        <v>2.7929555624723434E-2</v>
      </c>
      <c r="M62" s="21">
        <v>3.6782875061035156</v>
      </c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  <row r="63" spans="1:254" x14ac:dyDescent="0.25">
      <c r="A63" s="21">
        <v>0</v>
      </c>
      <c r="B63" s="21" t="s">
        <v>173</v>
      </c>
      <c r="C63" s="21" t="s">
        <v>174</v>
      </c>
      <c r="D63" s="21" t="s">
        <v>54</v>
      </c>
      <c r="E63" s="21" t="s">
        <v>175</v>
      </c>
      <c r="F63" s="21" t="s">
        <v>21</v>
      </c>
      <c r="G63" s="21">
        <v>25.052499999999998</v>
      </c>
      <c r="H63" s="21">
        <v>1</v>
      </c>
      <c r="I63" s="21">
        <v>0</v>
      </c>
      <c r="J63" s="21"/>
      <c r="K63" s="21"/>
      <c r="L63" s="21">
        <v>2.7326676994562149E-2</v>
      </c>
      <c r="M63" s="21">
        <v>8.1180274486541748E-2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</row>
    <row r="64" spans="1:254" x14ac:dyDescent="0.25">
      <c r="A64" s="21">
        <v>0</v>
      </c>
      <c r="B64" s="21" t="s">
        <v>176</v>
      </c>
      <c r="C64" s="21" t="s">
        <v>177</v>
      </c>
      <c r="D64" s="21" t="s">
        <v>54</v>
      </c>
      <c r="E64" s="21" t="s">
        <v>178</v>
      </c>
      <c r="F64" s="21" t="s">
        <v>21</v>
      </c>
      <c r="G64" s="21">
        <v>25.0091</v>
      </c>
      <c r="H64" s="21">
        <v>1</v>
      </c>
      <c r="I64" s="21">
        <v>0</v>
      </c>
      <c r="J64" s="21"/>
      <c r="K64" s="21"/>
      <c r="L64" s="21">
        <v>2.6821419596672058E-2</v>
      </c>
      <c r="M64" s="21">
        <v>0.1470147967338562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</row>
    <row r="65" spans="1:102" x14ac:dyDescent="0.25">
      <c r="A65" s="21">
        <v>0</v>
      </c>
      <c r="B65" s="21" t="s">
        <v>179</v>
      </c>
      <c r="C65" s="21" t="s">
        <v>180</v>
      </c>
      <c r="D65" s="21" t="s">
        <v>54</v>
      </c>
      <c r="E65" s="21" t="s">
        <v>181</v>
      </c>
      <c r="F65" s="21" t="s">
        <v>21</v>
      </c>
      <c r="G65" s="21">
        <v>24.983799999999999</v>
      </c>
      <c r="H65" s="21">
        <v>6.25</v>
      </c>
      <c r="I65" s="21">
        <v>0</v>
      </c>
      <c r="J65" s="21"/>
      <c r="K65" s="21"/>
      <c r="L65" s="21">
        <v>2.4180013686418533E-2</v>
      </c>
      <c r="M65" s="21">
        <v>3.3461465835571289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</row>
    <row r="66" spans="1:102" s="12" customFormat="1" x14ac:dyDescent="0.25">
      <c r="A66" s="20">
        <v>0</v>
      </c>
      <c r="B66" s="20" t="s">
        <v>19</v>
      </c>
      <c r="C66" s="20" t="s">
        <v>182</v>
      </c>
      <c r="D66" s="20" t="s">
        <v>54</v>
      </c>
      <c r="E66" s="20" t="s">
        <v>183</v>
      </c>
      <c r="F66" s="20" t="s">
        <v>21</v>
      </c>
      <c r="G66" s="20">
        <v>25.006699999999999</v>
      </c>
      <c r="H66" s="20">
        <v>6.25</v>
      </c>
      <c r="I66" s="20">
        <v>0</v>
      </c>
      <c r="J66" s="20"/>
      <c r="K66" s="20"/>
      <c r="L66" s="20">
        <v>0.1866937130689621</v>
      </c>
      <c r="M66" s="20">
        <v>3.3907887935638428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</row>
    <row r="67" spans="1:102" x14ac:dyDescent="0.25">
      <c r="A67" s="21">
        <v>0</v>
      </c>
      <c r="B67" s="21" t="s">
        <v>184</v>
      </c>
      <c r="C67" s="21" t="s">
        <v>185</v>
      </c>
      <c r="D67" s="21" t="s">
        <v>54</v>
      </c>
      <c r="E67" s="21" t="s">
        <v>186</v>
      </c>
      <c r="F67" s="21" t="s">
        <v>21</v>
      </c>
      <c r="G67" s="21">
        <v>24.992100000000001</v>
      </c>
      <c r="H67" s="21">
        <v>1</v>
      </c>
      <c r="I67" s="21">
        <v>0</v>
      </c>
      <c r="J67" s="21"/>
      <c r="K67" s="21"/>
      <c r="L67" s="21">
        <v>3.1264107674360275E-2</v>
      </c>
      <c r="M67" s="21">
        <v>0.10959557443857193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</row>
    <row r="68" spans="1:102" x14ac:dyDescent="0.25">
      <c r="A68" s="21">
        <v>0</v>
      </c>
      <c r="B68" s="21" t="s">
        <v>187</v>
      </c>
      <c r="C68" s="21" t="s">
        <v>188</v>
      </c>
      <c r="D68" s="21" t="s">
        <v>54</v>
      </c>
      <c r="E68" s="21" t="s">
        <v>189</v>
      </c>
      <c r="F68" s="21" t="s">
        <v>21</v>
      </c>
      <c r="G68" s="21">
        <v>24.963000000000001</v>
      </c>
      <c r="H68" s="21">
        <v>1</v>
      </c>
      <c r="I68" s="21">
        <v>0</v>
      </c>
      <c r="J68" s="21"/>
      <c r="K68" s="21"/>
      <c r="L68" s="21">
        <v>2.4851575493812561E-2</v>
      </c>
      <c r="M68" s="21">
        <v>0.13865527510643005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</row>
    <row r="69" spans="1:102" x14ac:dyDescent="0.25">
      <c r="A69" s="21">
        <v>0</v>
      </c>
      <c r="B69" s="21" t="s">
        <v>190</v>
      </c>
      <c r="C69" s="21" t="s">
        <v>191</v>
      </c>
      <c r="D69" s="21" t="s">
        <v>54</v>
      </c>
      <c r="E69" s="21" t="s">
        <v>192</v>
      </c>
      <c r="F69" s="21" t="s">
        <v>21</v>
      </c>
      <c r="G69" s="21">
        <v>25.014099999999999</v>
      </c>
      <c r="H69" s="21">
        <v>1</v>
      </c>
      <c r="I69" s="21">
        <v>0</v>
      </c>
      <c r="J69" s="21"/>
      <c r="K69" s="21"/>
      <c r="L69" s="21">
        <v>3.3836934715509415E-2</v>
      </c>
      <c r="M69" s="21">
        <v>0.11447057873010635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</row>
    <row r="70" spans="1:102" x14ac:dyDescent="0.25">
      <c r="A70" s="21">
        <v>0</v>
      </c>
      <c r="B70" s="21" t="s">
        <v>193</v>
      </c>
      <c r="C70" s="21" t="s">
        <v>194</v>
      </c>
      <c r="D70" s="21" t="s">
        <v>54</v>
      </c>
      <c r="E70" s="21" t="s">
        <v>195</v>
      </c>
      <c r="F70" s="21" t="s">
        <v>21</v>
      </c>
      <c r="G70" s="21">
        <v>24.971699999999998</v>
      </c>
      <c r="H70" s="21">
        <v>1</v>
      </c>
      <c r="I70" s="21">
        <v>0</v>
      </c>
      <c r="J70" s="21"/>
      <c r="K70" s="21"/>
      <c r="L70" s="21">
        <v>2.7545332908630371E-2</v>
      </c>
      <c r="M70" s="21">
        <v>6.4137625694274902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</row>
    <row r="71" spans="1:102" x14ac:dyDescent="0.25">
      <c r="A71" s="21">
        <v>0</v>
      </c>
      <c r="B71" s="21" t="s">
        <v>196</v>
      </c>
      <c r="C71" s="21" t="s">
        <v>197</v>
      </c>
      <c r="D71" s="21" t="s">
        <v>54</v>
      </c>
      <c r="E71" s="21" t="s">
        <v>198</v>
      </c>
      <c r="F71" s="21" t="s">
        <v>21</v>
      </c>
      <c r="G71" s="21">
        <v>25.028400000000001</v>
      </c>
      <c r="H71" s="21">
        <v>1</v>
      </c>
      <c r="I71" s="21">
        <v>0</v>
      </c>
      <c r="J71" s="21"/>
      <c r="K71" s="21"/>
      <c r="L71" s="21">
        <v>2.5566287338733673E-2</v>
      </c>
      <c r="M71" s="21">
        <v>0.19981162250041962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</row>
    <row r="72" spans="1:102" x14ac:dyDescent="0.25">
      <c r="A72" s="21">
        <v>0</v>
      </c>
      <c r="B72" s="21" t="s">
        <v>199</v>
      </c>
      <c r="C72" s="21" t="s">
        <v>200</v>
      </c>
      <c r="D72" s="21" t="s">
        <v>160</v>
      </c>
      <c r="E72" s="21" t="s">
        <v>201</v>
      </c>
      <c r="F72" s="21" t="s">
        <v>21</v>
      </c>
      <c r="G72" s="21">
        <v>24.991499999999998</v>
      </c>
      <c r="H72" s="21">
        <v>1</v>
      </c>
      <c r="I72" s="21">
        <v>0</v>
      </c>
      <c r="J72" s="21"/>
      <c r="K72" s="21"/>
      <c r="L72" s="21">
        <v>0</v>
      </c>
      <c r="M72" s="21">
        <v>3.6057329177856445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</row>
    <row r="73" spans="1:102" x14ac:dyDescent="0.25">
      <c r="A73" s="21">
        <v>0</v>
      </c>
      <c r="B73" s="21" t="s">
        <v>202</v>
      </c>
      <c r="C73" s="21" t="s">
        <v>203</v>
      </c>
      <c r="D73" s="21" t="s">
        <v>160</v>
      </c>
      <c r="E73" s="21" t="s">
        <v>204</v>
      </c>
      <c r="F73" s="21" t="s">
        <v>21</v>
      </c>
      <c r="G73" s="21">
        <v>24.9175</v>
      </c>
      <c r="H73" s="21">
        <v>1</v>
      </c>
      <c r="I73" s="21">
        <v>0</v>
      </c>
      <c r="J73" s="21"/>
      <c r="K73" s="21"/>
      <c r="L73" s="21">
        <v>2.8943082317709923E-2</v>
      </c>
      <c r="M73" s="21">
        <v>0.12725894153118134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</row>
    <row r="74" spans="1:102" s="12" customFormat="1" x14ac:dyDescent="0.25">
      <c r="A74" s="20">
        <v>0</v>
      </c>
      <c r="B74" s="20" t="s">
        <v>19</v>
      </c>
      <c r="C74" s="20" t="s">
        <v>205</v>
      </c>
      <c r="D74" s="20" t="s">
        <v>160</v>
      </c>
      <c r="E74" s="20" t="s">
        <v>206</v>
      </c>
      <c r="F74" s="20" t="s">
        <v>21</v>
      </c>
      <c r="G74" s="20">
        <v>24.983799999999999</v>
      </c>
      <c r="H74" s="20">
        <v>6.25</v>
      </c>
      <c r="I74" s="20">
        <v>0</v>
      </c>
      <c r="J74" s="20"/>
      <c r="K74" s="20"/>
      <c r="L74" s="20">
        <v>0.18823166191577911</v>
      </c>
      <c r="M74" s="20">
        <v>3.3706178665161133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</row>
    <row r="76" spans="1:102" x14ac:dyDescent="0.25">
      <c r="A76" s="27" t="s">
        <v>209</v>
      </c>
    </row>
    <row r="77" spans="1:102" x14ac:dyDescent="0.25">
      <c r="A77" s="2">
        <v>0</v>
      </c>
      <c r="B77" s="2" t="s">
        <v>19</v>
      </c>
      <c r="C77" s="2" t="s">
        <v>210</v>
      </c>
      <c r="D77" s="3">
        <v>43662</v>
      </c>
      <c r="E77" s="4">
        <v>0.27291666666666664</v>
      </c>
      <c r="F77" s="2" t="s">
        <v>21</v>
      </c>
      <c r="G77" s="2">
        <v>24.914200000000001</v>
      </c>
      <c r="H77" s="2">
        <v>6.25</v>
      </c>
      <c r="I77" s="2">
        <v>0</v>
      </c>
      <c r="J77" s="2">
        <v>0</v>
      </c>
      <c r="K77" s="2">
        <v>0</v>
      </c>
      <c r="L77" s="2">
        <v>0.17935563623905201</v>
      </c>
      <c r="M77" s="2">
        <v>3.3269476890564</v>
      </c>
      <c r="N77" s="8"/>
      <c r="O77" s="8"/>
      <c r="P77" s="8"/>
      <c r="Q77" s="18"/>
    </row>
    <row r="78" spans="1:102" x14ac:dyDescent="0.25">
      <c r="A78" s="11">
        <v>0</v>
      </c>
      <c r="B78" s="11" t="s">
        <v>211</v>
      </c>
      <c r="C78" s="11" t="s">
        <v>212</v>
      </c>
      <c r="D78" s="15">
        <v>43662</v>
      </c>
      <c r="E78" s="16">
        <v>0.28819444444444448</v>
      </c>
      <c r="F78" s="11" t="s">
        <v>21</v>
      </c>
      <c r="G78" s="11">
        <v>25.026299999999999</v>
      </c>
      <c r="H78" s="11">
        <v>1</v>
      </c>
      <c r="I78" s="11">
        <v>0</v>
      </c>
      <c r="J78" s="11">
        <v>0</v>
      </c>
      <c r="K78" s="11">
        <v>0</v>
      </c>
      <c r="L78" s="17">
        <v>3.58544029295444E-2</v>
      </c>
      <c r="M78" s="11">
        <v>0.225144162774086</v>
      </c>
      <c r="N78" s="18"/>
      <c r="O78" s="18"/>
      <c r="P78" s="18"/>
      <c r="Q78" s="18"/>
    </row>
    <row r="79" spans="1:102" x14ac:dyDescent="0.25">
      <c r="A79" s="11">
        <v>0</v>
      </c>
      <c r="B79" s="11" t="s">
        <v>213</v>
      </c>
      <c r="C79" s="11" t="s">
        <v>214</v>
      </c>
      <c r="D79" s="15">
        <v>43662</v>
      </c>
      <c r="E79" s="16">
        <v>0.3</v>
      </c>
      <c r="F79" s="11" t="s">
        <v>21</v>
      </c>
      <c r="G79" s="11">
        <v>25.032499999999999</v>
      </c>
      <c r="H79" s="11">
        <v>1</v>
      </c>
      <c r="I79" s="11">
        <v>0</v>
      </c>
      <c r="J79" s="11">
        <v>0</v>
      </c>
      <c r="K79" s="11">
        <v>0</v>
      </c>
      <c r="L79" s="17">
        <v>2.8146075084805499E-2</v>
      </c>
      <c r="M79" s="11">
        <v>0.18357342481613201</v>
      </c>
      <c r="N79" s="18"/>
      <c r="O79" s="18"/>
      <c r="P79" s="18"/>
      <c r="Q79" s="18"/>
    </row>
    <row r="80" spans="1:102" x14ac:dyDescent="0.25">
      <c r="A80" s="11">
        <v>0</v>
      </c>
      <c r="B80" s="11" t="s">
        <v>215</v>
      </c>
      <c r="C80" s="11" t="s">
        <v>216</v>
      </c>
      <c r="D80" s="15">
        <v>43662</v>
      </c>
      <c r="E80" s="16">
        <v>0.31111111111111112</v>
      </c>
      <c r="F80" s="11" t="s">
        <v>21</v>
      </c>
      <c r="G80" s="11">
        <v>24.977699999999999</v>
      </c>
      <c r="H80" s="11">
        <v>1</v>
      </c>
      <c r="I80" s="11">
        <v>0</v>
      </c>
      <c r="J80" s="11">
        <v>0</v>
      </c>
      <c r="K80" s="11">
        <v>0</v>
      </c>
      <c r="L80" s="17">
        <v>2.6485998183488801E-2</v>
      </c>
      <c r="M80" s="11">
        <v>0.15423823893070199</v>
      </c>
      <c r="N80" s="18"/>
      <c r="O80" s="19"/>
      <c r="P80" s="18"/>
      <c r="Q80" s="18"/>
    </row>
    <row r="81" spans="1:17" x14ac:dyDescent="0.25">
      <c r="A81" s="11">
        <v>0</v>
      </c>
      <c r="B81" s="11" t="s">
        <v>217</v>
      </c>
      <c r="C81" s="11" t="s">
        <v>218</v>
      </c>
      <c r="D81" s="15">
        <v>43662</v>
      </c>
      <c r="E81" s="16">
        <v>0.32291666666666669</v>
      </c>
      <c r="F81" s="11" t="s">
        <v>21</v>
      </c>
      <c r="G81" s="11">
        <v>25.032</v>
      </c>
      <c r="H81" s="11">
        <v>1</v>
      </c>
      <c r="I81" s="11">
        <v>0</v>
      </c>
      <c r="J81" s="11">
        <v>0</v>
      </c>
      <c r="K81" s="11">
        <v>0</v>
      </c>
      <c r="L81" s="17">
        <v>3.57507914304733E-2</v>
      </c>
      <c r="M81" s="11">
        <v>0.204834043979645</v>
      </c>
      <c r="N81" s="18"/>
      <c r="O81" s="18"/>
      <c r="P81" s="18"/>
      <c r="Q81" s="18"/>
    </row>
    <row r="82" spans="1:17" x14ac:dyDescent="0.25">
      <c r="A82" s="11">
        <v>0</v>
      </c>
      <c r="B82" s="11" t="s">
        <v>219</v>
      </c>
      <c r="C82" s="11" t="s">
        <v>220</v>
      </c>
      <c r="D82" s="15">
        <v>43662</v>
      </c>
      <c r="E82" s="16">
        <v>0.3347222222222222</v>
      </c>
      <c r="F82" s="11" t="s">
        <v>21</v>
      </c>
      <c r="G82" s="11">
        <v>24.9998</v>
      </c>
      <c r="H82" s="11">
        <v>6.25</v>
      </c>
      <c r="I82" s="11">
        <v>0</v>
      </c>
      <c r="J82" s="11">
        <v>0</v>
      </c>
      <c r="K82" s="11">
        <v>0</v>
      </c>
      <c r="L82" s="17">
        <v>2.5156427174806598E-2</v>
      </c>
      <c r="M82" s="11">
        <v>0.14710614085197399</v>
      </c>
      <c r="N82" s="18"/>
      <c r="O82" s="18"/>
      <c r="P82" s="18"/>
      <c r="Q82" s="18"/>
    </row>
    <row r="83" spans="1:17" x14ac:dyDescent="0.25">
      <c r="A83" s="11">
        <v>0</v>
      </c>
      <c r="B83" s="11" t="s">
        <v>221</v>
      </c>
      <c r="C83" s="11" t="s">
        <v>222</v>
      </c>
      <c r="D83" s="15">
        <v>43662</v>
      </c>
      <c r="E83" s="16">
        <v>0.34652777777777777</v>
      </c>
      <c r="F83" s="11" t="s">
        <v>21</v>
      </c>
      <c r="G83" s="11">
        <v>24.971</v>
      </c>
      <c r="H83" s="11">
        <v>6.25</v>
      </c>
      <c r="I83" s="11">
        <v>0</v>
      </c>
      <c r="J83" s="11">
        <v>0</v>
      </c>
      <c r="K83" s="11">
        <v>0</v>
      </c>
      <c r="L83" s="17">
        <v>2.4451872333884201E-2</v>
      </c>
      <c r="M83" s="11">
        <v>0.16287888586521099</v>
      </c>
      <c r="N83" s="18"/>
      <c r="O83" s="18"/>
      <c r="P83" s="18"/>
      <c r="Q83" s="18"/>
    </row>
    <row r="84" spans="1:17" x14ac:dyDescent="0.25">
      <c r="A84" s="11">
        <v>0</v>
      </c>
      <c r="B84" s="11" t="s">
        <v>223</v>
      </c>
      <c r="C84" s="11" t="s">
        <v>224</v>
      </c>
      <c r="D84" s="15">
        <v>43662</v>
      </c>
      <c r="E84" s="16">
        <v>0.3576388888888889</v>
      </c>
      <c r="F84" s="11" t="s">
        <v>21</v>
      </c>
      <c r="G84" s="11">
        <v>25.045999999999999</v>
      </c>
      <c r="H84" s="11">
        <v>6.25</v>
      </c>
      <c r="I84" s="11">
        <v>0</v>
      </c>
      <c r="J84" s="11">
        <v>0</v>
      </c>
      <c r="K84" s="11">
        <v>0</v>
      </c>
      <c r="L84" s="17">
        <v>2.9307458549737899E-2</v>
      </c>
      <c r="M84" s="11">
        <v>0.118364229798317</v>
      </c>
      <c r="N84" s="18"/>
      <c r="O84" s="19"/>
      <c r="P84" s="18"/>
      <c r="Q84" s="18"/>
    </row>
    <row r="85" spans="1:17" x14ac:dyDescent="0.25">
      <c r="A85" s="12">
        <v>0</v>
      </c>
      <c r="B85" s="12" t="s">
        <v>19</v>
      </c>
      <c r="C85" s="12" t="s">
        <v>225</v>
      </c>
      <c r="D85" s="13">
        <v>43662</v>
      </c>
      <c r="E85" s="14">
        <v>0.36944444444444446</v>
      </c>
      <c r="F85" s="12" t="s">
        <v>21</v>
      </c>
      <c r="G85" s="12">
        <v>25.014700000000001</v>
      </c>
      <c r="H85" s="12">
        <v>6.25</v>
      </c>
      <c r="I85" s="12">
        <v>0</v>
      </c>
      <c r="J85" s="12">
        <v>0</v>
      </c>
      <c r="K85" s="12">
        <v>0</v>
      </c>
      <c r="L85" s="12">
        <v>0.17962205410003701</v>
      </c>
      <c r="M85" s="12">
        <v>3.3229212760925302</v>
      </c>
      <c r="N85" s="18"/>
      <c r="O85" s="18"/>
      <c r="P85" s="18"/>
      <c r="Q85" s="18"/>
    </row>
    <row r="86" spans="1:17" x14ac:dyDescent="0.25">
      <c r="A86" s="11">
        <v>0</v>
      </c>
      <c r="B86" s="11" t="s">
        <v>226</v>
      </c>
      <c r="C86" s="11" t="s">
        <v>227</v>
      </c>
      <c r="D86" s="15">
        <v>43662</v>
      </c>
      <c r="E86" s="16">
        <v>0.38125000000000003</v>
      </c>
      <c r="F86" s="11" t="s">
        <v>21</v>
      </c>
      <c r="G86" s="11">
        <v>24.924399999999999</v>
      </c>
      <c r="H86" s="11">
        <v>1</v>
      </c>
      <c r="I86" s="11">
        <v>0</v>
      </c>
      <c r="J86" s="11">
        <v>0</v>
      </c>
      <c r="K86" s="11">
        <v>0</v>
      </c>
      <c r="L86" s="17">
        <v>2.5807697325944901E-2</v>
      </c>
      <c r="M86" s="11">
        <v>0.18385483324527699</v>
      </c>
      <c r="N86" s="18"/>
      <c r="O86" s="19"/>
      <c r="P86" s="18"/>
      <c r="Q86" s="18"/>
    </row>
    <row r="87" spans="1:17" x14ac:dyDescent="0.25">
      <c r="A87" s="11">
        <v>0</v>
      </c>
      <c r="B87" s="11" t="s">
        <v>228</v>
      </c>
      <c r="C87" s="11" t="s">
        <v>229</v>
      </c>
      <c r="D87" s="15">
        <v>43662</v>
      </c>
      <c r="E87" s="16">
        <v>0.39305555555555555</v>
      </c>
      <c r="F87" s="11" t="s">
        <v>21</v>
      </c>
      <c r="G87" s="11">
        <v>25.043900000000001</v>
      </c>
      <c r="H87" s="11">
        <v>1</v>
      </c>
      <c r="I87" s="11">
        <v>0</v>
      </c>
      <c r="J87" s="11">
        <v>0</v>
      </c>
      <c r="K87" s="11">
        <v>0</v>
      </c>
      <c r="L87" s="17">
        <v>4.1330851614475299E-2</v>
      </c>
      <c r="M87" s="11">
        <v>0.30460774898529103</v>
      </c>
      <c r="N87" s="18"/>
      <c r="O87" s="18"/>
      <c r="P87" s="18"/>
      <c r="Q87" s="18"/>
    </row>
    <row r="88" spans="1:17" x14ac:dyDescent="0.25">
      <c r="A88" s="11">
        <v>0</v>
      </c>
      <c r="B88" s="11" t="s">
        <v>230</v>
      </c>
      <c r="C88" s="11" t="s">
        <v>231</v>
      </c>
      <c r="D88" s="15">
        <v>43662</v>
      </c>
      <c r="E88" s="16">
        <v>0.40486111111111112</v>
      </c>
      <c r="F88" s="11" t="s">
        <v>21</v>
      </c>
      <c r="G88" s="11">
        <v>24.96</v>
      </c>
      <c r="H88" s="11">
        <v>1</v>
      </c>
      <c r="I88" s="11">
        <v>0</v>
      </c>
      <c r="J88" s="11">
        <v>0</v>
      </c>
      <c r="K88" s="11">
        <v>0</v>
      </c>
      <c r="L88" s="17">
        <v>2.5834707543253899E-2</v>
      </c>
      <c r="M88" s="11">
        <v>4.1285705566406303</v>
      </c>
      <c r="N88" s="18"/>
      <c r="O88" s="18"/>
      <c r="P88" s="18"/>
      <c r="Q88" s="18"/>
    </row>
    <row r="89" spans="1:17" x14ac:dyDescent="0.25">
      <c r="A89" s="11">
        <v>0</v>
      </c>
      <c r="B89" s="11" t="s">
        <v>232</v>
      </c>
      <c r="C89" s="11" t="s">
        <v>233</v>
      </c>
      <c r="D89" s="15">
        <v>43662</v>
      </c>
      <c r="E89" s="16">
        <v>0.41666666666666669</v>
      </c>
      <c r="F89" s="11" t="s">
        <v>21</v>
      </c>
      <c r="G89" s="11">
        <v>24.959</v>
      </c>
      <c r="H89" s="11">
        <v>1</v>
      </c>
      <c r="I89" s="11">
        <v>0</v>
      </c>
      <c r="J89" s="11">
        <v>0</v>
      </c>
      <c r="K89" s="11">
        <v>0</v>
      </c>
      <c r="L89" s="17">
        <v>3.5536259412765503E-2</v>
      </c>
      <c r="M89" s="11">
        <v>0.24807141721248599</v>
      </c>
      <c r="N89" s="18"/>
      <c r="O89" s="18"/>
      <c r="P89" s="18"/>
      <c r="Q89" s="18"/>
    </row>
    <row r="90" spans="1:17" x14ac:dyDescent="0.25">
      <c r="A90" s="11">
        <v>0</v>
      </c>
      <c r="B90" s="11" t="s">
        <v>234</v>
      </c>
      <c r="C90" s="11" t="s">
        <v>235</v>
      </c>
      <c r="D90" s="15">
        <v>43662</v>
      </c>
      <c r="E90" s="16">
        <v>0.42777777777777781</v>
      </c>
      <c r="F90" s="11" t="s">
        <v>21</v>
      </c>
      <c r="G90" s="11">
        <v>24.9421</v>
      </c>
      <c r="H90" s="11">
        <v>1</v>
      </c>
      <c r="I90" s="11">
        <v>0</v>
      </c>
      <c r="J90" s="11">
        <v>0</v>
      </c>
      <c r="K90" s="11">
        <v>0</v>
      </c>
      <c r="L90" s="17">
        <v>4.0222294628620099E-2</v>
      </c>
      <c r="M90" s="11">
        <v>0.331110179424286</v>
      </c>
      <c r="N90" s="18"/>
      <c r="O90" s="18"/>
      <c r="P90" s="18"/>
      <c r="Q90" s="18"/>
    </row>
    <row r="91" spans="1:17" x14ac:dyDescent="0.25">
      <c r="A91" s="11">
        <v>0</v>
      </c>
      <c r="B91" s="11" t="s">
        <v>236</v>
      </c>
      <c r="C91" s="11" t="s">
        <v>237</v>
      </c>
      <c r="D91" s="15">
        <v>43662</v>
      </c>
      <c r="E91" s="16">
        <v>0.43958333333333338</v>
      </c>
      <c r="F91" s="11" t="s">
        <v>21</v>
      </c>
      <c r="G91" s="11">
        <v>24.985700000000001</v>
      </c>
      <c r="H91" s="11">
        <v>1</v>
      </c>
      <c r="I91" s="11">
        <v>0</v>
      </c>
      <c r="J91" s="11">
        <v>0</v>
      </c>
      <c r="K91" s="11">
        <v>0</v>
      </c>
      <c r="L91" s="17">
        <v>2.0963056012988101E-2</v>
      </c>
      <c r="M91" s="11">
        <v>2.8193409442901598</v>
      </c>
      <c r="N91" s="18"/>
      <c r="O91" s="18"/>
      <c r="P91" s="18"/>
      <c r="Q91" s="18"/>
    </row>
    <row r="92" spans="1:17" x14ac:dyDescent="0.25">
      <c r="A92" s="11">
        <v>0</v>
      </c>
      <c r="B92" s="11" t="s">
        <v>238</v>
      </c>
      <c r="C92" s="11" t="s">
        <v>239</v>
      </c>
      <c r="D92" s="15">
        <v>43662</v>
      </c>
      <c r="E92" s="16">
        <v>0.4513888888888889</v>
      </c>
      <c r="F92" s="11" t="s">
        <v>21</v>
      </c>
      <c r="G92" s="11">
        <v>25.027000000000001</v>
      </c>
      <c r="H92" s="11">
        <v>1</v>
      </c>
      <c r="I92" s="11">
        <v>0</v>
      </c>
      <c r="J92" s="11">
        <v>0</v>
      </c>
      <c r="K92" s="11">
        <v>0</v>
      </c>
      <c r="L92" s="17">
        <v>2.5192730128765099E-2</v>
      </c>
      <c r="M92" s="11">
        <v>0.109631218016148</v>
      </c>
      <c r="N92" s="18"/>
      <c r="O92" s="18"/>
      <c r="P92" s="18"/>
      <c r="Q92" s="18"/>
    </row>
    <row r="93" spans="1:17" x14ac:dyDescent="0.25">
      <c r="A93" s="12">
        <v>0</v>
      </c>
      <c r="B93" s="12" t="s">
        <v>19</v>
      </c>
      <c r="C93" s="12" t="s">
        <v>240</v>
      </c>
      <c r="D93" s="13">
        <v>43662</v>
      </c>
      <c r="E93" s="14">
        <v>0.46249999999999997</v>
      </c>
      <c r="F93" s="12" t="s">
        <v>21</v>
      </c>
      <c r="G93" s="12">
        <v>24.9815</v>
      </c>
      <c r="H93" s="12">
        <v>6.25</v>
      </c>
      <c r="I93" s="12">
        <v>0</v>
      </c>
      <c r="J93" s="12">
        <v>0</v>
      </c>
      <c r="K93" s="12">
        <v>0</v>
      </c>
      <c r="L93" s="12">
        <v>0.174185961484909</v>
      </c>
      <c r="M93" s="12">
        <v>3.2925760746002202</v>
      </c>
      <c r="N93" s="18"/>
      <c r="O93" s="18"/>
      <c r="P93" s="18"/>
      <c r="Q93" s="18"/>
    </row>
    <row r="96" spans="1:17" x14ac:dyDescent="0.25">
      <c r="A96" s="27" t="s">
        <v>241</v>
      </c>
    </row>
    <row r="97" spans="1:102" s="18" customFormat="1" x14ac:dyDescent="0.25">
      <c r="A97" s="9">
        <v>0</v>
      </c>
      <c r="B97" s="9" t="s">
        <v>252</v>
      </c>
      <c r="C97" s="9" t="s">
        <v>253</v>
      </c>
      <c r="D97" s="38">
        <v>43662</v>
      </c>
      <c r="E97" s="39">
        <v>0.4777777777777778</v>
      </c>
      <c r="F97" s="9" t="s">
        <v>21</v>
      </c>
      <c r="G97" s="9">
        <v>24.993300000000001</v>
      </c>
      <c r="H97" s="9">
        <v>1</v>
      </c>
      <c r="I97" s="9">
        <v>0</v>
      </c>
      <c r="J97" s="9">
        <v>0</v>
      </c>
      <c r="K97" s="9">
        <v>0</v>
      </c>
      <c r="L97" s="10">
        <v>4.4919766485691098E-2</v>
      </c>
      <c r="M97" s="9">
        <v>0.281989306211472</v>
      </c>
      <c r="N97" s="9"/>
      <c r="O97" s="9"/>
      <c r="P97" s="9"/>
    </row>
    <row r="98" spans="1:102" x14ac:dyDescent="0.25">
      <c r="A98" s="34">
        <v>0</v>
      </c>
      <c r="B98" s="34" t="s">
        <v>254</v>
      </c>
      <c r="C98" s="34" t="s">
        <v>255</v>
      </c>
      <c r="D98" s="35">
        <v>43662</v>
      </c>
      <c r="E98" s="36">
        <v>0.48958333333333331</v>
      </c>
      <c r="F98" s="34" t="s">
        <v>21</v>
      </c>
      <c r="G98" s="34">
        <v>24.9682</v>
      </c>
      <c r="H98" s="34">
        <v>1</v>
      </c>
      <c r="I98" s="34">
        <v>0</v>
      </c>
      <c r="J98" s="34">
        <v>0</v>
      </c>
      <c r="K98" s="34">
        <v>0</v>
      </c>
      <c r="L98" s="37">
        <v>2.7995273470878601E-2</v>
      </c>
      <c r="M98" s="34">
        <v>0.20495176315307601</v>
      </c>
      <c r="N98" s="34"/>
      <c r="O98" s="37"/>
      <c r="P98" s="34"/>
    </row>
    <row r="99" spans="1:102" x14ac:dyDescent="0.25">
      <c r="A99" s="34">
        <v>0</v>
      </c>
      <c r="B99" s="34" t="s">
        <v>256</v>
      </c>
      <c r="C99" s="34" t="s">
        <v>257</v>
      </c>
      <c r="D99" s="35">
        <v>43662</v>
      </c>
      <c r="E99" s="36">
        <v>0.50138888888888888</v>
      </c>
      <c r="F99" s="34" t="s">
        <v>21</v>
      </c>
      <c r="G99" s="34">
        <v>25.038599999999999</v>
      </c>
      <c r="H99" s="34">
        <v>1</v>
      </c>
      <c r="I99" s="34">
        <v>0</v>
      </c>
      <c r="J99" s="34">
        <v>0</v>
      </c>
      <c r="K99" s="34">
        <v>0</v>
      </c>
      <c r="L99" s="37">
        <v>2.7662094682455101E-2</v>
      </c>
      <c r="M99" s="34">
        <v>0.21839925646781899</v>
      </c>
      <c r="N99" s="34"/>
      <c r="O99" s="34"/>
      <c r="P99" s="34"/>
    </row>
    <row r="100" spans="1:102" x14ac:dyDescent="0.25">
      <c r="A100" s="34">
        <v>0</v>
      </c>
      <c r="B100" s="34" t="s">
        <v>258</v>
      </c>
      <c r="C100" s="34" t="s">
        <v>259</v>
      </c>
      <c r="D100" s="35">
        <v>43662</v>
      </c>
      <c r="E100" s="36">
        <v>0.5131944444444444</v>
      </c>
      <c r="F100" s="34" t="s">
        <v>21</v>
      </c>
      <c r="G100" s="34">
        <v>24.959700000000002</v>
      </c>
      <c r="H100" s="34">
        <v>1</v>
      </c>
      <c r="I100" s="34">
        <v>0</v>
      </c>
      <c r="J100" s="34">
        <v>0</v>
      </c>
      <c r="K100" s="34">
        <v>0</v>
      </c>
      <c r="L100" s="37">
        <v>3.6811608821153599E-2</v>
      </c>
      <c r="M100" s="34">
        <v>0.323017507791519</v>
      </c>
      <c r="N100" s="34"/>
      <c r="O100" s="34"/>
      <c r="P100" s="34"/>
    </row>
    <row r="101" spans="1:102" x14ac:dyDescent="0.25">
      <c r="A101" s="34">
        <v>0</v>
      </c>
      <c r="B101" s="34" t="s">
        <v>260</v>
      </c>
      <c r="C101" s="34" t="s">
        <v>261</v>
      </c>
      <c r="D101" s="35">
        <v>43662</v>
      </c>
      <c r="E101" s="36">
        <v>0.52430555555555558</v>
      </c>
      <c r="F101" s="34" t="s">
        <v>21</v>
      </c>
      <c r="G101" s="34">
        <v>24.9633</v>
      </c>
      <c r="H101" s="34">
        <v>6.25</v>
      </c>
      <c r="I101" s="34">
        <v>0</v>
      </c>
      <c r="J101" s="34">
        <v>0</v>
      </c>
      <c r="K101" s="34">
        <v>0</v>
      </c>
      <c r="L101" s="37">
        <v>2.8128385543823201E-2</v>
      </c>
      <c r="M101" s="34">
        <v>0.10828796774148899</v>
      </c>
      <c r="N101" s="34"/>
      <c r="O101" s="34"/>
      <c r="P101" s="34"/>
    </row>
    <row r="102" spans="1:102" s="12" customFormat="1" x14ac:dyDescent="0.25">
      <c r="A102" s="5">
        <v>0</v>
      </c>
      <c r="B102" s="5" t="s">
        <v>19</v>
      </c>
      <c r="C102" s="5" t="s">
        <v>262</v>
      </c>
      <c r="D102" s="6">
        <v>43662</v>
      </c>
      <c r="E102" s="7">
        <v>0.53611111111111109</v>
      </c>
      <c r="F102" s="5" t="s">
        <v>21</v>
      </c>
      <c r="G102" s="5">
        <v>25.023099999999999</v>
      </c>
      <c r="H102" s="5">
        <v>6.25</v>
      </c>
      <c r="I102" s="5">
        <v>0</v>
      </c>
      <c r="J102" s="5">
        <v>0</v>
      </c>
      <c r="K102" s="5">
        <v>0</v>
      </c>
      <c r="L102" s="5">
        <v>0.17653810977935799</v>
      </c>
      <c r="M102" s="5">
        <v>3.3091225624084499</v>
      </c>
      <c r="N102" s="5"/>
      <c r="O102" s="5"/>
      <c r="P102" s="5"/>
    </row>
    <row r="105" spans="1:102" ht="18.75" x14ac:dyDescent="0.3">
      <c r="A105" s="11" t="s">
        <v>242</v>
      </c>
      <c r="O105" s="29" t="s">
        <v>243</v>
      </c>
      <c r="P105" s="29" t="s">
        <v>244</v>
      </c>
    </row>
    <row r="106" spans="1:102" s="12" customFormat="1" ht="18.75" x14ac:dyDescent="0.3">
      <c r="A106" s="12">
        <v>0</v>
      </c>
      <c r="B106" s="12" t="s">
        <v>19</v>
      </c>
      <c r="C106" s="12" t="s">
        <v>20</v>
      </c>
      <c r="D106" s="13">
        <v>43659</v>
      </c>
      <c r="E106" s="14">
        <v>0.21041666666666667</v>
      </c>
      <c r="F106" s="12" t="s">
        <v>21</v>
      </c>
      <c r="G106" s="12">
        <v>24.9924</v>
      </c>
      <c r="H106" s="12">
        <v>6.25</v>
      </c>
      <c r="I106" s="12">
        <v>0</v>
      </c>
      <c r="J106" s="12">
        <v>0</v>
      </c>
      <c r="K106" s="12">
        <v>0</v>
      </c>
      <c r="L106" s="12">
        <v>0.18546672165393799</v>
      </c>
      <c r="M106" s="12">
        <v>3.3989105224609402</v>
      </c>
      <c r="N106" s="18"/>
      <c r="O106" s="30">
        <f>STDEV(L106:L121)</f>
        <v>5.2597112454231387E-3</v>
      </c>
      <c r="P106" s="30">
        <f>STDEV(M106:M121)</f>
        <v>3.8382382159914769E-2</v>
      </c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</row>
    <row r="107" spans="1:102" s="12" customFormat="1" ht="15" customHeight="1" x14ac:dyDescent="0.25">
      <c r="A107" s="12">
        <v>0</v>
      </c>
      <c r="B107" s="12" t="s">
        <v>19</v>
      </c>
      <c r="C107" s="12" t="s">
        <v>37</v>
      </c>
      <c r="D107" s="13">
        <v>43659</v>
      </c>
      <c r="E107" s="14">
        <v>0.34166666666666662</v>
      </c>
      <c r="F107" s="12" t="s">
        <v>21</v>
      </c>
      <c r="G107" s="12">
        <v>24.9999</v>
      </c>
      <c r="H107" s="12">
        <v>6.25</v>
      </c>
      <c r="I107" s="12">
        <v>0</v>
      </c>
      <c r="J107" s="12">
        <v>0</v>
      </c>
      <c r="K107" s="12">
        <v>0</v>
      </c>
      <c r="L107" s="12">
        <v>0.180727824568748</v>
      </c>
      <c r="M107" s="12">
        <v>3.3835499286651598</v>
      </c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</row>
    <row r="108" spans="1:102" s="12" customFormat="1" x14ac:dyDescent="0.25">
      <c r="A108" s="12">
        <v>0</v>
      </c>
      <c r="B108" s="12" t="s">
        <v>19</v>
      </c>
      <c r="C108" s="12" t="s">
        <v>52</v>
      </c>
      <c r="D108" s="13">
        <v>43659</v>
      </c>
      <c r="E108" s="14">
        <v>0.4465277777777778</v>
      </c>
      <c r="F108" s="12" t="s">
        <v>21</v>
      </c>
      <c r="G108" s="12">
        <v>25.0031</v>
      </c>
      <c r="H108" s="12">
        <v>6.25</v>
      </c>
      <c r="I108" s="12">
        <v>0</v>
      </c>
      <c r="J108" s="12">
        <v>0</v>
      </c>
      <c r="K108" s="12">
        <v>0</v>
      </c>
      <c r="L108" s="12">
        <v>0.17478635907173201</v>
      </c>
      <c r="M108" s="12">
        <v>3.33487749099731</v>
      </c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</row>
    <row r="109" spans="1:102" s="12" customFormat="1" x14ac:dyDescent="0.25">
      <c r="A109" s="20">
        <v>0</v>
      </c>
      <c r="B109" s="20" t="s">
        <v>19</v>
      </c>
      <c r="C109" s="20" t="s">
        <v>53</v>
      </c>
      <c r="D109" s="20" t="s">
        <v>54</v>
      </c>
      <c r="E109" s="20" t="s">
        <v>55</v>
      </c>
      <c r="F109" s="20" t="s">
        <v>21</v>
      </c>
      <c r="G109" s="20">
        <v>24.9758</v>
      </c>
      <c r="H109" s="20">
        <v>6.25</v>
      </c>
      <c r="I109" s="20">
        <v>0</v>
      </c>
      <c r="J109" s="20"/>
      <c r="K109" s="20"/>
      <c r="L109" s="20">
        <v>0.18819428980350494</v>
      </c>
      <c r="M109" s="20">
        <v>3.3863987922668457</v>
      </c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</row>
    <row r="110" spans="1:102" s="12" customFormat="1" x14ac:dyDescent="0.25">
      <c r="A110" s="20">
        <v>0</v>
      </c>
      <c r="B110" s="20" t="s">
        <v>19</v>
      </c>
      <c r="C110" s="20" t="s">
        <v>56</v>
      </c>
      <c r="D110" s="20" t="s">
        <v>54</v>
      </c>
      <c r="E110" s="20" t="s">
        <v>57</v>
      </c>
      <c r="F110" s="20" t="s">
        <v>21</v>
      </c>
      <c r="G110" s="20">
        <v>25.037099999999999</v>
      </c>
      <c r="H110" s="20">
        <v>6.25</v>
      </c>
      <c r="I110" s="20">
        <v>0</v>
      </c>
      <c r="J110" s="20"/>
      <c r="K110" s="20"/>
      <c r="L110" s="20">
        <v>0.18948712944984436</v>
      </c>
      <c r="M110" s="20">
        <v>3.3314554691314697</v>
      </c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</row>
    <row r="111" spans="1:102" s="12" customFormat="1" x14ac:dyDescent="0.25">
      <c r="A111" s="20">
        <v>0</v>
      </c>
      <c r="B111" s="20" t="s">
        <v>19</v>
      </c>
      <c r="C111" s="20" t="s">
        <v>79</v>
      </c>
      <c r="D111" s="20" t="s">
        <v>54</v>
      </c>
      <c r="E111" s="20" t="s">
        <v>80</v>
      </c>
      <c r="F111" s="20" t="s">
        <v>21</v>
      </c>
      <c r="G111" s="20">
        <v>25.027799999999999</v>
      </c>
      <c r="H111" s="20">
        <v>6.25</v>
      </c>
      <c r="I111" s="20">
        <v>0</v>
      </c>
      <c r="J111" s="20"/>
      <c r="K111" s="20"/>
      <c r="L111" s="20">
        <v>0.18721853196620941</v>
      </c>
      <c r="M111" s="20">
        <v>3.3995420932769775</v>
      </c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</row>
    <row r="112" spans="1:102" s="12" customFormat="1" x14ac:dyDescent="0.25">
      <c r="A112" s="20">
        <v>0</v>
      </c>
      <c r="B112" s="20" t="s">
        <v>19</v>
      </c>
      <c r="C112" s="20" t="s">
        <v>111</v>
      </c>
      <c r="D112" s="20" t="s">
        <v>54</v>
      </c>
      <c r="E112" s="20" t="s">
        <v>112</v>
      </c>
      <c r="F112" s="20" t="s">
        <v>21</v>
      </c>
      <c r="G112" s="20">
        <v>24.968599999999999</v>
      </c>
      <c r="H112" s="20">
        <v>6.25</v>
      </c>
      <c r="I112" s="20">
        <v>0</v>
      </c>
      <c r="J112" s="20"/>
      <c r="K112" s="20"/>
      <c r="L112" s="20">
        <v>0.18570862710475922</v>
      </c>
      <c r="M112" s="20">
        <v>3.4052717685699463</v>
      </c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</row>
    <row r="113" spans="1:254" s="12" customFormat="1" x14ac:dyDescent="0.25">
      <c r="A113" s="20">
        <v>0</v>
      </c>
      <c r="B113" s="20" t="s">
        <v>19</v>
      </c>
      <c r="C113" s="20" t="s">
        <v>134</v>
      </c>
      <c r="D113" s="20" t="s">
        <v>54</v>
      </c>
      <c r="E113" s="20" t="s">
        <v>135</v>
      </c>
      <c r="F113" s="20" t="s">
        <v>21</v>
      </c>
      <c r="G113" s="20">
        <v>25.003699999999998</v>
      </c>
      <c r="H113" s="20">
        <v>6.25</v>
      </c>
      <c r="I113" s="20">
        <v>0</v>
      </c>
      <c r="J113" s="20"/>
      <c r="K113" s="20"/>
      <c r="L113" s="20">
        <v>0.18817940354347229</v>
      </c>
      <c r="M113" s="20">
        <v>3.4029018878936768</v>
      </c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</row>
    <row r="114" spans="1:254" s="12" customFormat="1" x14ac:dyDescent="0.25">
      <c r="A114" s="20">
        <v>0</v>
      </c>
      <c r="B114" s="20" t="s">
        <v>19</v>
      </c>
      <c r="C114" s="20" t="s">
        <v>157</v>
      </c>
      <c r="D114" s="20" t="s">
        <v>54</v>
      </c>
      <c r="E114" s="20" t="s">
        <v>158</v>
      </c>
      <c r="F114" s="20" t="s">
        <v>21</v>
      </c>
      <c r="G114" s="20">
        <v>24.967600000000001</v>
      </c>
      <c r="H114" s="20">
        <v>6.25</v>
      </c>
      <c r="I114" s="20">
        <v>0</v>
      </c>
      <c r="J114" s="20"/>
      <c r="K114" s="20"/>
      <c r="L114" s="20">
        <v>0.18366450071334839</v>
      </c>
      <c r="M114" s="20">
        <v>3.3481652736663818</v>
      </c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</row>
    <row r="115" spans="1:254" s="12" customFormat="1" x14ac:dyDescent="0.25">
      <c r="A115" s="20">
        <v>0</v>
      </c>
      <c r="B115" s="20" t="s">
        <v>19</v>
      </c>
      <c r="C115" s="20" t="s">
        <v>159</v>
      </c>
      <c r="D115" s="20" t="s">
        <v>160</v>
      </c>
      <c r="E115" s="20" t="s">
        <v>161</v>
      </c>
      <c r="F115" s="20" t="s">
        <v>21</v>
      </c>
      <c r="G115" s="20">
        <v>24.9618</v>
      </c>
      <c r="H115" s="20">
        <v>6.25</v>
      </c>
      <c r="I115" s="20">
        <v>0</v>
      </c>
      <c r="J115" s="20"/>
      <c r="K115" s="20"/>
      <c r="L115" s="20">
        <v>0.18888615071773529</v>
      </c>
      <c r="M115" s="20">
        <v>3.3185529708862305</v>
      </c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4"/>
      <c r="IS115" s="24"/>
      <c r="IT115" s="24"/>
    </row>
    <row r="116" spans="1:254" s="12" customFormat="1" x14ac:dyDescent="0.25">
      <c r="A116" s="20">
        <v>0</v>
      </c>
      <c r="B116" s="20" t="s">
        <v>19</v>
      </c>
      <c r="C116" s="20" t="s">
        <v>182</v>
      </c>
      <c r="D116" s="20" t="s">
        <v>54</v>
      </c>
      <c r="E116" s="20" t="s">
        <v>183</v>
      </c>
      <c r="F116" s="20" t="s">
        <v>21</v>
      </c>
      <c r="G116" s="20">
        <v>25.006699999999999</v>
      </c>
      <c r="H116" s="20">
        <v>6.25</v>
      </c>
      <c r="I116" s="20">
        <v>0</v>
      </c>
      <c r="J116" s="20"/>
      <c r="K116" s="20"/>
      <c r="L116" s="20">
        <v>0.1866937130689621</v>
      </c>
      <c r="M116" s="20">
        <v>3.3907887935638428</v>
      </c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</row>
    <row r="117" spans="1:254" s="12" customFormat="1" x14ac:dyDescent="0.25">
      <c r="A117" s="20">
        <v>0</v>
      </c>
      <c r="B117" s="20" t="s">
        <v>19</v>
      </c>
      <c r="C117" s="20" t="s">
        <v>205</v>
      </c>
      <c r="D117" s="20" t="s">
        <v>160</v>
      </c>
      <c r="E117" s="20" t="s">
        <v>206</v>
      </c>
      <c r="F117" s="20" t="s">
        <v>21</v>
      </c>
      <c r="G117" s="20">
        <v>24.983799999999999</v>
      </c>
      <c r="H117" s="20">
        <v>6.25</v>
      </c>
      <c r="I117" s="20">
        <v>0</v>
      </c>
      <c r="J117" s="20"/>
      <c r="K117" s="20"/>
      <c r="L117" s="20">
        <v>0.18823166191577911</v>
      </c>
      <c r="M117" s="20">
        <v>3.3706178665161133</v>
      </c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</row>
    <row r="118" spans="1:254" x14ac:dyDescent="0.25">
      <c r="A118" s="2">
        <v>0</v>
      </c>
      <c r="B118" s="2" t="s">
        <v>19</v>
      </c>
      <c r="C118" s="2" t="s">
        <v>210</v>
      </c>
      <c r="D118" s="3">
        <v>43662</v>
      </c>
      <c r="E118" s="4">
        <v>0.27291666666666664</v>
      </c>
      <c r="F118" s="2" t="s">
        <v>21</v>
      </c>
      <c r="G118" s="2">
        <v>24.914200000000001</v>
      </c>
      <c r="H118" s="2">
        <v>6.25</v>
      </c>
      <c r="I118" s="2">
        <v>0</v>
      </c>
      <c r="J118" s="2">
        <v>0</v>
      </c>
      <c r="K118" s="2">
        <v>0</v>
      </c>
      <c r="L118" s="2">
        <v>0.17935563623905201</v>
      </c>
      <c r="M118" s="2">
        <v>3.3269476890564</v>
      </c>
      <c r="N118" s="8"/>
      <c r="O118" s="8"/>
      <c r="P118" s="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pans="1:254" x14ac:dyDescent="0.25">
      <c r="A119" s="12">
        <v>0</v>
      </c>
      <c r="B119" s="12" t="s">
        <v>19</v>
      </c>
      <c r="C119" s="12" t="s">
        <v>225</v>
      </c>
      <c r="D119" s="13">
        <v>43662</v>
      </c>
      <c r="E119" s="14">
        <v>0.36944444444444446</v>
      </c>
      <c r="F119" s="12" t="s">
        <v>21</v>
      </c>
      <c r="G119" s="12">
        <v>25.014700000000001</v>
      </c>
      <c r="H119" s="12">
        <v>6.25</v>
      </c>
      <c r="I119" s="12">
        <v>0</v>
      </c>
      <c r="J119" s="12">
        <v>0</v>
      </c>
      <c r="K119" s="12">
        <v>0</v>
      </c>
      <c r="L119" s="12">
        <v>0.17962205410003701</v>
      </c>
      <c r="M119" s="12">
        <v>3.3229212760925302</v>
      </c>
      <c r="N119" s="18"/>
      <c r="O119" s="18"/>
      <c r="P119" s="18"/>
      <c r="Q119" s="18"/>
    </row>
    <row r="120" spans="1:254" x14ac:dyDescent="0.25">
      <c r="A120" s="12">
        <v>0</v>
      </c>
      <c r="B120" s="12" t="s">
        <v>19</v>
      </c>
      <c r="C120" s="12" t="s">
        <v>240</v>
      </c>
      <c r="D120" s="13">
        <v>43662</v>
      </c>
      <c r="E120" s="14">
        <v>0.46249999999999997</v>
      </c>
      <c r="F120" s="12" t="s">
        <v>21</v>
      </c>
      <c r="G120" s="12">
        <v>24.9815</v>
      </c>
      <c r="H120" s="12">
        <v>6.25</v>
      </c>
      <c r="I120" s="12">
        <v>0</v>
      </c>
      <c r="J120" s="12">
        <v>0</v>
      </c>
      <c r="K120" s="12">
        <v>0</v>
      </c>
      <c r="L120" s="12">
        <v>0.174185961484909</v>
      </c>
      <c r="M120" s="12">
        <v>3.2925760746002202</v>
      </c>
      <c r="N120" s="18"/>
      <c r="O120" s="18"/>
      <c r="P120" s="18"/>
      <c r="Q120" s="18"/>
    </row>
    <row r="121" spans="1:254" s="18" customFormat="1" x14ac:dyDescent="0.25">
      <c r="A121" s="5">
        <v>0</v>
      </c>
      <c r="B121" s="5" t="s">
        <v>19</v>
      </c>
      <c r="C121" s="5" t="s">
        <v>262</v>
      </c>
      <c r="D121" s="6">
        <v>43662</v>
      </c>
      <c r="E121" s="7">
        <v>0.53611111111111109</v>
      </c>
      <c r="F121" s="5" t="s">
        <v>21</v>
      </c>
      <c r="G121" s="5">
        <v>25.023099999999999</v>
      </c>
      <c r="H121" s="5">
        <v>6.25</v>
      </c>
      <c r="I121" s="5">
        <v>0</v>
      </c>
      <c r="J121" s="5">
        <v>0</v>
      </c>
      <c r="K121" s="5">
        <v>0</v>
      </c>
      <c r="L121" s="5">
        <v>0.17653810977935799</v>
      </c>
      <c r="M121" s="5">
        <v>3.3091225624084499</v>
      </c>
      <c r="N121" s="9"/>
      <c r="O121" s="9"/>
      <c r="P1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6"/>
  <sheetViews>
    <sheetView workbookViewId="0">
      <selection activeCell="E24" sqref="E24"/>
    </sheetView>
  </sheetViews>
  <sheetFormatPr defaultColWidth="8.85546875" defaultRowHeight="15" x14ac:dyDescent="0.25"/>
  <cols>
    <col min="1" max="2" width="9.42578125" style="1"/>
  </cols>
  <sheetData>
    <row r="1" spans="1:2" x14ac:dyDescent="0.25">
      <c r="A1" s="1" t="s">
        <v>9</v>
      </c>
      <c r="B1" s="1" t="s">
        <v>6</v>
      </c>
    </row>
    <row r="2" spans="1:2" x14ac:dyDescent="0.25">
      <c r="A2" s="1">
        <v>44.774000000000001</v>
      </c>
      <c r="B2" s="1">
        <v>0.09</v>
      </c>
    </row>
    <row r="3" spans="1:2" x14ac:dyDescent="0.25">
      <c r="A3" s="1">
        <v>0.15</v>
      </c>
      <c r="B3" s="1">
        <v>2.4500000000000002</v>
      </c>
    </row>
    <row r="4" spans="1:2" x14ac:dyDescent="0.25">
      <c r="A4" s="1">
        <v>47.838999999999999</v>
      </c>
      <c r="B4" s="1">
        <v>6.64</v>
      </c>
    </row>
    <row r="5" spans="1:2" x14ac:dyDescent="0.25">
      <c r="A5" s="1">
        <v>0.15</v>
      </c>
      <c r="B5" s="1">
        <v>10.4</v>
      </c>
    </row>
    <row r="6" spans="1:2" x14ac:dyDescent="0.25">
      <c r="A6" s="1">
        <v>0.56599999999999995</v>
      </c>
      <c r="B6" s="1">
        <v>11</v>
      </c>
    </row>
    <row r="7" spans="1:2" x14ac:dyDescent="0.25">
      <c r="A7" s="1">
        <v>0.158</v>
      </c>
      <c r="B7" s="1">
        <v>20.37</v>
      </c>
    </row>
    <row r="8" spans="1:2" x14ac:dyDescent="0.25">
      <c r="A8" s="1">
        <v>86.799000000000007</v>
      </c>
      <c r="B8" s="1">
        <v>21.84</v>
      </c>
    </row>
    <row r="9" spans="1:2" x14ac:dyDescent="0.25">
      <c r="A9" s="1">
        <v>0.158</v>
      </c>
      <c r="B9" s="1">
        <v>28.06</v>
      </c>
    </row>
    <row r="10" spans="1:2" x14ac:dyDescent="0.25">
      <c r="A10" s="1">
        <v>28.564</v>
      </c>
      <c r="B10" s="1">
        <v>30.99</v>
      </c>
    </row>
    <row r="11" spans="1:2" x14ac:dyDescent="0.25">
      <c r="A11" s="1">
        <v>0.32500000000000001</v>
      </c>
      <c r="B11" s="1">
        <v>37.56</v>
      </c>
    </row>
    <row r="12" spans="1:2" x14ac:dyDescent="0.25">
      <c r="A12" s="1">
        <v>0.23300000000000001</v>
      </c>
      <c r="B12" s="1">
        <v>40.479999999999997</v>
      </c>
    </row>
    <row r="13" spans="1:2" x14ac:dyDescent="0.25">
      <c r="A13" s="1">
        <v>33.128</v>
      </c>
      <c r="B13" s="1">
        <v>47.1</v>
      </c>
    </row>
    <row r="14" spans="1:2" x14ac:dyDescent="0.25">
      <c r="A14" s="1">
        <v>0.32500000000000001</v>
      </c>
      <c r="B14" s="1">
        <v>51.15</v>
      </c>
    </row>
    <row r="15" spans="1:2" x14ac:dyDescent="0.25">
      <c r="A15" s="1">
        <v>4.0149999999999997</v>
      </c>
      <c r="B15" s="1">
        <v>56.91</v>
      </c>
    </row>
    <row r="16" spans="1:2" x14ac:dyDescent="0.25">
      <c r="A16" s="1">
        <v>27.006</v>
      </c>
      <c r="B16" s="1">
        <v>60.75</v>
      </c>
    </row>
    <row r="17" spans="1:2" x14ac:dyDescent="0.25">
      <c r="A17" s="1">
        <v>0.20799999999999999</v>
      </c>
      <c r="B17" s="1">
        <v>69.400000000000006</v>
      </c>
    </row>
    <row r="18" spans="1:2" x14ac:dyDescent="0.25">
      <c r="A18" s="1">
        <v>0.20799999999999999</v>
      </c>
      <c r="B18" s="1">
        <v>72.11</v>
      </c>
    </row>
    <row r="19" spans="1:2" x14ac:dyDescent="0.25">
      <c r="A19" s="1">
        <v>0.183</v>
      </c>
      <c r="B19" s="1">
        <v>75.819999999999993</v>
      </c>
    </row>
    <row r="20" spans="1:2" x14ac:dyDescent="0.25">
      <c r="A20" s="1">
        <v>0.158</v>
      </c>
      <c r="B20" s="1">
        <v>78.63</v>
      </c>
    </row>
    <row r="21" spans="1:2" x14ac:dyDescent="0.25">
      <c r="A21" s="1">
        <v>0.2</v>
      </c>
      <c r="B21" s="1">
        <v>85.41</v>
      </c>
    </row>
    <row r="22" spans="1:2" x14ac:dyDescent="0.25">
      <c r="A22" s="1">
        <v>0.308</v>
      </c>
      <c r="B22" s="1">
        <v>89.91</v>
      </c>
    </row>
    <row r="23" spans="1:2" x14ac:dyDescent="0.25">
      <c r="A23" s="1">
        <v>0.158</v>
      </c>
      <c r="B23" s="1">
        <v>97.78</v>
      </c>
    </row>
    <row r="24" spans="1:2" x14ac:dyDescent="0.25">
      <c r="A24" s="1">
        <v>0.50800000000000001</v>
      </c>
      <c r="B24" s="1">
        <v>100.59</v>
      </c>
    </row>
    <row r="25" spans="1:2" x14ac:dyDescent="0.25">
      <c r="A25" s="1">
        <v>0.2</v>
      </c>
      <c r="B25" s="1">
        <v>102.8</v>
      </c>
    </row>
    <row r="26" spans="1:2" x14ac:dyDescent="0.25">
      <c r="A26" s="1">
        <v>0.17499999999999999</v>
      </c>
      <c r="B26" s="1">
        <v>105.71</v>
      </c>
    </row>
    <row r="27" spans="1:2" x14ac:dyDescent="0.25">
      <c r="A27" s="1">
        <v>6.3970000000000002</v>
      </c>
      <c r="B27" s="1">
        <v>110.13</v>
      </c>
    </row>
    <row r="28" spans="1:2" x14ac:dyDescent="0.25">
      <c r="A28" s="1">
        <v>1.9910000000000001</v>
      </c>
      <c r="B28" s="1">
        <v>112.6</v>
      </c>
    </row>
    <row r="29" spans="1:2" x14ac:dyDescent="0.25">
      <c r="A29" s="1">
        <v>22.082999999999998</v>
      </c>
      <c r="B29" s="1">
        <v>117.11</v>
      </c>
    </row>
    <row r="30" spans="1:2" x14ac:dyDescent="0.25">
      <c r="A30" s="1">
        <v>0.125</v>
      </c>
      <c r="B30" s="1">
        <v>119.74</v>
      </c>
    </row>
    <row r="31" spans="1:2" x14ac:dyDescent="0.25">
      <c r="A31" s="1">
        <v>18.934000000000001</v>
      </c>
      <c r="B31" s="1">
        <v>122.79</v>
      </c>
    </row>
    <row r="32" spans="1:2" x14ac:dyDescent="0.25">
      <c r="A32" s="1">
        <v>3.5489999999999999</v>
      </c>
      <c r="B32" s="1">
        <v>124.55</v>
      </c>
    </row>
    <row r="33" spans="1:2" x14ac:dyDescent="0.25">
      <c r="A33" s="1">
        <v>24.972999999999999</v>
      </c>
      <c r="B33" s="1">
        <v>128.93</v>
      </c>
    </row>
    <row r="34" spans="1:2" x14ac:dyDescent="0.25">
      <c r="A34" s="1">
        <v>1.175</v>
      </c>
      <c r="B34" s="1">
        <v>132.91999999999999</v>
      </c>
    </row>
    <row r="35" spans="1:2" x14ac:dyDescent="0.25">
      <c r="A35" s="1">
        <v>0.23300000000000001</v>
      </c>
      <c r="B35" s="1">
        <v>134.15</v>
      </c>
    </row>
    <row r="36" spans="1:2" x14ac:dyDescent="0.25">
      <c r="A36" s="1">
        <v>7.4999999999999997E-2</v>
      </c>
      <c r="B36" s="1">
        <v>136.82</v>
      </c>
    </row>
    <row r="37" spans="1:2" x14ac:dyDescent="0.25">
      <c r="A37" s="1">
        <v>0.20799999999999999</v>
      </c>
      <c r="B37" s="1">
        <v>144.84</v>
      </c>
    </row>
    <row r="38" spans="1:2" x14ac:dyDescent="0.25">
      <c r="A38" s="1">
        <v>0.14199999999999999</v>
      </c>
      <c r="B38" s="1">
        <v>146.47999999999999</v>
      </c>
    </row>
    <row r="39" spans="1:2" x14ac:dyDescent="0.25">
      <c r="A39" s="1">
        <v>0.183</v>
      </c>
      <c r="B39" s="1">
        <v>151.66</v>
      </c>
    </row>
    <row r="40" spans="1:2" x14ac:dyDescent="0.25">
      <c r="A40" s="1">
        <v>0.14199999999999999</v>
      </c>
      <c r="B40" s="1">
        <v>154.61000000000001</v>
      </c>
    </row>
    <row r="41" spans="1:2" x14ac:dyDescent="0.25">
      <c r="A41" s="1">
        <v>0.317</v>
      </c>
      <c r="B41" s="1">
        <v>162.1</v>
      </c>
    </row>
    <row r="42" spans="1:2" x14ac:dyDescent="0.25">
      <c r="A42" s="1">
        <v>34.369999999999997</v>
      </c>
      <c r="B42" s="1">
        <v>167.56</v>
      </c>
    </row>
    <row r="43" spans="1:2" x14ac:dyDescent="0.25">
      <c r="A43" s="1">
        <v>38.46</v>
      </c>
      <c r="B43" s="1">
        <v>172.66</v>
      </c>
    </row>
    <row r="44" spans="1:2" x14ac:dyDescent="0.25">
      <c r="A44" s="1">
        <v>6.3310000000000004</v>
      </c>
      <c r="B44" s="1">
        <v>173.63</v>
      </c>
    </row>
    <row r="45" spans="1:2" x14ac:dyDescent="0.25">
      <c r="A45" s="1">
        <v>6.7000000000000004E-2</v>
      </c>
      <c r="B45" s="1">
        <v>184.87</v>
      </c>
    </row>
    <row r="46" spans="1:2" x14ac:dyDescent="0.25">
      <c r="A46" s="1">
        <v>0.25</v>
      </c>
      <c r="B46" s="1">
        <v>191.39</v>
      </c>
    </row>
    <row r="47" spans="1:2" x14ac:dyDescent="0.25">
      <c r="A47" s="1">
        <v>43.399000000000001</v>
      </c>
      <c r="B47" s="1">
        <v>193.86</v>
      </c>
    </row>
    <row r="48" spans="1:2" x14ac:dyDescent="0.25">
      <c r="A48" s="1">
        <v>0.15</v>
      </c>
      <c r="B48" s="1">
        <v>198.92</v>
      </c>
    </row>
    <row r="49" spans="1:2" x14ac:dyDescent="0.25">
      <c r="A49" s="1">
        <v>0.54100000000000004</v>
      </c>
      <c r="B49" s="1">
        <v>202.43</v>
      </c>
    </row>
    <row r="50" spans="1:2" x14ac:dyDescent="0.25">
      <c r="A50" s="1">
        <v>0.20799999999999999</v>
      </c>
      <c r="B50" s="1">
        <v>208.85</v>
      </c>
    </row>
    <row r="51" spans="1:2" x14ac:dyDescent="0.25">
      <c r="A51" s="1">
        <v>0.23300000000000001</v>
      </c>
      <c r="B51" s="1">
        <v>213.27</v>
      </c>
    </row>
    <row r="52" spans="1:2" x14ac:dyDescent="0.25">
      <c r="A52" s="1">
        <v>28.105</v>
      </c>
      <c r="B52" s="1">
        <v>221.46</v>
      </c>
    </row>
    <row r="53" spans="1:2" x14ac:dyDescent="0.25">
      <c r="A53" s="1">
        <v>0.72499999999999998</v>
      </c>
      <c r="B53" s="1">
        <v>223.94</v>
      </c>
    </row>
    <row r="54" spans="1:2" x14ac:dyDescent="0.25">
      <c r="A54" s="1">
        <v>0.158</v>
      </c>
      <c r="B54" s="1">
        <v>229.39</v>
      </c>
    </row>
    <row r="55" spans="1:2" x14ac:dyDescent="0.25">
      <c r="A55" s="1">
        <v>0.24199999999999999</v>
      </c>
      <c r="B55" s="1">
        <v>231.96</v>
      </c>
    </row>
    <row r="56" spans="1:2" x14ac:dyDescent="0.25">
      <c r="A56" s="1">
        <v>0.25800000000000001</v>
      </c>
      <c r="B56" s="1">
        <v>238.44</v>
      </c>
    </row>
    <row r="57" spans="1:2" x14ac:dyDescent="0.25">
      <c r="A57" s="1">
        <v>0.25800000000000001</v>
      </c>
      <c r="B57" s="1">
        <v>241.45</v>
      </c>
    </row>
    <row r="58" spans="1:2" x14ac:dyDescent="0.25">
      <c r="A58" s="1">
        <v>63</v>
      </c>
      <c r="B58" s="1">
        <v>246.6</v>
      </c>
    </row>
    <row r="59" spans="1:2" x14ac:dyDescent="0.25">
      <c r="A59" s="1">
        <v>32.17</v>
      </c>
      <c r="B59" s="1">
        <v>250.12</v>
      </c>
    </row>
    <row r="60" spans="1:2" x14ac:dyDescent="0.25">
      <c r="A60" s="1">
        <v>0.97499999999999998</v>
      </c>
      <c r="B60" s="1">
        <v>252.81</v>
      </c>
    </row>
    <row r="61" spans="1:2" x14ac:dyDescent="0.25">
      <c r="A61" s="1">
        <v>0.16700000000000001</v>
      </c>
      <c r="B61" s="1">
        <v>259.31</v>
      </c>
    </row>
    <row r="62" spans="1:2" x14ac:dyDescent="0.25">
      <c r="A62" s="1">
        <v>1.333</v>
      </c>
      <c r="B62" s="1">
        <v>263.76</v>
      </c>
    </row>
    <row r="63" spans="1:2" x14ac:dyDescent="0.25">
      <c r="A63" s="1">
        <v>0.7</v>
      </c>
      <c r="B63" s="1">
        <v>267.12</v>
      </c>
    </row>
    <row r="64" spans="1:2" x14ac:dyDescent="0.25">
      <c r="A64" s="1">
        <v>0.66600000000000004</v>
      </c>
      <c r="B64" s="1">
        <v>268.62</v>
      </c>
    </row>
    <row r="65" spans="1:2" x14ac:dyDescent="0.25">
      <c r="A65" s="1">
        <v>0.23300000000000001</v>
      </c>
      <c r="B65" s="1">
        <v>273.52</v>
      </c>
    </row>
    <row r="66" spans="1:2" x14ac:dyDescent="0.25">
      <c r="A66" s="1">
        <v>0.183</v>
      </c>
      <c r="B66" s="1">
        <v>276.70999999999998</v>
      </c>
    </row>
    <row r="67" spans="1:2" x14ac:dyDescent="0.25">
      <c r="A67" s="1">
        <v>32.579000000000001</v>
      </c>
      <c r="B67" s="1">
        <v>284.82</v>
      </c>
    </row>
    <row r="68" spans="1:2" x14ac:dyDescent="0.25">
      <c r="A68" s="1">
        <v>0.25800000000000001</v>
      </c>
      <c r="B68" s="1">
        <v>288.95</v>
      </c>
    </row>
    <row r="69" spans="1:2" x14ac:dyDescent="0.25">
      <c r="A69" s="1">
        <v>1.133</v>
      </c>
      <c r="B69" s="1">
        <v>294.51</v>
      </c>
    </row>
    <row r="70" spans="1:2" x14ac:dyDescent="0.25">
      <c r="A70" s="1">
        <v>0.78300000000000003</v>
      </c>
      <c r="B70" s="1">
        <v>298.74</v>
      </c>
    </row>
    <row r="71" spans="1:2" x14ac:dyDescent="0.25">
      <c r="A71" s="1">
        <v>0.25</v>
      </c>
      <c r="B71" s="1">
        <v>307.06</v>
      </c>
    </row>
    <row r="72" spans="1:2" x14ac:dyDescent="0.25">
      <c r="A72" s="1">
        <v>0.192</v>
      </c>
      <c r="B72" s="1">
        <v>313.3</v>
      </c>
    </row>
    <row r="73" spans="1:2" x14ac:dyDescent="0.25">
      <c r="A73" s="1">
        <v>0.34200000000000003</v>
      </c>
      <c r="B73" s="1">
        <v>317.7</v>
      </c>
    </row>
    <row r="74" spans="1:2" x14ac:dyDescent="0.25">
      <c r="A74" s="1">
        <v>30.521000000000001</v>
      </c>
      <c r="B74" s="1">
        <v>327.32</v>
      </c>
    </row>
    <row r="75" spans="1:2" x14ac:dyDescent="0.25">
      <c r="A75" s="1">
        <v>52.795999999999999</v>
      </c>
      <c r="B75" s="1">
        <v>330.4</v>
      </c>
    </row>
    <row r="76" spans="1:2" x14ac:dyDescent="0.25">
      <c r="A76" s="1">
        <v>0.96599999999999997</v>
      </c>
      <c r="B76" s="1">
        <v>335.12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7"/>
  <sheetViews>
    <sheetView zoomScale="60" zoomScaleNormal="60" workbookViewId="0">
      <selection activeCell="B60" sqref="B60"/>
    </sheetView>
  </sheetViews>
  <sheetFormatPr defaultColWidth="40" defaultRowHeight="15.75" x14ac:dyDescent="0.25"/>
  <cols>
    <col min="1" max="1" width="22.42578125" style="40" customWidth="1"/>
    <col min="2" max="2" width="65" style="40" customWidth="1"/>
    <col min="3" max="3" width="20.5703125" style="40" customWidth="1"/>
    <col min="4" max="4" width="26.5703125" style="40" customWidth="1"/>
    <col min="5" max="5" width="21.140625" style="41" customWidth="1"/>
    <col min="6" max="6" width="61.140625" style="41" customWidth="1"/>
    <col min="7" max="7" width="21.42578125" style="40" customWidth="1"/>
    <col min="8" max="8" width="31.140625" style="40" customWidth="1"/>
    <col min="9" max="16384" width="40" style="40"/>
  </cols>
  <sheetData>
    <row r="1" spans="1:8" x14ac:dyDescent="0.25">
      <c r="A1" s="40" t="s">
        <v>263</v>
      </c>
    </row>
    <row r="3" spans="1:8" x14ac:dyDescent="0.25">
      <c r="A3" s="40" t="s">
        <v>264</v>
      </c>
    </row>
    <row r="5" spans="1:8" x14ac:dyDescent="0.25">
      <c r="A5" s="40" t="s">
        <v>11</v>
      </c>
      <c r="B5" s="40" t="s">
        <v>12</v>
      </c>
      <c r="C5" s="40" t="s">
        <v>245</v>
      </c>
      <c r="D5" s="40" t="s">
        <v>6</v>
      </c>
      <c r="E5" s="41" t="s">
        <v>11</v>
      </c>
      <c r="F5" s="41" t="s">
        <v>12</v>
      </c>
      <c r="G5" s="40" t="s">
        <v>245</v>
      </c>
      <c r="H5" s="40" t="s">
        <v>6</v>
      </c>
    </row>
    <row r="6" spans="1:8" x14ac:dyDescent="0.25">
      <c r="A6" s="40">
        <v>2.1600000000000001E-2</v>
      </c>
      <c r="B6" s="40">
        <v>0.43</v>
      </c>
      <c r="C6" s="40">
        <f>B6/A6</f>
        <v>19.907407407407405</v>
      </c>
      <c r="D6" s="40">
        <v>0.09</v>
      </c>
      <c r="E6" s="41">
        <v>2.1600000000000001E-2</v>
      </c>
      <c r="F6" s="41">
        <v>0.43</v>
      </c>
      <c r="G6" s="40">
        <v>19.907407407407405</v>
      </c>
      <c r="H6" s="40">
        <v>0.09</v>
      </c>
    </row>
    <row r="7" spans="1:8" x14ac:dyDescent="0.25">
      <c r="A7" s="40">
        <v>3.9399999999999998E-2</v>
      </c>
      <c r="B7" s="40">
        <v>0.28999999999999998</v>
      </c>
      <c r="C7" s="40">
        <f t="shared" ref="C7:C70" si="0">B7/A7</f>
        <v>7.3604060913705585</v>
      </c>
      <c r="D7" s="40">
        <v>2.4500000000000002</v>
      </c>
      <c r="E7" s="41">
        <v>3.9399999999999998E-2</v>
      </c>
      <c r="F7" s="41">
        <v>0.28999999999999998</v>
      </c>
      <c r="G7" s="40">
        <v>7.3604060913705585</v>
      </c>
      <c r="H7" s="40">
        <v>2.4500000000000002</v>
      </c>
    </row>
    <row r="8" spans="1:8" x14ac:dyDescent="0.25">
      <c r="A8" s="40">
        <v>1.8599999999999998E-2</v>
      </c>
      <c r="B8" s="40">
        <v>0.34</v>
      </c>
      <c r="C8" s="40">
        <f t="shared" si="0"/>
        <v>18.27956989247312</v>
      </c>
      <c r="D8" s="40">
        <v>6.64</v>
      </c>
      <c r="E8" s="41">
        <v>1.8599999999999998E-2</v>
      </c>
      <c r="F8" s="41">
        <v>0.34</v>
      </c>
      <c r="G8" s="40">
        <v>18.27956989247312</v>
      </c>
      <c r="H8" s="40">
        <v>6.64</v>
      </c>
    </row>
    <row r="9" spans="1:8" x14ac:dyDescent="0.25">
      <c r="A9" s="40">
        <v>4.2999999999999997E-2</v>
      </c>
      <c r="B9" s="40">
        <v>0.36</v>
      </c>
      <c r="C9" s="40">
        <f t="shared" si="0"/>
        <v>8.3720930232558146</v>
      </c>
      <c r="D9" s="40">
        <v>10.4</v>
      </c>
      <c r="E9" s="41">
        <v>4.2999999999999997E-2</v>
      </c>
      <c r="F9" s="41">
        <v>0.36</v>
      </c>
      <c r="G9" s="40">
        <v>8.3720930232558146</v>
      </c>
      <c r="H9" s="40">
        <v>10.4</v>
      </c>
    </row>
    <row r="10" spans="1:8" x14ac:dyDescent="0.25">
      <c r="A10" s="40">
        <v>3.73E-2</v>
      </c>
      <c r="B10" s="40">
        <v>0.17</v>
      </c>
      <c r="C10" s="40">
        <f t="shared" si="0"/>
        <v>4.5576407506702417</v>
      </c>
      <c r="D10" s="40">
        <v>11</v>
      </c>
      <c r="E10" s="41">
        <v>3.73E-2</v>
      </c>
      <c r="F10" s="41">
        <v>0.17</v>
      </c>
      <c r="G10" s="40">
        <v>4.5576407506702417</v>
      </c>
      <c r="H10" s="40">
        <v>11</v>
      </c>
    </row>
    <row r="11" spans="1:8" x14ac:dyDescent="0.25">
      <c r="A11" s="40">
        <v>2.8899999999999999E-2</v>
      </c>
      <c r="B11" s="40">
        <v>0.2</v>
      </c>
      <c r="C11" s="40">
        <f t="shared" si="0"/>
        <v>6.9204152249134951</v>
      </c>
      <c r="D11" s="40">
        <v>20.37</v>
      </c>
      <c r="E11" s="41">
        <v>2.8899999999999999E-2</v>
      </c>
      <c r="F11" s="41">
        <v>0.2</v>
      </c>
      <c r="G11" s="40">
        <v>6.9204152249134951</v>
      </c>
      <c r="H11" s="40">
        <v>20.37</v>
      </c>
    </row>
    <row r="12" spans="1:8" x14ac:dyDescent="0.25">
      <c r="A12" s="40">
        <v>2.3199999999999998E-2</v>
      </c>
      <c r="B12" s="40">
        <v>0.42</v>
      </c>
      <c r="C12" s="40">
        <f t="shared" si="0"/>
        <v>18.103448275862071</v>
      </c>
      <c r="D12" s="40">
        <v>21.84</v>
      </c>
      <c r="E12" s="41">
        <v>2.3199999999999998E-2</v>
      </c>
      <c r="F12" s="41">
        <v>0.42</v>
      </c>
      <c r="G12" s="40">
        <v>18.103448275862071</v>
      </c>
      <c r="H12" s="40">
        <v>21.84</v>
      </c>
    </row>
    <row r="13" spans="1:8" x14ac:dyDescent="0.25">
      <c r="A13" s="40">
        <v>3.8800000000000001E-2</v>
      </c>
      <c r="B13" s="40">
        <v>0.3</v>
      </c>
      <c r="C13" s="40">
        <f t="shared" si="0"/>
        <v>7.7319587628865971</v>
      </c>
      <c r="D13" s="40">
        <v>28.06</v>
      </c>
      <c r="E13" s="41">
        <v>3.8800000000000001E-2</v>
      </c>
      <c r="F13" s="41">
        <v>0.3</v>
      </c>
      <c r="G13" s="40">
        <v>7.7319587628865971</v>
      </c>
      <c r="H13" s="40">
        <v>28.06</v>
      </c>
    </row>
    <row r="14" spans="1:8" x14ac:dyDescent="0.25">
      <c r="A14" s="40">
        <v>2.3300000000000001E-2</v>
      </c>
      <c r="B14" s="40">
        <v>0.28999999999999998</v>
      </c>
      <c r="C14" s="40">
        <f t="shared" si="0"/>
        <v>12.44635193133047</v>
      </c>
      <c r="D14" s="40">
        <v>30.99</v>
      </c>
      <c r="E14" s="41">
        <v>2.3300000000000001E-2</v>
      </c>
      <c r="F14" s="41">
        <v>0.28999999999999998</v>
      </c>
      <c r="G14" s="40">
        <v>12.44635193133047</v>
      </c>
      <c r="H14" s="40">
        <v>30.99</v>
      </c>
    </row>
    <row r="15" spans="1:8" x14ac:dyDescent="0.25">
      <c r="A15" s="40">
        <v>3.4700000000000002E-2</v>
      </c>
      <c r="B15" s="40">
        <v>0.26</v>
      </c>
      <c r="C15" s="40">
        <f t="shared" si="0"/>
        <v>7.4927953890489913</v>
      </c>
      <c r="D15" s="40">
        <v>37.56</v>
      </c>
      <c r="E15" s="41">
        <v>3.4700000000000002E-2</v>
      </c>
      <c r="F15" s="41">
        <v>0.26</v>
      </c>
      <c r="G15" s="40">
        <v>7.4927953890489913</v>
      </c>
      <c r="H15" s="40">
        <v>37.56</v>
      </c>
    </row>
    <row r="16" spans="1:8" x14ac:dyDescent="0.25">
      <c r="A16" s="41">
        <v>2.5600000000000001E-2</v>
      </c>
      <c r="B16" s="41">
        <v>0.17</v>
      </c>
      <c r="C16" s="41">
        <f t="shared" si="0"/>
        <v>6.640625</v>
      </c>
      <c r="D16" s="40">
        <v>40.479999999999997</v>
      </c>
      <c r="E16" s="41">
        <v>2.5600000000000001E-2</v>
      </c>
      <c r="F16" s="41">
        <v>0.17</v>
      </c>
      <c r="G16" s="40">
        <v>6.640625</v>
      </c>
      <c r="H16" s="40">
        <v>40.479999999999997</v>
      </c>
    </row>
    <row r="17" spans="1:8" x14ac:dyDescent="0.25">
      <c r="A17" s="41">
        <v>3.6200000000000003E-2</v>
      </c>
      <c r="B17" s="41">
        <v>0.31</v>
      </c>
      <c r="C17" s="41">
        <f t="shared" si="0"/>
        <v>8.5635359116022087</v>
      </c>
      <c r="D17" s="40">
        <v>47.1</v>
      </c>
      <c r="E17" s="41">
        <v>3.6200000000000003E-2</v>
      </c>
      <c r="F17" s="41">
        <v>0.31</v>
      </c>
      <c r="G17" s="40">
        <v>8.5635359116022087</v>
      </c>
      <c r="H17" s="40">
        <v>47.1</v>
      </c>
    </row>
    <row r="18" spans="1:8" x14ac:dyDescent="0.25">
      <c r="A18" s="41">
        <v>3.6799999999999999E-2</v>
      </c>
      <c r="B18" s="41">
        <v>0.28000000000000003</v>
      </c>
      <c r="C18" s="41">
        <f>B18/A18</f>
        <v>7.608695652173914</v>
      </c>
      <c r="D18" s="40">
        <v>51.15</v>
      </c>
      <c r="E18" s="41">
        <v>3.6799999999999999E-2</v>
      </c>
      <c r="F18" s="41">
        <v>0.28000000000000003</v>
      </c>
      <c r="G18" s="40">
        <v>7.608695652173914</v>
      </c>
      <c r="H18" s="40">
        <v>51.15</v>
      </c>
    </row>
    <row r="19" spans="1:8" x14ac:dyDescent="0.25">
      <c r="A19" s="41">
        <v>4.4600000000000001E-2</v>
      </c>
      <c r="B19" s="41">
        <v>0.35</v>
      </c>
      <c r="C19" s="41">
        <f t="shared" si="0"/>
        <v>7.8475336322869946</v>
      </c>
      <c r="D19" s="40">
        <v>56.91</v>
      </c>
      <c r="E19" s="41">
        <v>4.4600000000000001E-2</v>
      </c>
      <c r="F19" s="41">
        <v>0.35</v>
      </c>
      <c r="G19" s="40">
        <v>7.8475336322869946</v>
      </c>
      <c r="H19" s="40">
        <v>56.91</v>
      </c>
    </row>
    <row r="20" spans="1:8" x14ac:dyDescent="0.25">
      <c r="A20" s="41">
        <v>2.5700000000000001E-2</v>
      </c>
      <c r="B20" s="41">
        <v>0.3</v>
      </c>
      <c r="C20" s="41">
        <f t="shared" si="0"/>
        <v>11.673151750972762</v>
      </c>
      <c r="D20" s="40">
        <v>60.75</v>
      </c>
      <c r="E20" s="41">
        <v>2.5700000000000001E-2</v>
      </c>
      <c r="F20" s="41">
        <v>0.3</v>
      </c>
      <c r="G20" s="40">
        <v>11.673151750972762</v>
      </c>
      <c r="H20" s="40">
        <v>60.75</v>
      </c>
    </row>
    <row r="21" spans="1:8" x14ac:dyDescent="0.25">
      <c r="A21" s="41">
        <v>4.2299999999999997E-2</v>
      </c>
      <c r="B21" s="41">
        <v>0.19</v>
      </c>
      <c r="C21" s="41">
        <f t="shared" si="0"/>
        <v>4.4917257683215137</v>
      </c>
      <c r="D21" s="40">
        <v>69.400000000000006</v>
      </c>
      <c r="E21" s="41">
        <v>4.2299999999999997E-2</v>
      </c>
      <c r="F21" s="41">
        <v>0.19</v>
      </c>
      <c r="G21" s="40">
        <v>4.4917257683215137</v>
      </c>
      <c r="H21" s="40">
        <v>69.400000000000006</v>
      </c>
    </row>
    <row r="22" spans="1:8" x14ac:dyDescent="0.25">
      <c r="A22" s="41">
        <v>3.32E-2</v>
      </c>
      <c r="B22" s="41">
        <v>0.24</v>
      </c>
      <c r="C22" s="41">
        <f t="shared" si="0"/>
        <v>7.2289156626506017</v>
      </c>
      <c r="D22" s="40">
        <v>72.11</v>
      </c>
      <c r="E22" s="41">
        <v>3.32E-2</v>
      </c>
      <c r="F22" s="41">
        <v>0.24</v>
      </c>
      <c r="G22" s="40">
        <v>7.2289156626506017</v>
      </c>
      <c r="H22" s="40">
        <v>72.11</v>
      </c>
    </row>
    <row r="23" spans="1:8" x14ac:dyDescent="0.25">
      <c r="A23" s="41">
        <v>3.7999999999999999E-2</v>
      </c>
      <c r="B23" s="41">
        <v>0.24</v>
      </c>
      <c r="C23" s="41">
        <f t="shared" si="0"/>
        <v>6.3157894736842106</v>
      </c>
      <c r="D23" s="40">
        <v>75.819999999999993</v>
      </c>
      <c r="E23" s="41">
        <v>3.7999999999999999E-2</v>
      </c>
      <c r="F23" s="41">
        <v>0.24</v>
      </c>
      <c r="G23" s="40">
        <v>6.3157894736842106</v>
      </c>
      <c r="H23" s="40">
        <v>75.819999999999993</v>
      </c>
    </row>
    <row r="24" spans="1:8" x14ac:dyDescent="0.25">
      <c r="A24" s="41">
        <v>4.02E-2</v>
      </c>
      <c r="B24" s="41">
        <v>0.31</v>
      </c>
      <c r="C24" s="41">
        <f t="shared" si="0"/>
        <v>7.7114427860696519</v>
      </c>
      <c r="D24" s="40">
        <v>78.63</v>
      </c>
      <c r="E24" s="41">
        <v>4.02E-2</v>
      </c>
      <c r="F24" s="41">
        <v>0.31</v>
      </c>
      <c r="G24" s="40">
        <v>7.7114427860696519</v>
      </c>
      <c r="H24" s="40">
        <v>78.63</v>
      </c>
    </row>
    <row r="25" spans="1:8" x14ac:dyDescent="0.25">
      <c r="A25" s="41">
        <v>2.3400000000000001E-2</v>
      </c>
      <c r="B25" s="41">
        <v>0.13</v>
      </c>
      <c r="C25" s="41">
        <f t="shared" si="0"/>
        <v>5.5555555555555554</v>
      </c>
      <c r="D25" s="40">
        <v>85.41</v>
      </c>
      <c r="E25" s="41">
        <v>2.3400000000000001E-2</v>
      </c>
      <c r="F25" s="41">
        <v>0.13</v>
      </c>
      <c r="G25" s="40">
        <v>5.5555555555555554</v>
      </c>
      <c r="H25" s="40">
        <v>85.41</v>
      </c>
    </row>
    <row r="26" spans="1:8" x14ac:dyDescent="0.25">
      <c r="A26" s="41">
        <v>3.5099999999999999E-2</v>
      </c>
      <c r="B26" s="41">
        <v>0.28000000000000003</v>
      </c>
      <c r="C26" s="41">
        <f t="shared" si="0"/>
        <v>7.9772079772079785</v>
      </c>
      <c r="D26" s="40">
        <v>89.91</v>
      </c>
      <c r="E26" s="41">
        <v>3.5099999999999999E-2</v>
      </c>
      <c r="F26" s="41">
        <v>0.28000000000000003</v>
      </c>
      <c r="G26" s="40">
        <v>7.9772079772079785</v>
      </c>
      <c r="H26" s="40">
        <v>89.91</v>
      </c>
    </row>
    <row r="27" spans="1:8" x14ac:dyDescent="0.25">
      <c r="A27" s="41">
        <v>3.9699999999999999E-2</v>
      </c>
      <c r="B27" s="41">
        <v>0.28000000000000003</v>
      </c>
      <c r="C27" s="41">
        <f t="shared" si="0"/>
        <v>7.0528967254408066</v>
      </c>
      <c r="D27" s="40">
        <v>97.78</v>
      </c>
      <c r="E27" s="41">
        <v>3.9699999999999999E-2</v>
      </c>
      <c r="F27" s="41">
        <v>0.28000000000000003</v>
      </c>
      <c r="G27" s="40">
        <v>7.0528967254408066</v>
      </c>
      <c r="H27" s="40">
        <v>97.78</v>
      </c>
    </row>
    <row r="28" spans="1:8" x14ac:dyDescent="0.25">
      <c r="A28" s="41">
        <v>4.65E-2</v>
      </c>
      <c r="B28" s="41">
        <v>0.39</v>
      </c>
      <c r="C28" s="41">
        <f t="shared" si="0"/>
        <v>8.387096774193548</v>
      </c>
      <c r="D28" s="40">
        <v>100.59</v>
      </c>
      <c r="E28" s="41">
        <v>4.65E-2</v>
      </c>
      <c r="F28" s="41">
        <v>0.39</v>
      </c>
      <c r="G28" s="40">
        <v>8.387096774193548</v>
      </c>
      <c r="H28" s="40">
        <v>100.59</v>
      </c>
    </row>
    <row r="29" spans="1:8" x14ac:dyDescent="0.25">
      <c r="A29" s="41">
        <v>3.3000000000000002E-2</v>
      </c>
      <c r="B29" s="41">
        <v>0.18</v>
      </c>
      <c r="C29" s="41">
        <f t="shared" si="0"/>
        <v>5.4545454545454541</v>
      </c>
      <c r="D29" s="40">
        <v>102.8</v>
      </c>
      <c r="E29" s="41">
        <v>3.3000000000000002E-2</v>
      </c>
      <c r="F29" s="41">
        <v>0.18</v>
      </c>
      <c r="G29" s="40">
        <v>5.4545454545454541</v>
      </c>
      <c r="H29" s="40">
        <v>102.8</v>
      </c>
    </row>
    <row r="30" spans="1:8" x14ac:dyDescent="0.25">
      <c r="A30" s="41">
        <v>2.9600000000000001E-2</v>
      </c>
      <c r="B30" s="41">
        <v>0.09</v>
      </c>
      <c r="C30" s="41">
        <f t="shared" si="0"/>
        <v>3.0405405405405403</v>
      </c>
      <c r="D30" s="40">
        <v>105.71</v>
      </c>
      <c r="E30" s="41">
        <v>2.9600000000000001E-2</v>
      </c>
      <c r="F30" s="41">
        <v>0.09</v>
      </c>
      <c r="G30" s="40">
        <v>3.0405405405405403</v>
      </c>
      <c r="H30" s="40">
        <v>105.71</v>
      </c>
    </row>
    <row r="31" spans="1:8" x14ac:dyDescent="0.25">
      <c r="A31" s="41">
        <v>3.5499999999999997E-2</v>
      </c>
      <c r="B31" s="41">
        <v>0.19</v>
      </c>
      <c r="C31" s="41">
        <f t="shared" si="0"/>
        <v>5.3521126760563389</v>
      </c>
      <c r="D31" s="40">
        <v>110.13</v>
      </c>
      <c r="E31" s="41">
        <v>3.5499999999999997E-2</v>
      </c>
      <c r="F31" s="41">
        <v>0.19</v>
      </c>
      <c r="G31" s="40">
        <v>5.3521126760563389</v>
      </c>
      <c r="H31" s="40">
        <v>110.13</v>
      </c>
    </row>
    <row r="32" spans="1:8" x14ac:dyDescent="0.25">
      <c r="A32" s="41">
        <v>2.5899999999999999E-2</v>
      </c>
      <c r="B32" s="41">
        <v>0.12</v>
      </c>
      <c r="C32" s="41">
        <f t="shared" si="0"/>
        <v>4.6332046332046328</v>
      </c>
      <c r="D32" s="40">
        <v>112.6</v>
      </c>
      <c r="E32" s="41">
        <v>2.5899999999999999E-2</v>
      </c>
      <c r="F32" s="41">
        <v>0.12</v>
      </c>
      <c r="G32" s="40">
        <v>4.6332046332046328</v>
      </c>
      <c r="H32" s="40">
        <v>112.6</v>
      </c>
    </row>
    <row r="33" spans="1:8" x14ac:dyDescent="0.25">
      <c r="A33" s="41">
        <v>2.1000000000000001E-2</v>
      </c>
      <c r="B33" s="41">
        <v>0.17</v>
      </c>
      <c r="C33" s="41">
        <f t="shared" si="0"/>
        <v>8.0952380952380949</v>
      </c>
      <c r="D33" s="40">
        <v>117.11</v>
      </c>
      <c r="E33" s="41">
        <v>2.1000000000000001E-2</v>
      </c>
      <c r="F33" s="41">
        <v>0.17</v>
      </c>
      <c r="G33" s="40">
        <v>8.0952380952380949</v>
      </c>
      <c r="H33" s="40">
        <v>117.11</v>
      </c>
    </row>
    <row r="34" spans="1:8" x14ac:dyDescent="0.25">
      <c r="A34" s="41">
        <v>2.7699999999999999E-2</v>
      </c>
      <c r="B34" s="41">
        <v>0.2</v>
      </c>
      <c r="C34" s="41">
        <f>B34/A34</f>
        <v>7.2202166064981954</v>
      </c>
      <c r="D34" s="40">
        <v>119.74</v>
      </c>
      <c r="E34" s="41">
        <v>2.7699999999999999E-2</v>
      </c>
      <c r="F34" s="41">
        <v>0.2</v>
      </c>
      <c r="G34" s="40">
        <v>7.2202166064981954</v>
      </c>
      <c r="H34" s="40">
        <v>119.74</v>
      </c>
    </row>
    <row r="35" spans="1:8" x14ac:dyDescent="0.25">
      <c r="A35" s="41">
        <v>2.9000000000000001E-2</v>
      </c>
      <c r="B35" s="41">
        <v>0.28000000000000003</v>
      </c>
      <c r="C35" s="41">
        <f t="shared" si="0"/>
        <v>9.6551724137931032</v>
      </c>
      <c r="D35" s="40">
        <v>122.79</v>
      </c>
      <c r="E35" s="41">
        <v>2.9000000000000001E-2</v>
      </c>
      <c r="F35" s="41">
        <v>0.28000000000000003</v>
      </c>
      <c r="G35" s="40">
        <v>9.6551724137931032</v>
      </c>
      <c r="H35" s="40">
        <v>122.79</v>
      </c>
    </row>
    <row r="36" spans="1:8" x14ac:dyDescent="0.25">
      <c r="A36" s="41">
        <v>4.2999999999999997E-2</v>
      </c>
      <c r="B36" s="41">
        <v>0.36</v>
      </c>
      <c r="C36" s="41">
        <f t="shared" si="0"/>
        <v>8.3720930232558146</v>
      </c>
      <c r="D36" s="40">
        <v>124.55</v>
      </c>
      <c r="E36" s="41">
        <v>4.2999999999999997E-2</v>
      </c>
      <c r="F36" s="41">
        <v>0.36</v>
      </c>
      <c r="G36" s="40">
        <v>8.3720930232558146</v>
      </c>
      <c r="H36" s="40">
        <v>124.55</v>
      </c>
    </row>
    <row r="37" spans="1:8" x14ac:dyDescent="0.25">
      <c r="A37" s="40">
        <v>2.4199999999999999E-2</v>
      </c>
      <c r="B37" s="40">
        <v>0.35</v>
      </c>
      <c r="C37" s="40">
        <f t="shared" si="0"/>
        <v>14.462809917355372</v>
      </c>
      <c r="D37" s="40">
        <v>128.93</v>
      </c>
      <c r="E37" s="41">
        <v>2.4199999999999999E-2</v>
      </c>
      <c r="F37" s="41">
        <v>0.35</v>
      </c>
      <c r="G37" s="40">
        <v>14.462809917355372</v>
      </c>
      <c r="H37" s="40">
        <v>128.93</v>
      </c>
    </row>
    <row r="38" spans="1:8" x14ac:dyDescent="0.25">
      <c r="A38" s="40">
        <v>3.1600000000000003E-2</v>
      </c>
      <c r="B38" s="40">
        <v>0.21</v>
      </c>
      <c r="C38" s="40">
        <f t="shared" si="0"/>
        <v>6.6455696202531636</v>
      </c>
      <c r="D38" s="40">
        <v>132.91999999999999</v>
      </c>
      <c r="E38" s="41">
        <v>3.1600000000000003E-2</v>
      </c>
      <c r="F38" s="41">
        <v>0.21</v>
      </c>
      <c r="G38" s="40">
        <v>6.6455696202531636</v>
      </c>
      <c r="H38" s="40">
        <v>132.91999999999999</v>
      </c>
    </row>
    <row r="39" spans="1:8" x14ac:dyDescent="0.25">
      <c r="A39" s="40">
        <v>3.6700000000000003E-2</v>
      </c>
      <c r="B39" s="40">
        <v>0.17</v>
      </c>
      <c r="C39" s="40">
        <f t="shared" si="0"/>
        <v>4.6321525885558579</v>
      </c>
      <c r="D39" s="40">
        <v>134.15</v>
      </c>
      <c r="E39" s="41">
        <v>3.6700000000000003E-2</v>
      </c>
      <c r="F39" s="41">
        <v>0.17</v>
      </c>
      <c r="G39" s="40">
        <v>4.6321525885558579</v>
      </c>
      <c r="H39" s="40">
        <v>134.15</v>
      </c>
    </row>
    <row r="40" spans="1:8" x14ac:dyDescent="0.25">
      <c r="A40" s="40">
        <v>2.69E-2</v>
      </c>
      <c r="B40" s="40">
        <v>0.15</v>
      </c>
      <c r="C40" s="40">
        <f t="shared" si="0"/>
        <v>5.5762081784386615</v>
      </c>
      <c r="D40" s="40">
        <v>136.82</v>
      </c>
      <c r="E40" s="41">
        <v>2.69E-2</v>
      </c>
      <c r="F40" s="41">
        <v>0.15</v>
      </c>
      <c r="G40" s="40">
        <v>5.5762081784386615</v>
      </c>
      <c r="H40" s="40">
        <v>136.82</v>
      </c>
    </row>
    <row r="41" spans="1:8" x14ac:dyDescent="0.25">
      <c r="A41" s="40">
        <v>3.1199999999999999E-2</v>
      </c>
      <c r="B41" s="40">
        <v>0.15</v>
      </c>
      <c r="C41" s="40">
        <f t="shared" si="0"/>
        <v>4.8076923076923075</v>
      </c>
      <c r="D41" s="40">
        <v>144.84</v>
      </c>
      <c r="E41" s="41">
        <v>3.1199999999999999E-2</v>
      </c>
      <c r="F41" s="41">
        <v>0.15</v>
      </c>
      <c r="G41" s="40">
        <v>4.8076923076923075</v>
      </c>
      <c r="H41" s="40">
        <v>144.84</v>
      </c>
    </row>
    <row r="42" spans="1:8" x14ac:dyDescent="0.25">
      <c r="A42" s="40">
        <v>3.8699999999999998E-2</v>
      </c>
      <c r="B42" s="40">
        <v>0.21</v>
      </c>
      <c r="C42" s="40">
        <f t="shared" si="0"/>
        <v>5.4263565891472867</v>
      </c>
      <c r="D42" s="40">
        <v>146.47999999999999</v>
      </c>
      <c r="E42" s="41">
        <v>3.8699999999999998E-2</v>
      </c>
      <c r="F42" s="41">
        <v>0.21</v>
      </c>
      <c r="G42" s="40">
        <v>5.4263565891472867</v>
      </c>
      <c r="H42" s="40">
        <v>146.47999999999999</v>
      </c>
    </row>
    <row r="43" spans="1:8" x14ac:dyDescent="0.25">
      <c r="A43" s="40">
        <v>3.1300000000000001E-2</v>
      </c>
      <c r="B43" s="40">
        <v>0.18</v>
      </c>
      <c r="C43" s="40">
        <f t="shared" si="0"/>
        <v>5.7507987220447276</v>
      </c>
      <c r="D43" s="40">
        <v>151.66</v>
      </c>
      <c r="E43" s="41">
        <v>3.1300000000000001E-2</v>
      </c>
      <c r="F43" s="41">
        <v>0.18</v>
      </c>
      <c r="G43" s="40">
        <v>5.7507987220447276</v>
      </c>
      <c r="H43" s="40">
        <v>151.66</v>
      </c>
    </row>
    <row r="44" spans="1:8" x14ac:dyDescent="0.25">
      <c r="A44" s="40">
        <v>4.82E-2</v>
      </c>
      <c r="B44" s="40">
        <v>0.38</v>
      </c>
      <c r="C44" s="40">
        <f t="shared" si="0"/>
        <v>7.8838174273858925</v>
      </c>
      <c r="D44" s="40">
        <v>154.61000000000001</v>
      </c>
      <c r="E44" s="41">
        <v>4.82E-2</v>
      </c>
      <c r="F44" s="41">
        <v>0.38</v>
      </c>
      <c r="G44" s="40">
        <v>7.8838174273858925</v>
      </c>
      <c r="H44" s="40">
        <v>154.61000000000001</v>
      </c>
    </row>
    <row r="45" spans="1:8" x14ac:dyDescent="0.25">
      <c r="A45" s="40">
        <v>3.8300000000000001E-2</v>
      </c>
      <c r="B45" s="40">
        <v>0.18</v>
      </c>
      <c r="C45" s="40">
        <f t="shared" si="0"/>
        <v>4.6997389033942554</v>
      </c>
      <c r="D45" s="40">
        <v>162.1</v>
      </c>
      <c r="E45" s="41">
        <v>3.8300000000000001E-2</v>
      </c>
      <c r="F45" s="41">
        <v>0.18</v>
      </c>
      <c r="G45" s="40">
        <v>4.6997389033942554</v>
      </c>
      <c r="H45" s="40">
        <v>162.1</v>
      </c>
    </row>
    <row r="46" spans="1:8" x14ac:dyDescent="0.25">
      <c r="A46" s="40">
        <v>2.4899999999999999E-2</v>
      </c>
      <c r="B46" s="40">
        <v>0.32</v>
      </c>
      <c r="C46" s="40">
        <f t="shared" si="0"/>
        <v>12.851405622489962</v>
      </c>
      <c r="D46" s="40">
        <v>167.56</v>
      </c>
      <c r="E46" s="41">
        <v>2.4899999999999999E-2</v>
      </c>
      <c r="F46" s="41">
        <v>0.32</v>
      </c>
      <c r="G46" s="40">
        <v>12.851405622489962</v>
      </c>
      <c r="H46" s="40">
        <v>167.56</v>
      </c>
    </row>
    <row r="47" spans="1:8" x14ac:dyDescent="0.25">
      <c r="A47" s="40">
        <v>2.58E-2</v>
      </c>
      <c r="B47" s="40">
        <v>0.32</v>
      </c>
      <c r="C47" s="40">
        <f t="shared" si="0"/>
        <v>12.403100775193799</v>
      </c>
      <c r="D47" s="40">
        <v>172.66</v>
      </c>
      <c r="E47" s="41">
        <v>2.58E-2</v>
      </c>
      <c r="F47" s="41">
        <v>0.32</v>
      </c>
      <c r="G47" s="40">
        <v>12.403100775193799</v>
      </c>
      <c r="H47" s="40">
        <v>172.66</v>
      </c>
    </row>
    <row r="48" spans="1:8" x14ac:dyDescent="0.25">
      <c r="A48" s="40">
        <v>2.98E-2</v>
      </c>
      <c r="B48" s="40">
        <v>0.21</v>
      </c>
      <c r="C48" s="40">
        <f t="shared" si="0"/>
        <v>7.0469798657718119</v>
      </c>
      <c r="D48" s="40">
        <v>173.63</v>
      </c>
      <c r="E48" s="41">
        <v>2.98E-2</v>
      </c>
      <c r="F48" s="41">
        <v>0.21</v>
      </c>
      <c r="G48" s="40">
        <v>7.0469798657718119</v>
      </c>
      <c r="H48" s="40">
        <v>173.63</v>
      </c>
    </row>
    <row r="49" spans="1:8" x14ac:dyDescent="0.25">
      <c r="A49" s="42">
        <v>3.0099999999999998E-2</v>
      </c>
      <c r="B49" s="42" t="s">
        <v>268</v>
      </c>
      <c r="C49" s="43" t="s">
        <v>266</v>
      </c>
      <c r="D49" s="42">
        <v>180.44</v>
      </c>
      <c r="E49" s="41">
        <v>2.6700000000000002E-2</v>
      </c>
      <c r="F49" s="41">
        <v>0.11</v>
      </c>
      <c r="G49" s="40">
        <v>4.119850187265917</v>
      </c>
      <c r="H49" s="40">
        <v>184.87</v>
      </c>
    </row>
    <row r="50" spans="1:8" x14ac:dyDescent="0.25">
      <c r="A50" s="40">
        <v>2.6700000000000002E-2</v>
      </c>
      <c r="B50" s="40">
        <v>0.11</v>
      </c>
      <c r="C50" s="40">
        <f t="shared" si="0"/>
        <v>4.119850187265917</v>
      </c>
      <c r="D50" s="40">
        <v>184.87</v>
      </c>
      <c r="E50" s="41">
        <v>2.5600000000000001E-2</v>
      </c>
      <c r="F50" s="41">
        <v>0.09</v>
      </c>
      <c r="G50" s="40">
        <v>3.5156249999999996</v>
      </c>
      <c r="H50" s="40">
        <v>191.39</v>
      </c>
    </row>
    <row r="51" spans="1:8" x14ac:dyDescent="0.25">
      <c r="A51" s="40">
        <v>2.5600000000000001E-2</v>
      </c>
      <c r="B51" s="40">
        <v>0.09</v>
      </c>
      <c r="C51" s="40">
        <f t="shared" si="0"/>
        <v>3.5156249999999996</v>
      </c>
      <c r="D51" s="40">
        <v>191.39</v>
      </c>
      <c r="E51" s="41">
        <v>3.0599999999999999E-2</v>
      </c>
      <c r="F51" s="41">
        <v>0.28000000000000003</v>
      </c>
      <c r="G51" s="40">
        <v>9.1503267973856222</v>
      </c>
      <c r="H51" s="40">
        <v>193.86</v>
      </c>
    </row>
    <row r="52" spans="1:8" x14ac:dyDescent="0.25">
      <c r="A52" s="40">
        <v>3.0599999999999999E-2</v>
      </c>
      <c r="B52" s="40">
        <v>0.28000000000000003</v>
      </c>
      <c r="C52" s="40">
        <f t="shared" si="0"/>
        <v>9.1503267973856222</v>
      </c>
      <c r="D52" s="40">
        <v>193.86</v>
      </c>
      <c r="E52" s="41">
        <v>3.2899999999999999E-2</v>
      </c>
      <c r="F52" s="41">
        <v>0.21</v>
      </c>
      <c r="G52" s="40">
        <v>6.3829787234042552</v>
      </c>
      <c r="H52" s="40">
        <v>198.92</v>
      </c>
    </row>
    <row r="53" spans="1:8" x14ac:dyDescent="0.25">
      <c r="A53" s="40">
        <v>3.2899999999999999E-2</v>
      </c>
      <c r="B53" s="40">
        <v>0.21</v>
      </c>
      <c r="C53" s="40">
        <f t="shared" si="0"/>
        <v>6.3829787234042552</v>
      </c>
      <c r="D53" s="40">
        <v>198.92</v>
      </c>
      <c r="E53" s="41">
        <v>3.9300000000000002E-2</v>
      </c>
      <c r="F53" s="41">
        <v>0.21</v>
      </c>
      <c r="G53" s="40">
        <v>5.343511450381679</v>
      </c>
      <c r="H53" s="40">
        <v>202.43</v>
      </c>
    </row>
    <row r="54" spans="1:8" x14ac:dyDescent="0.25">
      <c r="A54" s="40">
        <v>3.9300000000000002E-2</v>
      </c>
      <c r="B54" s="40">
        <v>0.21</v>
      </c>
      <c r="C54" s="40">
        <f t="shared" si="0"/>
        <v>5.343511450381679</v>
      </c>
      <c r="D54" s="40">
        <v>202.43</v>
      </c>
      <c r="E54" s="41">
        <v>3.5900000000000001E-2</v>
      </c>
      <c r="F54" s="41">
        <v>0.19</v>
      </c>
      <c r="G54" s="40">
        <v>5.2924791086350975</v>
      </c>
      <c r="H54" s="40">
        <v>208.85</v>
      </c>
    </row>
    <row r="55" spans="1:8" x14ac:dyDescent="0.25">
      <c r="A55" s="40">
        <v>3.5900000000000001E-2</v>
      </c>
      <c r="B55" s="40">
        <v>0.19</v>
      </c>
      <c r="C55" s="40">
        <f t="shared" si="0"/>
        <v>5.2924791086350975</v>
      </c>
      <c r="D55" s="40">
        <v>208.85</v>
      </c>
      <c r="E55" s="41">
        <v>3.9300000000000002E-2</v>
      </c>
      <c r="F55" s="41">
        <v>0.21</v>
      </c>
      <c r="G55" s="40">
        <v>5.343511450381679</v>
      </c>
      <c r="H55" s="40">
        <v>213.27</v>
      </c>
    </row>
    <row r="56" spans="1:8" x14ac:dyDescent="0.25">
      <c r="A56" s="40">
        <v>3.9300000000000002E-2</v>
      </c>
      <c r="B56" s="40">
        <v>0.21</v>
      </c>
      <c r="C56" s="40">
        <f t="shared" si="0"/>
        <v>5.343511450381679</v>
      </c>
      <c r="D56" s="40">
        <v>213.27</v>
      </c>
      <c r="E56" s="41">
        <v>2.7900000000000001E-2</v>
      </c>
      <c r="F56" s="41">
        <v>0.3</v>
      </c>
      <c r="G56" s="40">
        <v>10.75268817204301</v>
      </c>
      <c r="H56" s="40">
        <v>221.46</v>
      </c>
    </row>
    <row r="57" spans="1:8" x14ac:dyDescent="0.25">
      <c r="A57" s="40">
        <v>2.7900000000000001E-2</v>
      </c>
      <c r="B57" s="40">
        <v>0.3</v>
      </c>
      <c r="C57" s="40">
        <f t="shared" si="0"/>
        <v>10.75268817204301</v>
      </c>
      <c r="D57" s="40">
        <v>221.46</v>
      </c>
      <c r="E57" s="41">
        <v>2.81E-2</v>
      </c>
      <c r="F57" s="41">
        <v>0.1</v>
      </c>
      <c r="G57" s="40">
        <v>3.5587188612099645</v>
      </c>
      <c r="H57" s="40">
        <v>223.94</v>
      </c>
    </row>
    <row r="58" spans="1:8" x14ac:dyDescent="0.25">
      <c r="A58" s="40">
        <v>2.81E-2</v>
      </c>
      <c r="B58" s="40">
        <v>0.1</v>
      </c>
      <c r="C58" s="40">
        <f t="shared" si="0"/>
        <v>3.5587188612099645</v>
      </c>
      <c r="D58" s="40">
        <v>223.94</v>
      </c>
      <c r="E58" s="41">
        <v>2.6800000000000001E-2</v>
      </c>
      <c r="F58" s="41">
        <v>0.13</v>
      </c>
      <c r="G58" s="40">
        <v>4.8507462686567164</v>
      </c>
      <c r="H58" s="40">
        <v>229.39</v>
      </c>
    </row>
    <row r="59" spans="1:8" x14ac:dyDescent="0.25">
      <c r="A59" s="40">
        <v>2.6800000000000001E-2</v>
      </c>
      <c r="B59" s="40">
        <v>0.13</v>
      </c>
      <c r="C59" s="40">
        <f t="shared" si="0"/>
        <v>4.8507462686567164</v>
      </c>
      <c r="D59" s="40">
        <v>229.39</v>
      </c>
      <c r="E59" s="41">
        <v>2.81E-2</v>
      </c>
      <c r="F59" s="41">
        <v>0.08</v>
      </c>
      <c r="G59" s="40">
        <v>2.8469750889679717</v>
      </c>
      <c r="H59" s="40">
        <v>231.96</v>
      </c>
    </row>
    <row r="60" spans="1:8" x14ac:dyDescent="0.25">
      <c r="A60" s="41">
        <v>2.81E-2</v>
      </c>
      <c r="B60" s="41">
        <v>0.08</v>
      </c>
      <c r="C60" s="41">
        <f>B60/A60</f>
        <v>2.8469750889679717</v>
      </c>
      <c r="D60" s="41">
        <v>231.96</v>
      </c>
      <c r="E60" s="41">
        <v>3.3799999999999997E-2</v>
      </c>
      <c r="F60" s="41">
        <v>0.08</v>
      </c>
      <c r="G60" s="40">
        <v>2.3668639053254439</v>
      </c>
      <c r="H60" s="40">
        <v>238.44</v>
      </c>
    </row>
    <row r="61" spans="1:8" x14ac:dyDescent="0.25">
      <c r="A61" s="41">
        <v>3.3799999999999997E-2</v>
      </c>
      <c r="B61" s="41">
        <v>0.08</v>
      </c>
      <c r="C61" s="41">
        <f t="shared" si="0"/>
        <v>2.3668639053254439</v>
      </c>
      <c r="D61" s="41">
        <v>238.44</v>
      </c>
      <c r="E61" s="41">
        <v>2.4899999999999999E-2</v>
      </c>
      <c r="F61" s="41">
        <v>0.11</v>
      </c>
      <c r="G61" s="40">
        <v>4.4176706827309236</v>
      </c>
      <c r="H61" s="40">
        <v>241.45</v>
      </c>
    </row>
    <row r="62" spans="1:8" x14ac:dyDescent="0.25">
      <c r="A62" s="41">
        <v>2.4899999999999999E-2</v>
      </c>
      <c r="B62" s="41">
        <v>0.11</v>
      </c>
      <c r="C62" s="41">
        <f t="shared" si="0"/>
        <v>4.4176706827309236</v>
      </c>
      <c r="D62" s="41">
        <v>241.45</v>
      </c>
      <c r="E62" s="41">
        <v>3.5099999999999999E-2</v>
      </c>
      <c r="F62" s="41">
        <v>0.25</v>
      </c>
      <c r="G62" s="40">
        <v>7.1225071225071224</v>
      </c>
      <c r="H62" s="40">
        <v>246.6</v>
      </c>
    </row>
    <row r="63" spans="1:8" x14ac:dyDescent="0.25">
      <c r="A63" s="41">
        <v>3.5099999999999999E-2</v>
      </c>
      <c r="B63" s="41">
        <v>0.25</v>
      </c>
      <c r="C63" s="41">
        <f t="shared" si="0"/>
        <v>7.1225071225071224</v>
      </c>
      <c r="D63" s="41">
        <v>246.6</v>
      </c>
      <c r="E63" s="41">
        <v>3.7999999999999999E-2</v>
      </c>
      <c r="F63" s="41" t="s">
        <v>267</v>
      </c>
      <c r="G63" s="40" t="s">
        <v>266</v>
      </c>
      <c r="H63" s="40">
        <v>250.12</v>
      </c>
    </row>
    <row r="64" spans="1:8" x14ac:dyDescent="0.25">
      <c r="A64" s="41">
        <v>3.7999999999999999E-2</v>
      </c>
      <c r="B64" s="41" t="s">
        <v>267</v>
      </c>
      <c r="C64" s="41" t="s">
        <v>266</v>
      </c>
      <c r="D64" s="41">
        <v>250.12</v>
      </c>
      <c r="E64" s="41">
        <v>4.1300000000000003E-2</v>
      </c>
      <c r="F64" s="41">
        <v>0.19</v>
      </c>
      <c r="G64" s="40">
        <v>4.6004842615012107</v>
      </c>
      <c r="H64" s="40">
        <v>252.81</v>
      </c>
    </row>
    <row r="65" spans="1:8" x14ac:dyDescent="0.25">
      <c r="A65" s="41">
        <v>4.1300000000000003E-2</v>
      </c>
      <c r="B65" s="41">
        <v>0.19</v>
      </c>
      <c r="C65" s="41">
        <f t="shared" si="0"/>
        <v>4.6004842615012107</v>
      </c>
      <c r="D65" s="41">
        <v>252.81</v>
      </c>
      <c r="E65" s="41">
        <v>3.1300000000000001E-2</v>
      </c>
      <c r="F65" s="41">
        <v>0.09</v>
      </c>
      <c r="G65" s="40">
        <v>2.8753993610223638</v>
      </c>
      <c r="H65" s="40">
        <v>259.31</v>
      </c>
    </row>
    <row r="66" spans="1:8" x14ac:dyDescent="0.25">
      <c r="A66" s="41">
        <v>3.1300000000000001E-2</v>
      </c>
      <c r="B66" s="41">
        <v>0.09</v>
      </c>
      <c r="C66" s="41">
        <f t="shared" si="0"/>
        <v>2.8753993610223638</v>
      </c>
      <c r="D66" s="41">
        <v>259.31</v>
      </c>
      <c r="E66" s="41">
        <v>3.5499999999999997E-2</v>
      </c>
      <c r="F66" s="41">
        <v>0.09</v>
      </c>
      <c r="G66" s="40">
        <v>2.535211267605634</v>
      </c>
      <c r="H66" s="40">
        <v>263.76</v>
      </c>
    </row>
    <row r="67" spans="1:8" x14ac:dyDescent="0.25">
      <c r="A67" s="41">
        <v>3.5499999999999997E-2</v>
      </c>
      <c r="B67" s="41">
        <v>0.09</v>
      </c>
      <c r="C67" s="41">
        <f t="shared" si="0"/>
        <v>2.535211267605634</v>
      </c>
      <c r="D67" s="41">
        <v>263.76</v>
      </c>
      <c r="E67" s="41">
        <v>4.4900000000000002E-2</v>
      </c>
      <c r="F67" s="41">
        <v>0.2</v>
      </c>
      <c r="G67" s="40">
        <v>4.4543429844097995</v>
      </c>
      <c r="H67" s="40">
        <v>267.12</v>
      </c>
    </row>
    <row r="68" spans="1:8" x14ac:dyDescent="0.25">
      <c r="A68" s="41">
        <v>4.4900000000000002E-2</v>
      </c>
      <c r="B68" s="41">
        <v>0.2</v>
      </c>
      <c r="C68" s="41">
        <f>B68/A68</f>
        <v>4.4543429844097995</v>
      </c>
      <c r="D68" s="41">
        <v>267.12</v>
      </c>
      <c r="E68" s="41">
        <v>2.4500000000000001E-2</v>
      </c>
      <c r="F68" s="41">
        <v>0.08</v>
      </c>
      <c r="G68" s="40">
        <v>3.2653061224489797</v>
      </c>
      <c r="H68" s="40">
        <v>268.62</v>
      </c>
    </row>
    <row r="69" spans="1:8" x14ac:dyDescent="0.25">
      <c r="A69" s="41">
        <v>2.4500000000000001E-2</v>
      </c>
      <c r="B69" s="41">
        <v>0.08</v>
      </c>
      <c r="C69" s="41">
        <f t="shared" si="0"/>
        <v>3.2653061224489797</v>
      </c>
      <c r="D69" s="41">
        <v>268.62</v>
      </c>
      <c r="E69" s="41">
        <v>2.58E-2</v>
      </c>
      <c r="F69" s="41">
        <v>0.16</v>
      </c>
      <c r="G69" s="40">
        <v>6.2015503875968996</v>
      </c>
      <c r="H69" s="40">
        <v>273.52</v>
      </c>
    </row>
    <row r="70" spans="1:8" x14ac:dyDescent="0.25">
      <c r="A70" s="40">
        <v>2.58E-2</v>
      </c>
      <c r="B70" s="40">
        <v>0.16</v>
      </c>
      <c r="C70" s="40">
        <f t="shared" si="0"/>
        <v>6.2015503875968996</v>
      </c>
      <c r="D70" s="40">
        <v>273.52</v>
      </c>
      <c r="E70" s="41">
        <v>3.5900000000000001E-2</v>
      </c>
      <c r="F70" s="41">
        <v>0.2</v>
      </c>
      <c r="G70" s="40">
        <v>5.5710306406685239</v>
      </c>
      <c r="H70" s="40">
        <v>276.70999999999998</v>
      </c>
    </row>
    <row r="71" spans="1:8" x14ac:dyDescent="0.25">
      <c r="A71" s="40">
        <v>3.5900000000000001E-2</v>
      </c>
      <c r="B71" s="40">
        <v>0.2</v>
      </c>
      <c r="C71" s="40">
        <f t="shared" ref="C71:C82" si="1">B71/A71</f>
        <v>5.5710306406685239</v>
      </c>
      <c r="D71" s="40">
        <v>276.70999999999998</v>
      </c>
      <c r="E71" s="41">
        <v>2.58E-2</v>
      </c>
      <c r="F71" s="41">
        <v>0.22</v>
      </c>
      <c r="G71" s="40">
        <v>8.5271317829457356</v>
      </c>
      <c r="H71" s="40">
        <v>284.82</v>
      </c>
    </row>
    <row r="72" spans="1:8" x14ac:dyDescent="0.25">
      <c r="A72" s="40">
        <v>2.58E-2</v>
      </c>
      <c r="B72" s="40">
        <v>0.22</v>
      </c>
      <c r="C72" s="40">
        <f t="shared" si="1"/>
        <v>8.5271317829457356</v>
      </c>
      <c r="D72" s="40">
        <v>284.82</v>
      </c>
      <c r="E72" s="41">
        <v>2.52E-2</v>
      </c>
      <c r="F72" s="41">
        <v>0.12</v>
      </c>
      <c r="G72" s="40">
        <v>4.7619047619047619</v>
      </c>
      <c r="H72" s="40">
        <v>288.95</v>
      </c>
    </row>
    <row r="73" spans="1:8" x14ac:dyDescent="0.25">
      <c r="A73" s="40">
        <v>2.52E-2</v>
      </c>
      <c r="B73" s="40">
        <v>0.12</v>
      </c>
      <c r="C73" s="40">
        <f t="shared" si="1"/>
        <v>4.7619047619047619</v>
      </c>
      <c r="D73" s="40">
        <v>288.95</v>
      </c>
      <c r="E73" s="41">
        <v>2.93E-2</v>
      </c>
      <c r="F73" s="41" t="s">
        <v>267</v>
      </c>
      <c r="G73" s="41" t="s">
        <v>266</v>
      </c>
      <c r="H73" s="40">
        <v>294.51</v>
      </c>
    </row>
    <row r="74" spans="1:8" x14ac:dyDescent="0.25">
      <c r="A74" s="40">
        <v>2.93E-2</v>
      </c>
      <c r="B74" s="40" t="s">
        <v>267</v>
      </c>
      <c r="C74" s="41" t="s">
        <v>266</v>
      </c>
      <c r="D74" s="40">
        <v>294.51</v>
      </c>
      <c r="E74" s="41">
        <v>2.7300000000000001E-2</v>
      </c>
      <c r="F74" s="41" t="s">
        <v>267</v>
      </c>
      <c r="G74" s="41" t="s">
        <v>266</v>
      </c>
      <c r="H74" s="40">
        <v>298.74</v>
      </c>
    </row>
    <row r="75" spans="1:8" x14ac:dyDescent="0.25">
      <c r="A75" s="40">
        <v>2.7300000000000001E-2</v>
      </c>
      <c r="B75" s="40" t="s">
        <v>267</v>
      </c>
      <c r="C75" s="41" t="s">
        <v>266</v>
      </c>
      <c r="D75" s="40">
        <v>298.74</v>
      </c>
      <c r="E75" s="41">
        <v>2.6499999999999999E-2</v>
      </c>
      <c r="F75" s="41">
        <v>0.12</v>
      </c>
      <c r="G75" s="40">
        <v>4.5283018867924527</v>
      </c>
      <c r="H75" s="40">
        <v>307.06</v>
      </c>
    </row>
    <row r="76" spans="1:8" x14ac:dyDescent="0.25">
      <c r="A76" s="43">
        <v>2.52E-2</v>
      </c>
      <c r="B76" s="42" t="s">
        <v>268</v>
      </c>
      <c r="C76" s="43" t="s">
        <v>266</v>
      </c>
      <c r="D76" s="43">
        <v>303.64</v>
      </c>
      <c r="E76" s="41">
        <v>3.5799999999999998E-2</v>
      </c>
      <c r="F76" s="41">
        <v>0.18</v>
      </c>
      <c r="G76" s="40">
        <v>5.027932960893855</v>
      </c>
      <c r="H76" s="40">
        <v>313.3</v>
      </c>
    </row>
    <row r="77" spans="1:8" x14ac:dyDescent="0.25">
      <c r="A77" s="40">
        <v>2.6499999999999999E-2</v>
      </c>
      <c r="B77" s="40">
        <v>0.12</v>
      </c>
      <c r="C77" s="40">
        <f t="shared" si="1"/>
        <v>4.5283018867924527</v>
      </c>
      <c r="D77" s="40">
        <v>307.06</v>
      </c>
      <c r="E77" s="41">
        <v>2.8000000000000001E-2</v>
      </c>
      <c r="F77" s="41">
        <v>0.16</v>
      </c>
      <c r="G77" s="40">
        <v>5.7142857142857144</v>
      </c>
      <c r="H77" s="40">
        <v>317.7</v>
      </c>
    </row>
    <row r="78" spans="1:8" x14ac:dyDescent="0.25">
      <c r="A78" s="40">
        <v>3.5799999999999998E-2</v>
      </c>
      <c r="B78" s="40">
        <v>0.18</v>
      </c>
      <c r="C78" s="40">
        <f t="shared" si="1"/>
        <v>5.027932960893855</v>
      </c>
      <c r="D78" s="40">
        <v>313.3</v>
      </c>
      <c r="E78" s="41" t="s">
        <v>267</v>
      </c>
      <c r="F78" s="41" t="s">
        <v>267</v>
      </c>
      <c r="G78" s="41" t="s">
        <v>266</v>
      </c>
      <c r="H78" s="40">
        <v>327.32</v>
      </c>
    </row>
    <row r="79" spans="1:8" x14ac:dyDescent="0.25">
      <c r="A79" s="41">
        <v>2.8000000000000001E-2</v>
      </c>
      <c r="B79" s="41">
        <v>0.16</v>
      </c>
      <c r="C79" s="40">
        <f>B79/A79</f>
        <v>5.7142857142857144</v>
      </c>
      <c r="D79" s="40">
        <v>317.7</v>
      </c>
      <c r="E79" s="41">
        <v>2.75E-2</v>
      </c>
      <c r="F79" s="41">
        <v>0.08</v>
      </c>
      <c r="G79" s="40">
        <v>2.9090909090909092</v>
      </c>
      <c r="H79" s="40">
        <v>330.4</v>
      </c>
    </row>
    <row r="80" spans="1:8" x14ac:dyDescent="0.25">
      <c r="A80" s="40" t="s">
        <v>267</v>
      </c>
      <c r="B80" s="40" t="s">
        <v>267</v>
      </c>
      <c r="C80" s="41" t="s">
        <v>266</v>
      </c>
      <c r="D80" s="40">
        <v>327.32</v>
      </c>
      <c r="E80" s="41">
        <v>2.8899999999999999E-2</v>
      </c>
      <c r="F80" s="41">
        <v>0.01</v>
      </c>
      <c r="G80" s="40">
        <v>0.34602076124567477</v>
      </c>
      <c r="H80" s="40">
        <v>335.12</v>
      </c>
    </row>
    <row r="81" spans="1:4" x14ac:dyDescent="0.25">
      <c r="A81" s="40">
        <v>2.75E-2</v>
      </c>
      <c r="B81" s="40">
        <v>0.08</v>
      </c>
      <c r="C81" s="40">
        <f t="shared" si="1"/>
        <v>2.9090909090909092</v>
      </c>
      <c r="D81" s="40">
        <v>330.4</v>
      </c>
    </row>
    <row r="82" spans="1:4" x14ac:dyDescent="0.25">
      <c r="A82" s="40">
        <v>2.8899999999999999E-2</v>
      </c>
      <c r="B82" s="40">
        <v>0.01</v>
      </c>
      <c r="C82" s="40">
        <f t="shared" si="1"/>
        <v>0.34602076124567477</v>
      </c>
      <c r="D82" s="40">
        <v>335.12</v>
      </c>
    </row>
    <row r="83" spans="1:4" x14ac:dyDescent="0.25">
      <c r="A83" s="40" t="s">
        <v>265</v>
      </c>
      <c r="B83" s="40" t="s">
        <v>250</v>
      </c>
      <c r="C83" s="40" t="s">
        <v>251</v>
      </c>
      <c r="D83" s="40" t="s">
        <v>245</v>
      </c>
    </row>
    <row r="84" spans="1:4" x14ac:dyDescent="0.25">
      <c r="A84" s="40" t="s">
        <v>246</v>
      </c>
      <c r="B84" s="40">
        <f>AVERAGE(A6:A79,A81:A82)</f>
        <v>3.1976315789473679E-2</v>
      </c>
      <c r="C84" s="40">
        <f>AVERAGE(F6:F80)</f>
        <v>0.21408450704225354</v>
      </c>
      <c r="D84" s="40">
        <f>AVERAGE(G6:G80)</f>
        <v>6.8819501408667856</v>
      </c>
    </row>
    <row r="85" spans="1:4" x14ac:dyDescent="0.25">
      <c r="A85" s="40" t="s">
        <v>247</v>
      </c>
      <c r="B85" s="40">
        <f>MAX(A6:A79,A81:A82)</f>
        <v>4.82E-2</v>
      </c>
      <c r="C85" s="40">
        <f>MAX(F6:F80)</f>
        <v>0.43</v>
      </c>
      <c r="D85" s="40">
        <f>MAX(G6:G80)</f>
        <v>19.907407407407405</v>
      </c>
    </row>
    <row r="86" spans="1:4" x14ac:dyDescent="0.25">
      <c r="A86" s="40" t="s">
        <v>248</v>
      </c>
      <c r="B86" s="40">
        <f>MIN(A6:A79,A81:A82)</f>
        <v>1.8599999999999998E-2</v>
      </c>
      <c r="C86" s="40">
        <f>MIN(F6:F80)</f>
        <v>0.01</v>
      </c>
      <c r="D86" s="40">
        <f>MIN(G6:G80)</f>
        <v>0.34602076124567477</v>
      </c>
    </row>
    <row r="87" spans="1:4" x14ac:dyDescent="0.25">
      <c r="A87" s="40" t="s">
        <v>249</v>
      </c>
      <c r="B87" s="40">
        <f>STDEV(A6:A79,A81:A82)</f>
        <v>6.7582614810034105E-3</v>
      </c>
      <c r="C87" s="40">
        <f>STDEV(F6:F80)</f>
        <v>9.4424232131810767E-2</v>
      </c>
      <c r="D87" s="40">
        <f>STDEV(G6:G80)</f>
        <v>3.6377145782944202</v>
      </c>
    </row>
  </sheetData>
  <pageMargins left="0.7" right="0.7" top="0.75" bottom="0.75" header="0.3" footer="0.3"/>
  <pageSetup paperSize="151" scale="74" fitToHeight="0" orientation="landscape" r:id="rId1"/>
  <headerFooter>
    <oddHeader>&amp;L&amp;"-,Bold"&amp;18&amp;F&amp;R&amp;"-,Bold"&amp;18&amp;P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H1" zoomScale="70" zoomScaleNormal="70" workbookViewId="0">
      <selection activeCell="R8" sqref="R8"/>
    </sheetView>
  </sheetViews>
  <sheetFormatPr defaultColWidth="8.85546875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3"/>
  <sheetViews>
    <sheetView topLeftCell="A28" workbookViewId="0">
      <selection activeCell="F63" sqref="F63"/>
    </sheetView>
  </sheetViews>
  <sheetFormatPr defaultColWidth="8.85546875" defaultRowHeight="15" x14ac:dyDescent="0.25"/>
  <cols>
    <col min="1" max="1" width="9.42578125" style="34"/>
    <col min="2" max="2" width="9.42578125" style="32"/>
  </cols>
  <sheetData>
    <row r="1" spans="1:2" x14ac:dyDescent="0.25">
      <c r="A1" s="31"/>
      <c r="B1" s="33"/>
    </row>
    <row r="2" spans="1:2" x14ac:dyDescent="0.25">
      <c r="A2" s="34" t="s">
        <v>9</v>
      </c>
      <c r="B2" s="32" t="s">
        <v>12</v>
      </c>
    </row>
    <row r="3" spans="1:2" x14ac:dyDescent="0.25">
      <c r="A3" s="34">
        <v>44.774000000000001</v>
      </c>
      <c r="B3" s="32">
        <v>0.43</v>
      </c>
    </row>
    <row r="4" spans="1:2" x14ac:dyDescent="0.25">
      <c r="A4" s="34">
        <v>0.15</v>
      </c>
      <c r="B4" s="32">
        <v>0.28999999999999998</v>
      </c>
    </row>
    <row r="5" spans="1:2" x14ac:dyDescent="0.25">
      <c r="A5" s="34">
        <v>47.838999999999999</v>
      </c>
      <c r="B5" s="32">
        <v>0.34</v>
      </c>
    </row>
    <row r="6" spans="1:2" x14ac:dyDescent="0.25">
      <c r="A6" s="34">
        <v>0.15</v>
      </c>
      <c r="B6" s="32">
        <v>0.36</v>
      </c>
    </row>
    <row r="7" spans="1:2" x14ac:dyDescent="0.25">
      <c r="A7" s="34">
        <v>0.56599999999999995</v>
      </c>
      <c r="B7" s="32">
        <v>0.17</v>
      </c>
    </row>
    <row r="8" spans="1:2" x14ac:dyDescent="0.25">
      <c r="A8" s="34">
        <v>0.158</v>
      </c>
      <c r="B8" s="32">
        <v>0.2</v>
      </c>
    </row>
    <row r="9" spans="1:2" x14ac:dyDescent="0.25">
      <c r="A9" s="34">
        <v>86.799000000000007</v>
      </c>
      <c r="B9" s="32">
        <v>0.42</v>
      </c>
    </row>
    <row r="10" spans="1:2" x14ac:dyDescent="0.25">
      <c r="A10" s="34">
        <v>0.158</v>
      </c>
      <c r="B10" s="32">
        <v>0.3</v>
      </c>
    </row>
    <row r="11" spans="1:2" x14ac:dyDescent="0.25">
      <c r="A11" s="34">
        <v>28.564</v>
      </c>
      <c r="B11" s="32">
        <v>0.28999999999999998</v>
      </c>
    </row>
    <row r="12" spans="1:2" x14ac:dyDescent="0.25">
      <c r="A12" s="34">
        <v>0.32500000000000001</v>
      </c>
      <c r="B12" s="32">
        <v>0.26</v>
      </c>
    </row>
    <row r="13" spans="1:2" x14ac:dyDescent="0.25">
      <c r="A13" s="34">
        <v>0.23300000000000001</v>
      </c>
      <c r="B13" s="32">
        <v>0.17</v>
      </c>
    </row>
    <row r="14" spans="1:2" x14ac:dyDescent="0.25">
      <c r="A14" s="34">
        <v>33.128</v>
      </c>
      <c r="B14" s="32">
        <v>0.31</v>
      </c>
    </row>
    <row r="15" spans="1:2" x14ac:dyDescent="0.25">
      <c r="A15" s="9">
        <v>0.32500000000000001</v>
      </c>
      <c r="B15" s="9">
        <v>0.28000000000000003</v>
      </c>
    </row>
    <row r="16" spans="1:2" x14ac:dyDescent="0.25">
      <c r="A16" s="34">
        <v>4.0149999999999997</v>
      </c>
      <c r="B16" s="32">
        <v>0.35</v>
      </c>
    </row>
    <row r="17" spans="1:2" x14ac:dyDescent="0.25">
      <c r="A17" s="34">
        <v>27.006</v>
      </c>
      <c r="B17" s="32">
        <v>0.3</v>
      </c>
    </row>
    <row r="18" spans="1:2" x14ac:dyDescent="0.25">
      <c r="A18" s="34">
        <v>0.20799999999999999</v>
      </c>
      <c r="B18" s="32">
        <v>0.19</v>
      </c>
    </row>
    <row r="19" spans="1:2" x14ac:dyDescent="0.25">
      <c r="A19" s="34">
        <v>0.20799999999999999</v>
      </c>
      <c r="B19" s="32">
        <v>0.24</v>
      </c>
    </row>
    <row r="20" spans="1:2" x14ac:dyDescent="0.25">
      <c r="A20" s="34">
        <v>0.183</v>
      </c>
      <c r="B20" s="32">
        <v>0.24</v>
      </c>
    </row>
    <row r="21" spans="1:2" x14ac:dyDescent="0.25">
      <c r="A21" s="34">
        <v>0.158</v>
      </c>
      <c r="B21" s="32">
        <v>0.31</v>
      </c>
    </row>
    <row r="22" spans="1:2" x14ac:dyDescent="0.25">
      <c r="A22" s="34">
        <v>0.2</v>
      </c>
      <c r="B22" s="32">
        <v>0.13</v>
      </c>
    </row>
    <row r="23" spans="1:2" x14ac:dyDescent="0.25">
      <c r="A23" s="34">
        <v>0.308</v>
      </c>
      <c r="B23" s="32">
        <v>0.28000000000000003</v>
      </c>
    </row>
    <row r="24" spans="1:2" x14ac:dyDescent="0.25">
      <c r="A24" s="34">
        <v>0.158</v>
      </c>
      <c r="B24" s="32">
        <v>0.28000000000000003</v>
      </c>
    </row>
    <row r="25" spans="1:2" x14ac:dyDescent="0.25">
      <c r="A25" s="34">
        <v>0.50800000000000001</v>
      </c>
      <c r="B25" s="32">
        <v>0.39</v>
      </c>
    </row>
    <row r="26" spans="1:2" x14ac:dyDescent="0.25">
      <c r="A26" s="34">
        <v>0.2</v>
      </c>
      <c r="B26" s="32">
        <v>0.18</v>
      </c>
    </row>
    <row r="27" spans="1:2" x14ac:dyDescent="0.25">
      <c r="A27" s="34">
        <v>0.17499999999999999</v>
      </c>
      <c r="B27" s="32">
        <v>0.09</v>
      </c>
    </row>
    <row r="28" spans="1:2" x14ac:dyDescent="0.25">
      <c r="A28" s="34">
        <v>6.3970000000000002</v>
      </c>
      <c r="B28" s="32">
        <v>0.19</v>
      </c>
    </row>
    <row r="29" spans="1:2" x14ac:dyDescent="0.25">
      <c r="A29" s="34">
        <v>1.9910000000000001</v>
      </c>
      <c r="B29" s="32">
        <v>0.12</v>
      </c>
    </row>
    <row r="30" spans="1:2" x14ac:dyDescent="0.25">
      <c r="A30" s="34">
        <v>22.082999999999998</v>
      </c>
      <c r="B30" s="32">
        <v>0.17</v>
      </c>
    </row>
    <row r="31" spans="1:2" x14ac:dyDescent="0.25">
      <c r="A31" s="9">
        <v>0.125</v>
      </c>
      <c r="B31" s="9">
        <v>0.2</v>
      </c>
    </row>
    <row r="32" spans="1:2" x14ac:dyDescent="0.25">
      <c r="A32" s="34">
        <v>18.934000000000001</v>
      </c>
      <c r="B32" s="32">
        <v>0.28000000000000003</v>
      </c>
    </row>
    <row r="33" spans="1:2" x14ac:dyDescent="0.25">
      <c r="A33" s="34">
        <v>3.5489999999999999</v>
      </c>
      <c r="B33" s="32">
        <v>0.36</v>
      </c>
    </row>
    <row r="34" spans="1:2" x14ac:dyDescent="0.25">
      <c r="A34" s="34">
        <v>24.972999999999999</v>
      </c>
      <c r="B34" s="32">
        <v>0.35</v>
      </c>
    </row>
    <row r="35" spans="1:2" x14ac:dyDescent="0.25">
      <c r="A35" s="34">
        <v>1.175</v>
      </c>
      <c r="B35" s="32">
        <v>0.21</v>
      </c>
    </row>
    <row r="36" spans="1:2" x14ac:dyDescent="0.25">
      <c r="A36" s="34">
        <v>0.23300000000000001</v>
      </c>
      <c r="B36" s="32">
        <v>0.17</v>
      </c>
    </row>
    <row r="37" spans="1:2" x14ac:dyDescent="0.25">
      <c r="A37" s="34">
        <v>7.4999999999999997E-2</v>
      </c>
      <c r="B37" s="32">
        <v>0.15</v>
      </c>
    </row>
    <row r="38" spans="1:2" x14ac:dyDescent="0.25">
      <c r="A38" s="34">
        <v>0.20799999999999999</v>
      </c>
      <c r="B38" s="32">
        <v>0.15</v>
      </c>
    </row>
    <row r="39" spans="1:2" x14ac:dyDescent="0.25">
      <c r="A39" s="34">
        <v>0.14199999999999999</v>
      </c>
      <c r="B39" s="32">
        <v>0.21</v>
      </c>
    </row>
    <row r="40" spans="1:2" x14ac:dyDescent="0.25">
      <c r="A40" s="34">
        <v>0.183</v>
      </c>
      <c r="B40" s="32">
        <v>0.18</v>
      </c>
    </row>
    <row r="41" spans="1:2" x14ac:dyDescent="0.25">
      <c r="A41" s="34">
        <v>0.14199999999999999</v>
      </c>
      <c r="B41" s="32">
        <v>0.38</v>
      </c>
    </row>
    <row r="42" spans="1:2" x14ac:dyDescent="0.25">
      <c r="A42" s="34">
        <v>0.317</v>
      </c>
      <c r="B42" s="32">
        <v>0.18</v>
      </c>
    </row>
    <row r="43" spans="1:2" x14ac:dyDescent="0.25">
      <c r="A43" s="34">
        <v>34.369999999999997</v>
      </c>
      <c r="B43" s="32">
        <v>0.32</v>
      </c>
    </row>
    <row r="44" spans="1:2" x14ac:dyDescent="0.25">
      <c r="A44" s="34">
        <v>38.46</v>
      </c>
      <c r="B44" s="32">
        <v>0.32</v>
      </c>
    </row>
    <row r="45" spans="1:2" x14ac:dyDescent="0.25">
      <c r="A45" s="34">
        <v>6.3310000000000004</v>
      </c>
      <c r="B45" s="32">
        <v>0.21</v>
      </c>
    </row>
    <row r="46" spans="1:2" x14ac:dyDescent="0.25">
      <c r="A46" s="34">
        <v>6.7000000000000004E-2</v>
      </c>
      <c r="B46" s="32">
        <v>0.11</v>
      </c>
    </row>
    <row r="47" spans="1:2" x14ac:dyDescent="0.25">
      <c r="A47" s="34">
        <v>0.25</v>
      </c>
      <c r="B47" s="32">
        <v>0.09</v>
      </c>
    </row>
    <row r="48" spans="1:2" x14ac:dyDescent="0.25">
      <c r="A48" s="34">
        <v>43.399000000000001</v>
      </c>
      <c r="B48" s="32">
        <v>0.28000000000000003</v>
      </c>
    </row>
    <row r="49" spans="1:2" x14ac:dyDescent="0.25">
      <c r="A49" s="34">
        <v>0.15</v>
      </c>
      <c r="B49" s="32">
        <v>0.21</v>
      </c>
    </row>
    <row r="50" spans="1:2" x14ac:dyDescent="0.25">
      <c r="A50" s="34">
        <v>0.54100000000000004</v>
      </c>
      <c r="B50" s="32">
        <v>0.21</v>
      </c>
    </row>
    <row r="51" spans="1:2" x14ac:dyDescent="0.25">
      <c r="A51" s="34">
        <v>0.20799999999999999</v>
      </c>
      <c r="B51" s="32">
        <v>0.19</v>
      </c>
    </row>
    <row r="52" spans="1:2" x14ac:dyDescent="0.25">
      <c r="A52" s="34">
        <v>0.23300000000000001</v>
      </c>
      <c r="B52" s="32">
        <v>0.21</v>
      </c>
    </row>
    <row r="53" spans="1:2" x14ac:dyDescent="0.25">
      <c r="A53" s="34">
        <v>28.105</v>
      </c>
      <c r="B53" s="32">
        <v>0.3</v>
      </c>
    </row>
    <row r="54" spans="1:2" x14ac:dyDescent="0.25">
      <c r="A54" s="34">
        <v>0.72499999999999998</v>
      </c>
      <c r="B54" s="32">
        <v>0.1</v>
      </c>
    </row>
    <row r="55" spans="1:2" x14ac:dyDescent="0.25">
      <c r="A55" s="34">
        <v>0.158</v>
      </c>
      <c r="B55" s="32">
        <v>0.13</v>
      </c>
    </row>
    <row r="56" spans="1:2" x14ac:dyDescent="0.25">
      <c r="A56" s="9">
        <v>0.24199999999999999</v>
      </c>
      <c r="B56" s="9">
        <v>0.08</v>
      </c>
    </row>
    <row r="57" spans="1:2" x14ac:dyDescent="0.25">
      <c r="A57" s="34">
        <v>0.25800000000000001</v>
      </c>
      <c r="B57" s="32">
        <v>0.08</v>
      </c>
    </row>
    <row r="58" spans="1:2" x14ac:dyDescent="0.25">
      <c r="A58" s="34">
        <v>0.25800000000000001</v>
      </c>
      <c r="B58" s="32">
        <v>0.11</v>
      </c>
    </row>
    <row r="59" spans="1:2" x14ac:dyDescent="0.25">
      <c r="A59" s="34">
        <v>63</v>
      </c>
      <c r="B59" s="32">
        <v>0.25</v>
      </c>
    </row>
    <row r="60" spans="1:2" x14ac:dyDescent="0.25">
      <c r="A60" s="34">
        <v>0.97499999999999998</v>
      </c>
      <c r="B60" s="32">
        <v>0.19</v>
      </c>
    </row>
    <row r="61" spans="1:2" x14ac:dyDescent="0.25">
      <c r="A61" s="34">
        <v>0.16700000000000001</v>
      </c>
      <c r="B61" s="32">
        <v>0.09</v>
      </c>
    </row>
    <row r="62" spans="1:2" x14ac:dyDescent="0.25">
      <c r="A62" s="34">
        <v>1.333</v>
      </c>
      <c r="B62" s="32">
        <v>0.09</v>
      </c>
    </row>
    <row r="63" spans="1:2" x14ac:dyDescent="0.25">
      <c r="A63" s="9">
        <v>0.7</v>
      </c>
      <c r="B63" s="9">
        <v>0.2</v>
      </c>
    </row>
    <row r="64" spans="1:2" x14ac:dyDescent="0.25">
      <c r="A64" s="34">
        <v>0.66600000000000004</v>
      </c>
      <c r="B64" s="32">
        <v>0.08</v>
      </c>
    </row>
    <row r="65" spans="1:2" x14ac:dyDescent="0.25">
      <c r="A65" s="34">
        <v>0.23300000000000001</v>
      </c>
      <c r="B65" s="32">
        <v>0.16</v>
      </c>
    </row>
    <row r="66" spans="1:2" x14ac:dyDescent="0.25">
      <c r="A66" s="34">
        <v>0.183</v>
      </c>
      <c r="B66" s="32">
        <v>0.2</v>
      </c>
    </row>
    <row r="67" spans="1:2" x14ac:dyDescent="0.25">
      <c r="A67" s="34">
        <v>32.579000000000001</v>
      </c>
      <c r="B67" s="32">
        <v>0.22</v>
      </c>
    </row>
    <row r="68" spans="1:2" x14ac:dyDescent="0.25">
      <c r="A68" s="34">
        <v>0.25800000000000001</v>
      </c>
      <c r="B68" s="32">
        <v>0.12</v>
      </c>
    </row>
    <row r="69" spans="1:2" x14ac:dyDescent="0.25">
      <c r="A69" s="34">
        <v>0.25</v>
      </c>
      <c r="B69" s="32">
        <v>0.12</v>
      </c>
    </row>
    <row r="70" spans="1:2" x14ac:dyDescent="0.25">
      <c r="A70" s="34">
        <v>0.192</v>
      </c>
      <c r="B70" s="32">
        <v>0.18</v>
      </c>
    </row>
    <row r="71" spans="1:2" x14ac:dyDescent="0.25">
      <c r="A71" s="9">
        <v>0.34200000000000003</v>
      </c>
      <c r="B71" s="9">
        <v>0.16</v>
      </c>
    </row>
    <row r="72" spans="1:2" x14ac:dyDescent="0.25">
      <c r="A72" s="34">
        <v>52.795999999999999</v>
      </c>
      <c r="B72" s="32">
        <v>0.08</v>
      </c>
    </row>
    <row r="73" spans="1:2" x14ac:dyDescent="0.25">
      <c r="A73" s="34">
        <v>0.96599999999999997</v>
      </c>
      <c r="B73" s="32">
        <v>0.01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Carbonates_16_7_2019-1</vt:lpstr>
      <vt:lpstr>DATA UPLOADS</vt:lpstr>
      <vt:lpstr>carbonate_plot</vt:lpstr>
      <vt:lpstr>CHNS plot</vt:lpstr>
      <vt:lpstr>plots compiled</vt:lpstr>
      <vt:lpstr>TOC vs. carb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Crystal Wolfe</cp:lastModifiedBy>
  <cp:lastPrinted>2019-09-27T18:46:21Z</cp:lastPrinted>
  <dcterms:created xsi:type="dcterms:W3CDTF">2019-07-16T11:45:41Z</dcterms:created>
  <dcterms:modified xsi:type="dcterms:W3CDTF">2020-02-20T18:14:52Z</dcterms:modified>
</cp:coreProperties>
</file>