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Tabelle1" sheetId="1" r:id="rId4"/>
    <sheet state="visible" name="Summary" sheetId="2" r:id="rId5"/>
  </sheets>
  <definedNames/>
  <calcPr/>
  <extLst>
    <ext uri="GoogleSheetsCustomDataVersion1">
      <go:sheetsCustomData xmlns:go="http://customooxmlschemas.google.com/" r:id="rId6" roundtripDataSignature="AMtx7mitLCadcbhYjDvpPIks0nP9Y3HWLw=="/>
    </ext>
  </extLst>
</workbook>
</file>

<file path=xl/sharedStrings.xml><?xml version="1.0" encoding="utf-8"?>
<sst xmlns="http://schemas.openxmlformats.org/spreadsheetml/2006/main" count="227" uniqueCount="98">
  <si>
    <t>Results of XRD analysis and quantification of mineral phases based on PanalyticalHighScoreQuantification with PDF2003 Mineral Database, Minimum relative errors are give based on Vogt et al. (2002), Vogt, C., Lauterjung, J. and Fischer, R.X., 2002. Investigation of the clay fraction (&lt;2 µm) of the clay mineral society reference clays. Clays and Clay Minerals, 50(3): 388-400. Clay Mineral groups are used as sums of multiple minerals.</t>
  </si>
  <si>
    <t>SiO2 Minerals</t>
  </si>
  <si>
    <t>Feldspars</t>
  </si>
  <si>
    <t>Carbonate Minerals</t>
  </si>
  <si>
    <t>Evaporites/ diagenetic minerals</t>
  </si>
  <si>
    <t>Clay Mineral Groups</t>
  </si>
  <si>
    <t>Ratio of peak high of illite/micas 10 Å and 5 Å</t>
  </si>
  <si>
    <t>Heavy Minerals</t>
  </si>
  <si>
    <t>Sample</t>
  </si>
  <si>
    <t>Diffractometer used for measurement</t>
  </si>
  <si>
    <t>Depth (m) as of sample list</t>
  </si>
  <si>
    <t xml:space="preserve">Quartz </t>
  </si>
  <si>
    <t>cristobalite</t>
  </si>
  <si>
    <t>trydimite</t>
  </si>
  <si>
    <t>Plagioclase</t>
  </si>
  <si>
    <t xml:space="preserve">K-feldspar </t>
  </si>
  <si>
    <t>Calcite</t>
  </si>
  <si>
    <t>Mg-rich Calcite</t>
  </si>
  <si>
    <t>d-value Mg-rich Calcite (Angstroem)</t>
  </si>
  <si>
    <t>Aragonite</t>
  </si>
  <si>
    <t>Dolomite</t>
  </si>
  <si>
    <t>Ankerite</t>
  </si>
  <si>
    <t>Siderite/ Magnesite (see comment)</t>
  </si>
  <si>
    <t>other carbonate minerals (see comment)</t>
  </si>
  <si>
    <t>Gypsum Anhydrite Jarosites (Sulphates)</t>
  </si>
  <si>
    <t>Apatite and other Phosphates</t>
  </si>
  <si>
    <t>NaCl etc.</t>
  </si>
  <si>
    <t>Sum Montmorillo-nites &amp; Smectites</t>
  </si>
  <si>
    <t>Sum Mixed Layer Clays</t>
  </si>
  <si>
    <t xml:space="preserve">Palygorskite Attapulgite </t>
  </si>
  <si>
    <t>Illites</t>
  </si>
  <si>
    <t>5/10Ang (IR)</t>
  </si>
  <si>
    <t>Muscovite</t>
  </si>
  <si>
    <t>Biotite</t>
  </si>
  <si>
    <t>Glauconite</t>
  </si>
  <si>
    <t xml:space="preserve">Kaolinite </t>
  </si>
  <si>
    <t>Chlorite</t>
  </si>
  <si>
    <t>Serpentinite Talc chrysotile</t>
  </si>
  <si>
    <t>Zeolithes</t>
  </si>
  <si>
    <t>Pyroxenes</t>
  </si>
  <si>
    <t>Amphibols Cordierite Sillimanite Andalusite</t>
  </si>
  <si>
    <t>Garnet Olivine Corundum,Spinel (see comment for detail)</t>
  </si>
  <si>
    <t>Epidote</t>
  </si>
  <si>
    <t>Rutile Anatas , zircone (see comment)</t>
  </si>
  <si>
    <t>Magnetite</t>
  </si>
  <si>
    <t>other Fe-Oxides Fe-Hydroxides, Manganit</t>
  </si>
  <si>
    <t>Pyrites  other sulfides</t>
  </si>
  <si>
    <t>Comments, Additional Information, Other Trace Minerals</t>
  </si>
  <si>
    <r>
      <rPr>
        <rFont val="Arial"/>
        <color theme="1"/>
        <sz val="10.0"/>
      </rPr>
      <t>Error</t>
    </r>
    <r>
      <rPr>
        <rFont val="Arial"/>
        <b/>
        <color theme="1"/>
        <sz val="10.0"/>
      </rPr>
      <t xml:space="preserve"> (relative %)</t>
    </r>
  </si>
  <si>
    <t>±1</t>
  </si>
  <si>
    <t>±2-5</t>
  </si>
  <si>
    <t>±2-3</t>
  </si>
  <si>
    <t>±5-10</t>
  </si>
  <si>
    <t>±5</t>
  </si>
  <si>
    <t>386-M0091A-1P1_60-62_1</t>
  </si>
  <si>
    <t>Bruker D8 Discover</t>
  </si>
  <si>
    <r>
      <rPr>
        <rFont val="Times New Roman"/>
        <color rgb="FFFF0000"/>
        <sz val="11.0"/>
      </rPr>
      <t xml:space="preserve">COMMENT Operator: </t>
    </r>
    <r>
      <rPr>
        <rFont val="Times New Roman"/>
        <color theme="1"/>
        <sz val="11.0"/>
      </rPr>
      <t xml:space="preserve">In many samples there is a bulb below 20-25 Degree 2theta -&gt; amorphous SiO2, can be biogenic (e.g. diatoms etc.) or volcanic glas. The bulb size could implicate about 10-20 wt.% of amourphous SiO2 by own experience, cannot be determined via simple XRD experiments as we do it here. </t>
    </r>
  </si>
  <si>
    <t>386-M0091B-1H1_73-75_1</t>
  </si>
  <si>
    <t>386-M0091B-1H3_90-92_1</t>
  </si>
  <si>
    <t>386-M0091B-1H5_90-92_1</t>
  </si>
  <si>
    <t>sodalite(1)</t>
  </si>
  <si>
    <t>386-M0091B-1H7_90-92_1</t>
  </si>
  <si>
    <t>386-M0091B-1H9_90-92_1</t>
  </si>
  <si>
    <t>386-M0091B-1H11_90-92_1</t>
  </si>
  <si>
    <t>386-M0091B-1H13_90-92_1</t>
  </si>
  <si>
    <t>386-M0091B-1H15_90-92_1</t>
  </si>
  <si>
    <t>386-M0091B-1H17_90-92_1</t>
  </si>
  <si>
    <t>386-M0091B-1H19_90-92_1</t>
  </si>
  <si>
    <t>386-M0091C-1P1_53-55_1</t>
  </si>
  <si>
    <t>386-M0091D-1H1_10-12_1</t>
  </si>
  <si>
    <t>386-M0091D-1H3_90-92_1</t>
  </si>
  <si>
    <t>386-M0091D-1H5_90-92_1</t>
  </si>
  <si>
    <t>386-M0091D-1H7_90-92_1</t>
  </si>
  <si>
    <t>386-M0091D-1H9_90-92_1</t>
  </si>
  <si>
    <t>386-M0091D-1H11_90-92_1</t>
  </si>
  <si>
    <t>386-M0091D-1H13_70-72_1</t>
  </si>
  <si>
    <t>386-M0091D-1H15_71-73_1</t>
  </si>
  <si>
    <t>386-M0091D-1H17_90-92_1</t>
  </si>
  <si>
    <t>386-M0091D-1H19_89-91_1</t>
  </si>
  <si>
    <t>386-M0091D-1H21_75-77_1</t>
  </si>
  <si>
    <t>386-M0091D-1H23_78-80_1</t>
  </si>
  <si>
    <t>386-M0091D-1H25_89-91_1</t>
  </si>
  <si>
    <t>386-M0091D-1H27_48-50_1</t>
  </si>
  <si>
    <t>386-M0091D-1H29_70-72_1</t>
  </si>
  <si>
    <t>386-M0091D-1H31_70-72_1</t>
  </si>
  <si>
    <t>Internal ID</t>
  </si>
  <si>
    <t>Total Feldspars</t>
  </si>
  <si>
    <t>Total Carbonate</t>
  </si>
  <si>
    <t>Total Clays</t>
  </si>
  <si>
    <t>Total Micas</t>
  </si>
  <si>
    <t>Total Heavy Minerals</t>
  </si>
  <si>
    <t>Total wt%. of these groups by row</t>
  </si>
  <si>
    <t>Total Carbonates</t>
  </si>
  <si>
    <t>Palygorskite</t>
  </si>
  <si>
    <r>
      <rPr>
        <rFont val="Arial"/>
        <color theme="1"/>
        <sz val="10.0"/>
      </rPr>
      <t>Error</t>
    </r>
    <r>
      <rPr>
        <rFont val="Arial"/>
        <b/>
        <color theme="1"/>
        <sz val="10.0"/>
      </rPr>
      <t xml:space="preserve"> (relative %)</t>
    </r>
  </si>
  <si>
    <t>Normalized to 100%</t>
  </si>
  <si>
    <t>Cumulative Values starting with Quartz-used for Summary Plots</t>
  </si>
  <si>
    <t>Depth</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</si>
</sst>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0.0"/>
    <numFmt numFmtId="165" formatCode="0.00000"/>
  </numFmts>
  <fonts count="11">
    <font>
      <sz val="10.0"/>
      <color rgb="FF000000"/>
      <name val="Arial"/>
      <scheme val="minor"/>
    </font>
    <font>
      <sz val="10.0"/>
      <color theme="1"/>
      <name val="Arial"/>
    </font>
    <font>
      <b/>
      <i/>
      <sz val="12.0"/>
      <color theme="1"/>
      <name val="Arial"/>
    </font>
    <font>
      <b/>
      <sz val="10.0"/>
      <color theme="1"/>
      <name val="Arial"/>
    </font>
    <font>
      <b/>
      <sz val="10.0"/>
      <color theme="1"/>
      <name val="Helvetica Neue"/>
    </font>
    <font>
      <i/>
      <sz val="12.0"/>
      <color theme="1"/>
      <name val="Arial"/>
    </font>
    <font>
      <b/>
      <sz val="10.0"/>
      <color theme="1"/>
      <name val="Arimo"/>
    </font>
    <font>
      <sz val="10.0"/>
      <color theme="1"/>
      <name val="Helvetica Neue"/>
    </font>
    <font>
      <sz val="10.0"/>
      <color rgb="FF000000"/>
      <name val="Arimo"/>
    </font>
    <font>
      <sz val="11.0"/>
      <color theme="1"/>
      <name val="Times New Roman"/>
    </font>
    <font>
      <b/>
      <sz val="11.0"/>
      <color theme="1"/>
      <name val="Times New Roman"/>
    </font>
  </fonts>
  <fills count="6">
    <fill>
      <patternFill patternType="none"/>
    </fill>
    <fill>
      <patternFill patternType="lightGray"/>
    </fill>
    <fill>
      <patternFill patternType="solid">
        <fgColor rgb="FFFABF8F"/>
        <bgColor rgb="FFFABF8F"/>
      </patternFill>
    </fill>
    <fill>
      <patternFill patternType="solid">
        <fgColor rgb="FFDDD9C3"/>
        <bgColor rgb="FFDDD9C3"/>
      </patternFill>
    </fill>
    <fill>
      <patternFill patternType="solid">
        <fgColor rgb="FFF2DBDB"/>
        <bgColor rgb="FFF2DBDB"/>
      </patternFill>
    </fill>
    <fill>
      <patternFill patternType="solid">
        <fgColor rgb="FFB8CCE4"/>
        <bgColor rgb="FFB8CCE4"/>
      </patternFill>
    </fill>
  </fills>
  <borders count="3">
    <border/>
    <border>
      <left/>
      <right/>
      <top/>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41">
    <xf borderId="0" fillId="0" fontId="0" numFmtId="0" xfId="0" applyAlignment="1" applyFont="1">
      <alignment readingOrder="0" shrinkToFit="0" vertical="bottom" wrapText="0"/>
    </xf>
    <xf borderId="1" fillId="2" fontId="1" numFmtId="164" xfId="0" applyAlignment="1" applyBorder="1" applyFill="1" applyFont="1" applyNumberFormat="1">
      <alignment horizontal="left" readingOrder="0" shrinkToFit="0" vertical="center" wrapText="1"/>
    </xf>
    <xf borderId="0" fillId="0" fontId="1" numFmtId="164" xfId="0" applyAlignment="1" applyFont="1" applyNumberFormat="1">
      <alignment horizontal="center" shrinkToFit="0" vertical="center" wrapText="1"/>
    </xf>
    <xf borderId="0" fillId="0" fontId="2" numFmtId="2" xfId="0" applyAlignment="1" applyFont="1" applyNumberFormat="1">
      <alignment horizontal="center" shrinkToFit="0" vertical="center" wrapText="1"/>
    </xf>
    <xf borderId="0" fillId="0" fontId="3" numFmtId="164" xfId="0" applyAlignment="1" applyFont="1" applyNumberFormat="1">
      <alignment horizontal="center" shrinkToFit="0" vertical="center" wrapText="1"/>
    </xf>
    <xf borderId="0" fillId="0" fontId="4" numFmtId="165" xfId="0" applyFont="1" applyNumberFormat="1"/>
    <xf borderId="0" fillId="0" fontId="5" numFmtId="164" xfId="0" applyAlignment="1" applyFont="1" applyNumberFormat="1">
      <alignment horizontal="center" shrinkToFit="0" vertical="center" wrapText="1"/>
    </xf>
    <xf borderId="0" fillId="0" fontId="1" numFmtId="2" xfId="0" applyAlignment="1" applyFont="1" applyNumberFormat="1">
      <alignment horizontal="center" shrinkToFit="0" vertical="center" wrapText="1"/>
    </xf>
    <xf borderId="0" fillId="0" fontId="6" numFmtId="1" xfId="0" applyAlignment="1" applyFont="1" applyNumberFormat="1">
      <alignment horizontal="center" readingOrder="0" shrinkToFit="0" vertical="center" wrapText="1"/>
    </xf>
    <xf borderId="0" fillId="0" fontId="6" numFmtId="2" xfId="0" applyAlignment="1" applyFont="1" applyNumberFormat="1">
      <alignment horizontal="center" shrinkToFit="0" vertical="center" wrapText="1"/>
    </xf>
    <xf borderId="0" fillId="0" fontId="1" numFmtId="164" xfId="0" applyAlignment="1" applyFont="1" applyNumberFormat="1">
      <alignment horizontal="left" shrinkToFit="0" vertical="center" wrapText="1"/>
    </xf>
    <xf borderId="0" fillId="0" fontId="7" numFmtId="164" xfId="0" applyAlignment="1" applyFont="1" applyNumberFormat="1">
      <alignment horizontal="center" shrinkToFit="0" vertical="center" wrapText="1"/>
    </xf>
    <xf borderId="0" fillId="0" fontId="7" numFmtId="2" xfId="0" applyFont="1" applyNumberFormat="1"/>
    <xf borderId="0" fillId="0" fontId="7" numFmtId="2" xfId="0" applyAlignment="1" applyFont="1" applyNumberFormat="1">
      <alignment horizontal="center"/>
    </xf>
    <xf borderId="0" fillId="0" fontId="6" numFmtId="2" xfId="0" applyFont="1" applyNumberFormat="1"/>
    <xf borderId="0" fillId="0" fontId="6" numFmtId="164" xfId="0" applyFont="1" applyNumberFormat="1"/>
    <xf borderId="0" fillId="0" fontId="1" numFmtId="2" xfId="0" applyFont="1" applyNumberFormat="1"/>
    <xf borderId="0" fillId="0" fontId="4" numFmtId="1" xfId="0" applyFont="1" applyNumberFormat="1"/>
    <xf borderId="0" fillId="0" fontId="8" numFmtId="1" xfId="0" applyAlignment="1" applyFont="1" applyNumberFormat="1">
      <alignment readingOrder="0"/>
    </xf>
    <xf borderId="0" fillId="0" fontId="3" numFmtId="1" xfId="0" applyFont="1" applyNumberFormat="1"/>
    <xf borderId="0" fillId="0" fontId="1" numFmtId="1" xfId="0" applyFont="1" applyNumberFormat="1"/>
    <xf borderId="0" fillId="0" fontId="4" numFmtId="2" xfId="0" applyFont="1" applyNumberFormat="1"/>
    <xf borderId="0" fillId="0" fontId="9" numFmtId="0" xfId="0" applyFont="1"/>
    <xf borderId="0" fillId="0" fontId="10" numFmtId="0" xfId="0" applyAlignment="1" applyFont="1">
      <alignment vertical="center"/>
    </xf>
    <xf borderId="0" fillId="0" fontId="9" numFmtId="0" xfId="0" applyAlignment="1" applyFont="1">
      <alignment horizontal="right" shrinkToFit="0" vertical="center" wrapText="1"/>
    </xf>
    <xf borderId="0" fillId="0" fontId="9" numFmtId="0" xfId="0" applyAlignment="1" applyFont="1">
      <alignment shrinkToFit="0" vertical="center" wrapText="1"/>
    </xf>
    <xf borderId="0" fillId="0" fontId="1" numFmtId="164" xfId="0" applyFont="1" applyNumberFormat="1"/>
    <xf borderId="0" fillId="0" fontId="6" numFmtId="1" xfId="0" applyAlignment="1" applyFont="1" applyNumberFormat="1">
      <alignment horizontal="center" shrinkToFit="0" vertical="center" wrapText="1"/>
    </xf>
    <xf borderId="1" fillId="3" fontId="3" numFmtId="164" xfId="0" applyAlignment="1" applyBorder="1" applyFill="1" applyFont="1" applyNumberFormat="1">
      <alignment horizontal="center" shrinkToFit="0" vertical="center" wrapText="1"/>
    </xf>
    <xf borderId="2" fillId="4" fontId="3" numFmtId="164" xfId="0" applyAlignment="1" applyBorder="1" applyFill="1" applyFont="1" applyNumberFormat="1">
      <alignment horizontal="center" shrinkToFit="0" vertical="center" wrapText="1"/>
    </xf>
    <xf borderId="1" fillId="4" fontId="3" numFmtId="164" xfId="0" applyAlignment="1" applyBorder="1" applyFont="1" applyNumberFormat="1">
      <alignment horizontal="center" shrinkToFit="0" vertical="center" wrapText="1"/>
    </xf>
    <xf borderId="2" fillId="5" fontId="3" numFmtId="164" xfId="0" applyAlignment="1" applyBorder="1" applyFill="1" applyFont="1" applyNumberFormat="1">
      <alignment horizontal="center" shrinkToFit="0" vertical="center" wrapText="1"/>
    </xf>
    <xf borderId="1" fillId="5" fontId="3" numFmtId="164" xfId="0" applyAlignment="1" applyBorder="1" applyFont="1" applyNumberFormat="1">
      <alignment horizontal="center" shrinkToFit="0" vertical="center" wrapText="1"/>
    </xf>
    <xf borderId="1" fillId="3" fontId="1" numFmtId="164" xfId="0" applyAlignment="1" applyBorder="1" applyFont="1" applyNumberFormat="1">
      <alignment horizontal="center" shrinkToFit="0" vertical="center" wrapText="1"/>
    </xf>
    <xf borderId="2" fillId="4" fontId="1" numFmtId="164" xfId="0" applyAlignment="1" applyBorder="1" applyFont="1" applyNumberFormat="1">
      <alignment horizontal="center" shrinkToFit="0" vertical="center" wrapText="1"/>
    </xf>
    <xf borderId="2" fillId="5" fontId="1" numFmtId="164" xfId="0" applyAlignment="1" applyBorder="1" applyFont="1" applyNumberFormat="1">
      <alignment horizontal="center" shrinkToFit="0" vertical="center" wrapText="1"/>
    </xf>
    <xf borderId="1" fillId="3" fontId="1" numFmtId="2" xfId="0" applyBorder="1" applyFont="1" applyNumberFormat="1"/>
    <xf borderId="2" fillId="4" fontId="1" numFmtId="2" xfId="0" applyBorder="1" applyFont="1" applyNumberFormat="1"/>
    <xf borderId="2" fillId="5" fontId="1" numFmtId="2" xfId="0" applyBorder="1" applyFont="1" applyNumberFormat="1"/>
    <xf borderId="2" fillId="0" fontId="1" numFmtId="2" xfId="0" applyBorder="1" applyFont="1" applyNumberFormat="1"/>
    <xf borderId="0" fillId="0" fontId="1"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48.25"/>
    <col customWidth="1" min="2" max="2" width="10.63"/>
    <col customWidth="1" min="3" max="3" width="11.38"/>
    <col customWidth="1" min="4" max="10" width="10.63"/>
    <col customWidth="1" min="11" max="11" width="11.38"/>
    <col customWidth="1" min="12" max="12" width="10.63"/>
    <col customWidth="1" min="13" max="13" width="11.38"/>
    <col customWidth="1" min="14" max="23" width="10.63"/>
    <col customWidth="1" min="24" max="24" width="11.38"/>
    <col customWidth="1" min="25" max="25" width="10.63"/>
    <col customWidth="1" min="26" max="26" width="11.38"/>
    <col customWidth="1" min="27" max="27" width="10.63"/>
    <col customWidth="1" min="28" max="28" width="11.38"/>
    <col customWidth="1" min="29" max="29" width="10.63"/>
    <col customWidth="1" min="30" max="30" width="11.38"/>
    <col customWidth="1" min="31" max="37" width="10.63"/>
    <col customWidth="1" min="38" max="38" width="11.38"/>
    <col customWidth="1" min="39" max="49" width="10.63"/>
  </cols>
  <sheetData>
    <row r="1" ht="12.0" customHeight="1">
      <c r="A1" s="1" t="s">
        <v>0</v>
      </c>
      <c r="B1" s="2"/>
      <c r="C1" s="3"/>
      <c r="D1" s="4" t="s">
        <v>1</v>
      </c>
      <c r="E1" s="4"/>
      <c r="F1" s="4"/>
      <c r="G1" s="4" t="s">
        <v>2</v>
      </c>
      <c r="H1" s="2"/>
      <c r="I1" s="2"/>
      <c r="J1" s="4" t="s">
        <v>3</v>
      </c>
      <c r="K1" s="2"/>
      <c r="L1" s="2"/>
      <c r="M1" s="5"/>
      <c r="N1" s="6"/>
      <c r="O1" s="2"/>
      <c r="P1" s="2"/>
      <c r="Q1" s="2"/>
      <c r="R1" s="2"/>
      <c r="S1" s="2" t="s">
        <v>4</v>
      </c>
      <c r="T1" s="2"/>
      <c r="U1" s="2"/>
      <c r="V1" s="2"/>
      <c r="W1" s="4" t="s">
        <v>5</v>
      </c>
      <c r="X1" s="2"/>
      <c r="Y1" s="2"/>
      <c r="Z1" s="2"/>
      <c r="AA1" s="2"/>
      <c r="AB1" s="7" t="s">
        <v>6</v>
      </c>
      <c r="AC1" s="2"/>
      <c r="AD1" s="2"/>
      <c r="AE1" s="2"/>
      <c r="AF1" s="2"/>
      <c r="AG1" s="2"/>
      <c r="AH1" s="2"/>
      <c r="AI1" s="2"/>
      <c r="AJ1" s="2" t="s">
        <v>7</v>
      </c>
      <c r="AK1" s="2"/>
      <c r="AL1" s="2"/>
      <c r="AM1" s="2"/>
      <c r="AN1" s="2"/>
      <c r="AO1" s="2"/>
      <c r="AP1" s="2"/>
      <c r="AQ1" s="2"/>
      <c r="AR1" s="2"/>
      <c r="AS1" s="2"/>
      <c r="AT1" s="2"/>
      <c r="AU1" s="7"/>
      <c r="AV1" s="2"/>
      <c r="AW1" s="2"/>
    </row>
    <row r="2" ht="12.0" customHeight="1">
      <c r="A2" s="2" t="s">
        <v>8</v>
      </c>
      <c r="B2" s="8" t="s">
        <v>9</v>
      </c>
      <c r="C2" s="9" t="s">
        <v>10</v>
      </c>
      <c r="D2" s="2" t="s">
        <v>11</v>
      </c>
      <c r="E2" s="2" t="s">
        <v>12</v>
      </c>
      <c r="F2" s="2" t="s">
        <v>13</v>
      </c>
      <c r="G2" s="2"/>
      <c r="H2" s="2" t="s">
        <v>14</v>
      </c>
      <c r="I2" s="2" t="s">
        <v>15</v>
      </c>
      <c r="J2" s="2"/>
      <c r="K2" s="2" t="s">
        <v>16</v>
      </c>
      <c r="L2" s="2" t="s">
        <v>17</v>
      </c>
      <c r="M2" s="2" t="s">
        <v>18</v>
      </c>
      <c r="N2" s="2" t="s">
        <v>19</v>
      </c>
      <c r="O2" s="2" t="s">
        <v>20</v>
      </c>
      <c r="P2" s="2" t="s">
        <v>21</v>
      </c>
      <c r="Q2" s="2" t="s">
        <v>22</v>
      </c>
      <c r="R2" s="2" t="s">
        <v>23</v>
      </c>
      <c r="S2" s="2"/>
      <c r="T2" s="2" t="s">
        <v>24</v>
      </c>
      <c r="U2" s="2" t="s">
        <v>25</v>
      </c>
      <c r="V2" s="2" t="s">
        <v>26</v>
      </c>
      <c r="W2" s="2"/>
      <c r="X2" s="2" t="s">
        <v>27</v>
      </c>
      <c r="Y2" s="2" t="s">
        <v>28</v>
      </c>
      <c r="Z2" s="2" t="s">
        <v>29</v>
      </c>
      <c r="AA2" s="2" t="s">
        <v>30</v>
      </c>
      <c r="AB2" s="7" t="s">
        <v>31</v>
      </c>
      <c r="AC2" s="2" t="s">
        <v>32</v>
      </c>
      <c r="AD2" s="2" t="s">
        <v>33</v>
      </c>
      <c r="AE2" s="2" t="s">
        <v>34</v>
      </c>
      <c r="AF2" s="2" t="s">
        <v>35</v>
      </c>
      <c r="AG2" s="2" t="s">
        <v>36</v>
      </c>
      <c r="AH2" s="2" t="s">
        <v>37</v>
      </c>
      <c r="AI2" s="2" t="s">
        <v>38</v>
      </c>
      <c r="AJ2" s="2"/>
      <c r="AK2" s="2" t="s">
        <v>39</v>
      </c>
      <c r="AL2" s="2" t="s">
        <v>40</v>
      </c>
      <c r="AM2" s="2" t="s">
        <v>41</v>
      </c>
      <c r="AN2" s="2" t="s">
        <v>42</v>
      </c>
      <c r="AO2" s="2" t="s">
        <v>43</v>
      </c>
      <c r="AP2" s="2"/>
      <c r="AQ2" s="2" t="s">
        <v>44</v>
      </c>
      <c r="AR2" s="2" t="s">
        <v>45</v>
      </c>
      <c r="AS2" s="2"/>
      <c r="AT2" s="2" t="s">
        <v>46</v>
      </c>
      <c r="AU2" s="10" t="s">
        <v>47</v>
      </c>
      <c r="AV2" s="7"/>
      <c r="AW2" s="2"/>
    </row>
    <row r="3" ht="12.0" customHeight="1">
      <c r="A3" s="2" t="s">
        <v>48</v>
      </c>
      <c r="B3" s="11"/>
      <c r="C3" s="9"/>
      <c r="D3" s="2" t="s">
        <v>49</v>
      </c>
      <c r="E3" s="2"/>
      <c r="F3" s="2"/>
      <c r="G3" s="2"/>
      <c r="H3" s="2" t="s">
        <v>50</v>
      </c>
      <c r="I3" s="2" t="s">
        <v>50</v>
      </c>
      <c r="J3" s="2"/>
      <c r="K3" s="2" t="s">
        <v>49</v>
      </c>
      <c r="L3" s="2" t="s">
        <v>51</v>
      </c>
      <c r="M3" s="5"/>
      <c r="N3" s="2" t="s">
        <v>51</v>
      </c>
      <c r="O3" s="2" t="s">
        <v>49</v>
      </c>
      <c r="P3" s="2" t="s">
        <v>51</v>
      </c>
      <c r="Q3" s="2" t="s">
        <v>51</v>
      </c>
      <c r="R3" s="2"/>
      <c r="S3" s="2"/>
      <c r="T3" s="2" t="s">
        <v>50</v>
      </c>
      <c r="U3" s="2" t="s">
        <v>50</v>
      </c>
      <c r="V3" s="2" t="s">
        <v>49</v>
      </c>
      <c r="W3" s="2"/>
      <c r="X3" s="2" t="s">
        <v>52</v>
      </c>
      <c r="Y3" s="2" t="s">
        <v>52</v>
      </c>
      <c r="Z3" s="2" t="s">
        <v>53</v>
      </c>
      <c r="AA3" s="2" t="s">
        <v>52</v>
      </c>
      <c r="AB3" s="7"/>
      <c r="AC3" s="2" t="s">
        <v>52</v>
      </c>
      <c r="AD3" s="2" t="s">
        <v>52</v>
      </c>
      <c r="AE3" s="2" t="s">
        <v>52</v>
      </c>
      <c r="AF3" s="2" t="s">
        <v>50</v>
      </c>
      <c r="AG3" s="2" t="s">
        <v>50</v>
      </c>
      <c r="AH3" s="2" t="s">
        <v>50</v>
      </c>
      <c r="AI3" s="2" t="s">
        <v>50</v>
      </c>
      <c r="AJ3" s="2"/>
      <c r="AK3" s="2" t="s">
        <v>50</v>
      </c>
      <c r="AL3" s="2" t="s">
        <v>50</v>
      </c>
      <c r="AM3" s="2" t="s">
        <v>50</v>
      </c>
      <c r="AN3" s="2" t="s">
        <v>50</v>
      </c>
      <c r="AO3" s="2" t="s">
        <v>50</v>
      </c>
      <c r="AP3" s="2"/>
      <c r="AQ3" s="2" t="s">
        <v>50</v>
      </c>
      <c r="AR3" s="2" t="s">
        <v>52</v>
      </c>
      <c r="AS3" s="2"/>
      <c r="AT3" s="2" t="s">
        <v>50</v>
      </c>
      <c r="AU3" s="7"/>
      <c r="AV3" s="7"/>
      <c r="AW3" s="10"/>
    </row>
    <row r="4" ht="12.0" customHeight="1">
      <c r="A4" s="12"/>
      <c r="B4" s="13"/>
      <c r="C4" s="14"/>
      <c r="D4" s="14"/>
      <c r="E4" s="14"/>
      <c r="F4" s="14"/>
      <c r="G4" s="14"/>
      <c r="H4" s="14"/>
      <c r="I4" s="14"/>
      <c r="J4" s="14"/>
      <c r="K4" s="15"/>
      <c r="L4" s="14"/>
      <c r="M4" s="5"/>
      <c r="N4" s="14"/>
      <c r="O4" s="14"/>
      <c r="P4" s="14"/>
      <c r="Q4" s="14"/>
      <c r="R4" s="14"/>
      <c r="S4" s="14"/>
      <c r="T4" s="14"/>
      <c r="U4" s="14"/>
      <c r="V4" s="14"/>
      <c r="W4" s="14"/>
      <c r="X4" s="14"/>
      <c r="Y4" s="14"/>
      <c r="Z4" s="15"/>
      <c r="AA4" s="14"/>
      <c r="AB4" s="14"/>
      <c r="AC4" s="14"/>
      <c r="AD4" s="15"/>
      <c r="AE4" s="14"/>
      <c r="AF4" s="14"/>
      <c r="AG4" s="14"/>
      <c r="AH4" s="14"/>
      <c r="AI4" s="14"/>
      <c r="AJ4" s="14"/>
      <c r="AK4" s="14"/>
      <c r="AL4" s="14"/>
      <c r="AM4" s="14"/>
      <c r="AN4" s="14"/>
      <c r="AO4" s="14"/>
      <c r="AP4" s="14"/>
      <c r="AQ4" s="14"/>
      <c r="AR4" s="14"/>
      <c r="AS4" s="14"/>
      <c r="AT4" s="14"/>
      <c r="AU4" s="14"/>
      <c r="AV4" s="16"/>
      <c r="AW4" s="16"/>
    </row>
    <row r="5" ht="38.25" customHeight="1">
      <c r="A5" s="17" t="s">
        <v>54</v>
      </c>
      <c r="B5" s="18" t="s">
        <v>55</v>
      </c>
      <c r="C5" s="16">
        <v>0.6</v>
      </c>
      <c r="D5" s="17">
        <v>33.0</v>
      </c>
      <c r="E5" s="17">
        <v>0.0</v>
      </c>
      <c r="F5" s="17">
        <v>6.0</v>
      </c>
      <c r="G5" s="17"/>
      <c r="H5" s="17">
        <v>17.0</v>
      </c>
      <c r="I5" s="17">
        <v>0.0</v>
      </c>
      <c r="J5" s="17"/>
      <c r="K5" s="17">
        <v>0.0</v>
      </c>
      <c r="L5" s="17">
        <v>0.0</v>
      </c>
      <c r="M5" s="5"/>
      <c r="N5" s="17">
        <v>0.0</v>
      </c>
      <c r="O5" s="19">
        <v>0.0</v>
      </c>
      <c r="P5" s="17">
        <v>0.0</v>
      </c>
      <c r="Q5" s="19">
        <v>0.0</v>
      </c>
      <c r="R5" s="19">
        <v>0.0</v>
      </c>
      <c r="S5" s="20"/>
      <c r="T5" s="20">
        <v>3.0</v>
      </c>
      <c r="U5" s="20">
        <v>0.0</v>
      </c>
      <c r="V5" s="20">
        <v>10.0</v>
      </c>
      <c r="W5" s="17"/>
      <c r="X5" s="17">
        <v>3.0</v>
      </c>
      <c r="Y5" s="17">
        <v>0.0</v>
      </c>
      <c r="Z5" s="17">
        <v>0.0</v>
      </c>
      <c r="AA5" s="17">
        <v>0.0</v>
      </c>
      <c r="AB5" s="21">
        <f>35/145</f>
        <v>0.2413793103</v>
      </c>
      <c r="AC5" s="17">
        <v>23.0</v>
      </c>
      <c r="AD5" s="17">
        <v>0.0</v>
      </c>
      <c r="AE5" s="17">
        <v>0.0</v>
      </c>
      <c r="AF5" s="17">
        <v>1.0</v>
      </c>
      <c r="AG5" s="17">
        <v>9.0</v>
      </c>
      <c r="AH5" s="20">
        <v>0.0</v>
      </c>
      <c r="AI5" s="20">
        <v>0.0</v>
      </c>
      <c r="AJ5" s="17"/>
      <c r="AK5" s="17">
        <v>0.0</v>
      </c>
      <c r="AL5" s="20">
        <v>0.0</v>
      </c>
      <c r="AM5" s="20">
        <v>0.0</v>
      </c>
      <c r="AN5" s="20">
        <v>0.0</v>
      </c>
      <c r="AO5" s="20">
        <v>0.0</v>
      </c>
      <c r="AP5" s="20"/>
      <c r="AQ5" s="20">
        <v>0.0</v>
      </c>
      <c r="AR5" s="20">
        <v>0.0</v>
      </c>
      <c r="AS5" s="20"/>
      <c r="AT5" s="20">
        <v>0.0</v>
      </c>
      <c r="AU5" s="22" t="s">
        <v>56</v>
      </c>
      <c r="AV5" s="16"/>
      <c r="AW5" s="16"/>
    </row>
    <row r="6" ht="38.25" customHeight="1">
      <c r="A6" s="17"/>
      <c r="B6" s="17"/>
      <c r="C6" s="16"/>
      <c r="D6" s="17"/>
      <c r="E6" s="17"/>
      <c r="F6" s="17"/>
      <c r="G6" s="17"/>
      <c r="H6" s="17"/>
      <c r="I6" s="17"/>
      <c r="J6" s="17"/>
      <c r="K6" s="17"/>
      <c r="L6" s="17"/>
      <c r="M6" s="5"/>
      <c r="N6" s="17"/>
      <c r="O6" s="19"/>
      <c r="P6" s="17"/>
      <c r="Q6" s="19"/>
      <c r="R6" s="19"/>
      <c r="S6" s="20"/>
      <c r="T6" s="20"/>
      <c r="U6" s="20"/>
      <c r="V6" s="20"/>
      <c r="W6" s="17"/>
      <c r="X6" s="17"/>
      <c r="Y6" s="17"/>
      <c r="Z6" s="17"/>
      <c r="AA6" s="17"/>
      <c r="AB6" s="21"/>
      <c r="AC6" s="17"/>
      <c r="AD6" s="17"/>
      <c r="AE6" s="17"/>
      <c r="AF6" s="17"/>
      <c r="AG6" s="17"/>
      <c r="AH6" s="20"/>
      <c r="AI6" s="20"/>
      <c r="AJ6" s="17"/>
      <c r="AK6" s="17"/>
      <c r="AL6" s="20"/>
      <c r="AM6" s="20"/>
      <c r="AN6" s="20"/>
      <c r="AO6" s="20"/>
      <c r="AP6" s="20"/>
      <c r="AQ6" s="20"/>
      <c r="AR6" s="20"/>
      <c r="AS6" s="20"/>
      <c r="AT6" s="20"/>
      <c r="AU6" s="16"/>
      <c r="AV6" s="16"/>
      <c r="AW6" s="16"/>
    </row>
    <row r="7" ht="38.25" customHeight="1">
      <c r="A7" s="17" t="s">
        <v>57</v>
      </c>
      <c r="B7" s="18" t="s">
        <v>55</v>
      </c>
      <c r="C7" s="16">
        <v>0.73</v>
      </c>
      <c r="D7" s="17">
        <v>42.0</v>
      </c>
      <c r="E7" s="17">
        <v>0.0</v>
      </c>
      <c r="F7" s="17">
        <v>0.0</v>
      </c>
      <c r="G7" s="17"/>
      <c r="H7" s="17">
        <v>17.0</v>
      </c>
      <c r="I7" s="17">
        <v>0.0</v>
      </c>
      <c r="J7" s="17"/>
      <c r="K7" s="17">
        <v>0.0</v>
      </c>
      <c r="L7" s="17">
        <v>0.0</v>
      </c>
      <c r="M7" s="5"/>
      <c r="N7" s="17">
        <v>0.0</v>
      </c>
      <c r="O7" s="19">
        <v>0.0</v>
      </c>
      <c r="P7" s="17">
        <v>0.0</v>
      </c>
      <c r="Q7" s="19">
        <v>0.0</v>
      </c>
      <c r="R7" s="19">
        <v>0.0</v>
      </c>
      <c r="S7" s="20"/>
      <c r="T7" s="20">
        <v>0.0</v>
      </c>
      <c r="U7" s="20">
        <v>0.0</v>
      </c>
      <c r="V7" s="20">
        <v>9.0</v>
      </c>
      <c r="W7" s="17"/>
      <c r="X7" s="17">
        <v>4.0</v>
      </c>
      <c r="Y7" s="17">
        <v>0.0</v>
      </c>
      <c r="Z7" s="17">
        <v>0.0</v>
      </c>
      <c r="AA7" s="17">
        <v>0.0</v>
      </c>
      <c r="AB7" s="21">
        <f>30/354</f>
        <v>0.08474576271</v>
      </c>
      <c r="AC7" s="17">
        <v>14.0</v>
      </c>
      <c r="AD7" s="17">
        <v>0.0</v>
      </c>
      <c r="AE7" s="17">
        <v>0.0</v>
      </c>
      <c r="AF7" s="17">
        <v>0.0</v>
      </c>
      <c r="AG7" s="17">
        <v>11.0</v>
      </c>
      <c r="AH7" s="20">
        <v>0.0</v>
      </c>
      <c r="AI7" s="20">
        <v>0.0</v>
      </c>
      <c r="AJ7" s="17"/>
      <c r="AK7" s="17">
        <v>0.0</v>
      </c>
      <c r="AL7" s="20">
        <v>3.0</v>
      </c>
      <c r="AM7" s="20">
        <v>0.0</v>
      </c>
      <c r="AN7" s="20">
        <v>0.0</v>
      </c>
      <c r="AO7" s="20">
        <v>0.0</v>
      </c>
      <c r="AP7" s="20"/>
      <c r="AQ7" s="20">
        <v>0.0</v>
      </c>
      <c r="AR7" s="20">
        <v>0.0</v>
      </c>
      <c r="AS7" s="20"/>
      <c r="AT7" s="20">
        <v>0.0</v>
      </c>
      <c r="AU7" s="16"/>
      <c r="AV7" s="16"/>
      <c r="AW7" s="16"/>
    </row>
    <row r="8" ht="38.25" customHeight="1">
      <c r="A8" s="17" t="s">
        <v>58</v>
      </c>
      <c r="B8" s="18" t="s">
        <v>55</v>
      </c>
      <c r="C8" s="16">
        <v>2.815</v>
      </c>
      <c r="D8" s="17">
        <v>47.0</v>
      </c>
      <c r="E8" s="17">
        <v>0.0</v>
      </c>
      <c r="F8" s="17">
        <v>0.0</v>
      </c>
      <c r="G8" s="17"/>
      <c r="H8" s="17">
        <v>14.0</v>
      </c>
      <c r="I8" s="17">
        <v>0.0</v>
      </c>
      <c r="J8" s="17"/>
      <c r="K8" s="17">
        <v>0.0</v>
      </c>
      <c r="L8" s="17">
        <v>0.0</v>
      </c>
      <c r="M8" s="5"/>
      <c r="N8" s="17">
        <v>0.0</v>
      </c>
      <c r="O8" s="19">
        <v>0.0</v>
      </c>
      <c r="P8" s="17">
        <v>0.0</v>
      </c>
      <c r="Q8" s="19">
        <v>0.0</v>
      </c>
      <c r="R8" s="19">
        <v>0.0</v>
      </c>
      <c r="S8" s="20"/>
      <c r="T8" s="20">
        <v>0.0</v>
      </c>
      <c r="U8" s="20">
        <v>0.0</v>
      </c>
      <c r="V8" s="20">
        <v>10.0</v>
      </c>
      <c r="W8" s="17"/>
      <c r="X8" s="17">
        <v>3.0</v>
      </c>
      <c r="Y8" s="17">
        <v>0.0</v>
      </c>
      <c r="Z8" s="17">
        <v>0.0</v>
      </c>
      <c r="AA8" s="17">
        <v>0.0</v>
      </c>
      <c r="AB8" s="21">
        <f>40/241</f>
        <v>0.1659751037</v>
      </c>
      <c r="AC8" s="17">
        <v>15.0</v>
      </c>
      <c r="AD8" s="17">
        <v>0.0</v>
      </c>
      <c r="AE8" s="17">
        <v>0.0</v>
      </c>
      <c r="AF8" s="17">
        <v>0.0</v>
      </c>
      <c r="AG8" s="17">
        <v>11.0</v>
      </c>
      <c r="AH8" s="20">
        <v>0.0</v>
      </c>
      <c r="AI8" s="19">
        <v>0.0</v>
      </c>
      <c r="AJ8" s="17"/>
      <c r="AK8" s="17">
        <v>0.0</v>
      </c>
      <c r="AL8" s="20">
        <v>0.0</v>
      </c>
      <c r="AM8" s="20">
        <v>0.0</v>
      </c>
      <c r="AN8" s="20">
        <v>0.0</v>
      </c>
      <c r="AO8" s="20">
        <v>0.0</v>
      </c>
      <c r="AP8" s="20"/>
      <c r="AQ8" s="20">
        <v>0.0</v>
      </c>
      <c r="AR8" s="20">
        <v>0.0</v>
      </c>
      <c r="AS8" s="20"/>
      <c r="AT8" s="20">
        <v>0.0</v>
      </c>
      <c r="AU8" s="16"/>
      <c r="AV8" s="16"/>
      <c r="AW8" s="16"/>
    </row>
    <row r="9" ht="38.25" customHeight="1">
      <c r="A9" s="17" t="s">
        <v>59</v>
      </c>
      <c r="B9" s="18" t="s">
        <v>55</v>
      </c>
      <c r="C9" s="16">
        <v>4.83</v>
      </c>
      <c r="D9" s="17">
        <v>40.0</v>
      </c>
      <c r="E9" s="17">
        <v>0.0</v>
      </c>
      <c r="F9" s="17">
        <v>0.0</v>
      </c>
      <c r="G9" s="17"/>
      <c r="H9" s="17">
        <v>16.0</v>
      </c>
      <c r="I9" s="17">
        <v>0.0</v>
      </c>
      <c r="J9" s="17"/>
      <c r="K9" s="17">
        <v>0.0</v>
      </c>
      <c r="L9" s="17">
        <v>0.0</v>
      </c>
      <c r="M9" s="5"/>
      <c r="N9" s="17">
        <v>0.0</v>
      </c>
      <c r="O9" s="19">
        <v>0.0</v>
      </c>
      <c r="P9" s="17">
        <v>0.0</v>
      </c>
      <c r="Q9" s="19">
        <v>0.0</v>
      </c>
      <c r="R9" s="19">
        <v>0.0</v>
      </c>
      <c r="S9" s="20"/>
      <c r="T9" s="20">
        <v>0.0</v>
      </c>
      <c r="U9" s="20">
        <v>0.0</v>
      </c>
      <c r="V9" s="20">
        <v>9.0</v>
      </c>
      <c r="W9" s="17"/>
      <c r="X9" s="17">
        <v>2.0</v>
      </c>
      <c r="Y9" s="17">
        <v>0.0</v>
      </c>
      <c r="Z9" s="17">
        <v>0.0</v>
      </c>
      <c r="AA9" s="17">
        <v>0.0</v>
      </c>
      <c r="AB9" s="21">
        <f>35/108</f>
        <v>0.3240740741</v>
      </c>
      <c r="AC9" s="17">
        <v>16.0</v>
      </c>
      <c r="AD9" s="17">
        <v>0.0</v>
      </c>
      <c r="AE9" s="17">
        <v>0.0</v>
      </c>
      <c r="AF9" s="17">
        <v>0.0</v>
      </c>
      <c r="AG9" s="17">
        <v>11.0</v>
      </c>
      <c r="AH9" s="20">
        <v>0.0</v>
      </c>
      <c r="AI9" s="20">
        <v>0.0</v>
      </c>
      <c r="AJ9" s="17"/>
      <c r="AK9" s="17">
        <v>0.0</v>
      </c>
      <c r="AL9" s="20">
        <v>5.0</v>
      </c>
      <c r="AM9" s="20">
        <v>0.0</v>
      </c>
      <c r="AN9" s="20">
        <v>0.0</v>
      </c>
      <c r="AO9" s="20">
        <v>0.0</v>
      </c>
      <c r="AP9" s="20"/>
      <c r="AQ9" s="20">
        <v>0.0</v>
      </c>
      <c r="AR9" s="20">
        <v>0.0</v>
      </c>
      <c r="AS9" s="20"/>
      <c r="AT9" s="20">
        <v>0.0</v>
      </c>
      <c r="AU9" s="16" t="s">
        <v>60</v>
      </c>
      <c r="AV9" s="16"/>
      <c r="AW9" s="16"/>
    </row>
    <row r="10" ht="38.25" customHeight="1">
      <c r="A10" s="17" t="s">
        <v>61</v>
      </c>
      <c r="B10" s="18" t="s">
        <v>55</v>
      </c>
      <c r="C10" s="16">
        <v>6.85</v>
      </c>
      <c r="D10" s="17">
        <v>37.0</v>
      </c>
      <c r="E10" s="17">
        <v>0.0</v>
      </c>
      <c r="F10" s="17">
        <v>0.0</v>
      </c>
      <c r="G10" s="17"/>
      <c r="H10" s="17">
        <v>15.0</v>
      </c>
      <c r="I10" s="17">
        <v>0.0</v>
      </c>
      <c r="J10" s="17"/>
      <c r="K10" s="17">
        <v>0.0</v>
      </c>
      <c r="L10" s="17">
        <v>0.0</v>
      </c>
      <c r="M10" s="5"/>
      <c r="N10" s="17">
        <v>0.0</v>
      </c>
      <c r="O10" s="19">
        <v>0.0</v>
      </c>
      <c r="P10" s="17">
        <v>0.0</v>
      </c>
      <c r="Q10" s="19">
        <v>0.0</v>
      </c>
      <c r="R10" s="19">
        <v>0.0</v>
      </c>
      <c r="S10" s="20"/>
      <c r="T10" s="20">
        <v>0.0</v>
      </c>
      <c r="U10" s="20">
        <v>0.0</v>
      </c>
      <c r="V10" s="20">
        <v>8.0</v>
      </c>
      <c r="W10" s="17"/>
      <c r="X10" s="17">
        <v>4.0</v>
      </c>
      <c r="Y10" s="17">
        <v>0.0</v>
      </c>
      <c r="Z10" s="17">
        <v>0.0</v>
      </c>
      <c r="AA10" s="17">
        <v>0.0</v>
      </c>
      <c r="AB10" s="21">
        <f>45/173</f>
        <v>0.2601156069</v>
      </c>
      <c r="AC10" s="17">
        <v>22.0</v>
      </c>
      <c r="AD10" s="17">
        <v>0.0</v>
      </c>
      <c r="AE10" s="17">
        <v>0.0</v>
      </c>
      <c r="AF10" s="17">
        <v>0.0</v>
      </c>
      <c r="AG10" s="17">
        <v>11.0</v>
      </c>
      <c r="AH10" s="20">
        <v>0.0</v>
      </c>
      <c r="AI10" s="20">
        <v>0.0</v>
      </c>
      <c r="AJ10" s="17"/>
      <c r="AK10" s="17">
        <v>0.0</v>
      </c>
      <c r="AL10" s="20">
        <v>2.0</v>
      </c>
      <c r="AM10" s="20">
        <v>0.0</v>
      </c>
      <c r="AN10" s="20">
        <v>0.0</v>
      </c>
      <c r="AO10" s="20">
        <v>0.0</v>
      </c>
      <c r="AP10" s="20"/>
      <c r="AQ10" s="20">
        <v>0.0</v>
      </c>
      <c r="AR10" s="20">
        <v>0.0</v>
      </c>
      <c r="AS10" s="20"/>
      <c r="AT10" s="20">
        <v>0.0</v>
      </c>
      <c r="AU10" s="16" t="s">
        <v>60</v>
      </c>
      <c r="AV10" s="16"/>
      <c r="AW10" s="16"/>
    </row>
    <row r="11" ht="38.25" customHeight="1">
      <c r="A11" s="17" t="s">
        <v>62</v>
      </c>
      <c r="B11" s="18" t="s">
        <v>55</v>
      </c>
      <c r="C11" s="16">
        <v>8.88</v>
      </c>
      <c r="D11" s="17">
        <v>37.0</v>
      </c>
      <c r="E11" s="17">
        <v>0.0</v>
      </c>
      <c r="F11" s="17">
        <v>0.0</v>
      </c>
      <c r="G11" s="17"/>
      <c r="H11" s="17">
        <v>17.0</v>
      </c>
      <c r="I11" s="17">
        <v>0.0</v>
      </c>
      <c r="J11" s="17"/>
      <c r="K11" s="17">
        <v>2.0</v>
      </c>
      <c r="L11" s="17">
        <v>0.0</v>
      </c>
      <c r="M11" s="5"/>
      <c r="N11" s="17">
        <v>0.0</v>
      </c>
      <c r="O11" s="19">
        <v>0.0</v>
      </c>
      <c r="P11" s="17">
        <v>0.0</v>
      </c>
      <c r="Q11" s="19">
        <v>0.0</v>
      </c>
      <c r="R11" s="19">
        <v>0.0</v>
      </c>
      <c r="S11" s="20"/>
      <c r="T11" s="20">
        <v>3.0</v>
      </c>
      <c r="U11" s="20">
        <v>0.0</v>
      </c>
      <c r="V11" s="20">
        <v>8.0</v>
      </c>
      <c r="W11" s="17"/>
      <c r="X11" s="17">
        <v>1.0</v>
      </c>
      <c r="Y11" s="17">
        <v>0.0</v>
      </c>
      <c r="Z11" s="17">
        <v>2.0</v>
      </c>
      <c r="AA11" s="17">
        <v>0.0</v>
      </c>
      <c r="AB11" s="21">
        <f>23/201</f>
        <v>0.1144278607</v>
      </c>
      <c r="AC11" s="17">
        <v>18.0</v>
      </c>
      <c r="AD11" s="17">
        <v>0.0</v>
      </c>
      <c r="AE11" s="17">
        <v>0.0</v>
      </c>
      <c r="AF11" s="17">
        <v>0.0</v>
      </c>
      <c r="AG11" s="17">
        <v>11.0</v>
      </c>
      <c r="AH11" s="20">
        <v>0.0</v>
      </c>
      <c r="AI11" s="20">
        <v>0.0</v>
      </c>
      <c r="AJ11" s="17"/>
      <c r="AK11" s="17">
        <v>0.0</v>
      </c>
      <c r="AL11" s="20">
        <v>0.0</v>
      </c>
      <c r="AM11" s="20">
        <v>0.0</v>
      </c>
      <c r="AN11" s="20">
        <v>0.0</v>
      </c>
      <c r="AO11" s="20">
        <v>0.0</v>
      </c>
      <c r="AP11" s="20"/>
      <c r="AQ11" s="20">
        <v>0.0</v>
      </c>
      <c r="AR11" s="20">
        <v>0.0</v>
      </c>
      <c r="AS11" s="20"/>
      <c r="AT11" s="20">
        <v>0.0</v>
      </c>
      <c r="AU11" s="16"/>
      <c r="AV11" s="16"/>
      <c r="AW11" s="16"/>
    </row>
    <row r="12" ht="38.25" customHeight="1">
      <c r="A12" s="17" t="s">
        <v>63</v>
      </c>
      <c r="B12" s="18" t="s">
        <v>55</v>
      </c>
      <c r="C12" s="16">
        <v>10.9</v>
      </c>
      <c r="D12" s="17">
        <v>48.0</v>
      </c>
      <c r="E12" s="17">
        <v>0.0</v>
      </c>
      <c r="F12" s="17">
        <v>0.0</v>
      </c>
      <c r="G12" s="17"/>
      <c r="H12" s="17">
        <v>14.0</v>
      </c>
      <c r="I12" s="17">
        <v>0.0</v>
      </c>
      <c r="J12" s="17"/>
      <c r="K12" s="17">
        <v>0.0</v>
      </c>
      <c r="L12" s="17">
        <v>0.0</v>
      </c>
      <c r="M12" s="5"/>
      <c r="N12" s="17">
        <v>0.0</v>
      </c>
      <c r="O12" s="19">
        <v>0.0</v>
      </c>
      <c r="P12" s="17">
        <v>0.0</v>
      </c>
      <c r="Q12" s="19">
        <v>0.0</v>
      </c>
      <c r="R12" s="19">
        <v>0.0</v>
      </c>
      <c r="S12" s="20"/>
      <c r="T12" s="20">
        <v>0.0</v>
      </c>
      <c r="U12" s="20">
        <v>0.0</v>
      </c>
      <c r="V12" s="20">
        <v>7.0</v>
      </c>
      <c r="W12" s="17"/>
      <c r="X12" s="17">
        <v>2.0</v>
      </c>
      <c r="Y12" s="17">
        <v>0.0</v>
      </c>
      <c r="Z12" s="17">
        <v>0.0</v>
      </c>
      <c r="AA12" s="17">
        <v>0.0</v>
      </c>
      <c r="AB12" s="21">
        <f>32/190</f>
        <v>0.1684210526</v>
      </c>
      <c r="AC12" s="17">
        <v>14.0</v>
      </c>
      <c r="AD12" s="17">
        <v>0.0</v>
      </c>
      <c r="AE12" s="17">
        <v>0.0</v>
      </c>
      <c r="AF12" s="17">
        <v>0.0</v>
      </c>
      <c r="AG12" s="17">
        <v>10.0</v>
      </c>
      <c r="AH12" s="20">
        <v>0.0</v>
      </c>
      <c r="AI12" s="20">
        <v>0.0</v>
      </c>
      <c r="AJ12" s="17"/>
      <c r="AK12" s="17">
        <v>6.0</v>
      </c>
      <c r="AL12" s="20">
        <v>0.0</v>
      </c>
      <c r="AM12" s="20">
        <v>0.0</v>
      </c>
      <c r="AN12" s="20">
        <v>0.0</v>
      </c>
      <c r="AO12" s="20">
        <v>0.0</v>
      </c>
      <c r="AP12" s="20"/>
      <c r="AQ12" s="20">
        <v>0.0</v>
      </c>
      <c r="AR12" s="20">
        <v>0.0</v>
      </c>
      <c r="AS12" s="20"/>
      <c r="AT12" s="20">
        <v>0.0</v>
      </c>
      <c r="AU12" s="16"/>
      <c r="AV12" s="16"/>
      <c r="AW12" s="16"/>
    </row>
    <row r="13" ht="38.25" customHeight="1">
      <c r="A13" s="17" t="s">
        <v>64</v>
      </c>
      <c r="B13" s="18" t="s">
        <v>55</v>
      </c>
      <c r="C13" s="16">
        <v>12.925</v>
      </c>
      <c r="D13" s="17">
        <v>22.0</v>
      </c>
      <c r="E13" s="17">
        <v>0.0</v>
      </c>
      <c r="F13" s="17">
        <v>0.0</v>
      </c>
      <c r="G13" s="17"/>
      <c r="H13" s="17">
        <v>36.0</v>
      </c>
      <c r="I13" s="17">
        <v>0.0</v>
      </c>
      <c r="J13" s="17"/>
      <c r="K13" s="17">
        <v>0.0</v>
      </c>
      <c r="L13" s="17">
        <v>0.0</v>
      </c>
      <c r="M13" s="5"/>
      <c r="N13" s="17">
        <v>0.0</v>
      </c>
      <c r="O13" s="19">
        <v>0.0</v>
      </c>
      <c r="P13" s="17">
        <v>0.0</v>
      </c>
      <c r="Q13" s="19">
        <v>0.0</v>
      </c>
      <c r="R13" s="19">
        <v>0.0</v>
      </c>
      <c r="S13" s="20"/>
      <c r="T13" s="20">
        <v>0.0</v>
      </c>
      <c r="U13" s="20">
        <v>0.0</v>
      </c>
      <c r="V13" s="20">
        <v>5.0</v>
      </c>
      <c r="W13" s="17"/>
      <c r="X13" s="17">
        <v>2.0</v>
      </c>
      <c r="Y13" s="17">
        <v>0.0</v>
      </c>
      <c r="Z13" s="17">
        <v>0.0</v>
      </c>
      <c r="AA13" s="17">
        <v>0.0</v>
      </c>
      <c r="AB13" s="21">
        <f>25/107</f>
        <v>0.2336448598</v>
      </c>
      <c r="AC13" s="17">
        <v>24.0</v>
      </c>
      <c r="AD13" s="17">
        <v>0.0</v>
      </c>
      <c r="AE13" s="17">
        <v>0.0</v>
      </c>
      <c r="AF13" s="17">
        <v>0.0</v>
      </c>
      <c r="AG13" s="17">
        <v>4.0</v>
      </c>
      <c r="AH13" s="20">
        <v>0.0</v>
      </c>
      <c r="AI13" s="20">
        <v>0.0</v>
      </c>
      <c r="AJ13" s="17"/>
      <c r="AK13" s="17">
        <v>4.0</v>
      </c>
      <c r="AL13" s="20">
        <v>2.0</v>
      </c>
      <c r="AM13" s="20">
        <v>0.0</v>
      </c>
      <c r="AN13" s="20">
        <v>0.0</v>
      </c>
      <c r="AO13" s="20">
        <v>0.0</v>
      </c>
      <c r="AP13" s="20"/>
      <c r="AQ13" s="20">
        <v>0.0</v>
      </c>
      <c r="AR13" s="20">
        <v>0.0</v>
      </c>
      <c r="AS13" s="20"/>
      <c r="AT13" s="20">
        <v>0.0</v>
      </c>
      <c r="AU13" s="16" t="s">
        <v>60</v>
      </c>
      <c r="AV13" s="16"/>
      <c r="AW13" s="16"/>
    </row>
    <row r="14" ht="38.25" customHeight="1">
      <c r="A14" s="17" t="s">
        <v>65</v>
      </c>
      <c r="B14" s="18" t="s">
        <v>55</v>
      </c>
      <c r="C14" s="16">
        <v>14.94</v>
      </c>
      <c r="D14" s="17">
        <v>41.0</v>
      </c>
      <c r="E14" s="17">
        <v>0.0</v>
      </c>
      <c r="F14" s="17">
        <v>0.0</v>
      </c>
      <c r="G14" s="17"/>
      <c r="H14" s="17">
        <v>13.0</v>
      </c>
      <c r="I14" s="17">
        <v>0.0</v>
      </c>
      <c r="J14" s="17"/>
      <c r="K14" s="17">
        <v>0.0</v>
      </c>
      <c r="L14" s="17">
        <v>0.0</v>
      </c>
      <c r="M14" s="5"/>
      <c r="N14" s="17">
        <v>0.0</v>
      </c>
      <c r="O14" s="19">
        <v>0.0</v>
      </c>
      <c r="P14" s="17">
        <v>0.0</v>
      </c>
      <c r="Q14" s="19">
        <v>0.0</v>
      </c>
      <c r="R14" s="19">
        <v>0.0</v>
      </c>
      <c r="S14" s="20"/>
      <c r="T14" s="20">
        <v>0.0</v>
      </c>
      <c r="U14" s="20">
        <v>0.0</v>
      </c>
      <c r="V14" s="20">
        <v>6.0</v>
      </c>
      <c r="W14" s="17"/>
      <c r="X14" s="17">
        <v>0.0</v>
      </c>
      <c r="Y14" s="17">
        <v>0.0</v>
      </c>
      <c r="Z14" s="17">
        <v>1.0</v>
      </c>
      <c r="AA14" s="17">
        <v>0.0</v>
      </c>
      <c r="AB14" s="21">
        <f>15/195</f>
        <v>0.07692307692</v>
      </c>
      <c r="AC14" s="17">
        <v>25.0</v>
      </c>
      <c r="AD14" s="17">
        <v>0.0</v>
      </c>
      <c r="AE14" s="17">
        <v>0.0</v>
      </c>
      <c r="AF14" s="17">
        <v>0.0</v>
      </c>
      <c r="AG14" s="17">
        <v>8.0</v>
      </c>
      <c r="AH14" s="20">
        <v>0.0</v>
      </c>
      <c r="AI14" s="20">
        <v>0.0</v>
      </c>
      <c r="AJ14" s="17"/>
      <c r="AK14" s="17">
        <v>0.0</v>
      </c>
      <c r="AL14" s="20">
        <v>4.0</v>
      </c>
      <c r="AM14" s="20">
        <v>0.0</v>
      </c>
      <c r="AN14" s="20">
        <v>0.0</v>
      </c>
      <c r="AO14" s="20">
        <v>0.0</v>
      </c>
      <c r="AP14" s="20"/>
      <c r="AQ14" s="20">
        <v>0.0</v>
      </c>
      <c r="AR14" s="20">
        <v>0.0</v>
      </c>
      <c r="AS14" s="20"/>
      <c r="AT14" s="20">
        <v>0.0</v>
      </c>
      <c r="AU14" s="16"/>
      <c r="AV14" s="16"/>
      <c r="AW14" s="16"/>
    </row>
    <row r="15" ht="38.25" customHeight="1">
      <c r="A15" s="17" t="s">
        <v>66</v>
      </c>
      <c r="B15" s="18" t="s">
        <v>55</v>
      </c>
      <c r="C15" s="16">
        <v>16.975</v>
      </c>
      <c r="D15" s="17">
        <v>36.0</v>
      </c>
      <c r="E15" s="17">
        <v>0.0</v>
      </c>
      <c r="F15" s="17">
        <v>0.0</v>
      </c>
      <c r="G15" s="17"/>
      <c r="H15" s="17">
        <v>14.0</v>
      </c>
      <c r="I15" s="17">
        <v>0.0</v>
      </c>
      <c r="J15" s="17"/>
      <c r="K15" s="17">
        <v>0.0</v>
      </c>
      <c r="L15" s="17">
        <v>0.0</v>
      </c>
      <c r="M15" s="5"/>
      <c r="N15" s="17">
        <v>0.0</v>
      </c>
      <c r="O15" s="19">
        <v>0.0</v>
      </c>
      <c r="P15" s="17">
        <v>0.0</v>
      </c>
      <c r="Q15" s="19">
        <v>0.0</v>
      </c>
      <c r="R15" s="19">
        <v>0.0</v>
      </c>
      <c r="S15" s="20"/>
      <c r="T15" s="20">
        <v>0.0</v>
      </c>
      <c r="U15" s="20">
        <v>0.0</v>
      </c>
      <c r="V15" s="20">
        <v>4.0</v>
      </c>
      <c r="W15" s="17"/>
      <c r="X15" s="17">
        <v>0.0</v>
      </c>
      <c r="Y15" s="17">
        <v>0.0</v>
      </c>
      <c r="Z15" s="17">
        <v>1.0</v>
      </c>
      <c r="AA15" s="17">
        <v>0.0</v>
      </c>
      <c r="AB15" s="21">
        <f>25/222</f>
        <v>0.1126126126</v>
      </c>
      <c r="AC15" s="17">
        <v>35.0</v>
      </c>
      <c r="AD15" s="17">
        <v>0.0</v>
      </c>
      <c r="AE15" s="17">
        <v>0.0</v>
      </c>
      <c r="AF15" s="17">
        <v>0.0</v>
      </c>
      <c r="AG15" s="17">
        <v>5.0</v>
      </c>
      <c r="AH15" s="20">
        <v>0.0</v>
      </c>
      <c r="AI15" s="20">
        <v>0.0</v>
      </c>
      <c r="AJ15" s="17"/>
      <c r="AK15" s="17">
        <v>5.0</v>
      </c>
      <c r="AL15" s="20">
        <v>0.0</v>
      </c>
      <c r="AM15" s="20">
        <v>0.0</v>
      </c>
      <c r="AN15" s="20">
        <v>0.0</v>
      </c>
      <c r="AO15" s="20">
        <v>0.0</v>
      </c>
      <c r="AP15" s="20"/>
      <c r="AQ15" s="20">
        <v>0.0</v>
      </c>
      <c r="AR15" s="20">
        <v>0.0</v>
      </c>
      <c r="AS15" s="20"/>
      <c r="AT15" s="20">
        <v>0.0</v>
      </c>
      <c r="AU15" s="16"/>
      <c r="AV15" s="16"/>
      <c r="AW15" s="16"/>
    </row>
    <row r="16" ht="38.25" customHeight="1">
      <c r="A16" s="17" t="s">
        <v>67</v>
      </c>
      <c r="B16" s="18" t="s">
        <v>55</v>
      </c>
      <c r="C16" s="16">
        <v>19.015</v>
      </c>
      <c r="D16" s="17">
        <v>32.0</v>
      </c>
      <c r="E16" s="17">
        <v>0.0</v>
      </c>
      <c r="F16" s="17">
        <v>0.0</v>
      </c>
      <c r="G16" s="17"/>
      <c r="H16" s="17">
        <v>17.0</v>
      </c>
      <c r="I16" s="17">
        <v>0.0</v>
      </c>
      <c r="J16" s="17"/>
      <c r="K16" s="17">
        <v>0.0</v>
      </c>
      <c r="L16" s="17">
        <v>0.0</v>
      </c>
      <c r="M16" s="5"/>
      <c r="N16" s="17">
        <v>0.0</v>
      </c>
      <c r="O16" s="19">
        <v>7.0</v>
      </c>
      <c r="P16" s="17">
        <v>0.0</v>
      </c>
      <c r="Q16" s="19">
        <v>0.0</v>
      </c>
      <c r="R16" s="19">
        <v>0.0</v>
      </c>
      <c r="S16" s="20"/>
      <c r="T16" s="20">
        <v>0.0</v>
      </c>
      <c r="U16" s="20">
        <v>0.0</v>
      </c>
      <c r="V16" s="20">
        <v>11.0</v>
      </c>
      <c r="W16" s="17"/>
      <c r="X16" s="17">
        <v>0.0</v>
      </c>
      <c r="Y16" s="17">
        <v>0.0</v>
      </c>
      <c r="Z16" s="17">
        <v>0.0</v>
      </c>
      <c r="AA16" s="17">
        <v>0.0</v>
      </c>
      <c r="AB16" s="21">
        <f>35/154</f>
        <v>0.2272727273</v>
      </c>
      <c r="AC16" s="17">
        <v>15.0</v>
      </c>
      <c r="AD16" s="17">
        <v>0.0</v>
      </c>
      <c r="AE16" s="17">
        <v>0.0</v>
      </c>
      <c r="AF16" s="17">
        <v>0.0</v>
      </c>
      <c r="AG16" s="17">
        <v>11.0</v>
      </c>
      <c r="AH16" s="20">
        <v>0.0</v>
      </c>
      <c r="AI16" s="20">
        <v>0.0</v>
      </c>
      <c r="AJ16" s="17"/>
      <c r="AK16" s="17">
        <v>4.0</v>
      </c>
      <c r="AL16" s="20">
        <v>3.0</v>
      </c>
      <c r="AM16" s="20">
        <v>0.0</v>
      </c>
      <c r="AN16" s="20">
        <v>0.0</v>
      </c>
      <c r="AO16" s="20">
        <v>0.0</v>
      </c>
      <c r="AP16" s="20"/>
      <c r="AQ16" s="20">
        <v>0.0</v>
      </c>
      <c r="AR16" s="20">
        <v>0.0</v>
      </c>
      <c r="AS16" s="20"/>
      <c r="AT16" s="20">
        <v>0.0</v>
      </c>
      <c r="AU16" s="16"/>
      <c r="AV16" s="16"/>
      <c r="AW16" s="16"/>
    </row>
    <row r="17" ht="38.25" customHeight="1">
      <c r="A17" s="17"/>
      <c r="B17" s="17"/>
      <c r="C17" s="16"/>
      <c r="D17" s="17"/>
      <c r="E17" s="17"/>
      <c r="F17" s="17"/>
      <c r="G17" s="17"/>
      <c r="H17" s="17"/>
      <c r="I17" s="17"/>
      <c r="J17" s="17"/>
      <c r="K17" s="17"/>
      <c r="L17" s="17"/>
      <c r="M17" s="5"/>
      <c r="N17" s="17"/>
      <c r="O17" s="19"/>
      <c r="P17" s="17"/>
      <c r="Q17" s="19"/>
      <c r="R17" s="19"/>
      <c r="S17" s="20"/>
      <c r="T17" s="20"/>
      <c r="U17" s="20"/>
      <c r="V17" s="20"/>
      <c r="W17" s="17"/>
      <c r="X17" s="17"/>
      <c r="Y17" s="17"/>
      <c r="Z17" s="17"/>
      <c r="AA17" s="17"/>
      <c r="AB17" s="21"/>
      <c r="AC17" s="17"/>
      <c r="AD17" s="17"/>
      <c r="AE17" s="17"/>
      <c r="AF17" s="17"/>
      <c r="AG17" s="17"/>
      <c r="AH17" s="20"/>
      <c r="AI17" s="20"/>
      <c r="AJ17" s="17"/>
      <c r="AK17" s="17"/>
      <c r="AL17" s="20"/>
      <c r="AM17" s="20"/>
      <c r="AN17" s="20"/>
      <c r="AO17" s="20"/>
      <c r="AP17" s="20"/>
      <c r="AQ17" s="20"/>
      <c r="AR17" s="20"/>
      <c r="AS17" s="20"/>
      <c r="AT17" s="20"/>
      <c r="AU17" s="16"/>
      <c r="AV17" s="16"/>
      <c r="AW17" s="16"/>
    </row>
    <row r="18" ht="38.25" customHeight="1">
      <c r="A18" s="17" t="s">
        <v>68</v>
      </c>
      <c r="B18" s="18" t="s">
        <v>55</v>
      </c>
      <c r="C18" s="16">
        <v>0.53</v>
      </c>
      <c r="D18" s="17">
        <v>43.0</v>
      </c>
      <c r="E18" s="17">
        <v>0.0</v>
      </c>
      <c r="F18" s="17">
        <v>0.0</v>
      </c>
      <c r="G18" s="17"/>
      <c r="H18" s="17">
        <v>27.0</v>
      </c>
      <c r="I18" s="17">
        <v>0.0</v>
      </c>
      <c r="J18" s="17"/>
      <c r="K18" s="17">
        <v>0.0</v>
      </c>
      <c r="L18" s="17">
        <v>0.0</v>
      </c>
      <c r="M18" s="5"/>
      <c r="N18" s="17">
        <v>0.0</v>
      </c>
      <c r="O18" s="19">
        <v>0.0</v>
      </c>
      <c r="P18" s="17">
        <v>0.0</v>
      </c>
      <c r="Q18" s="19">
        <v>0.0</v>
      </c>
      <c r="R18" s="19">
        <v>0.0</v>
      </c>
      <c r="S18" s="20"/>
      <c r="T18" s="20">
        <v>0.0</v>
      </c>
      <c r="U18" s="20">
        <v>0.0</v>
      </c>
      <c r="V18" s="20">
        <v>7.0</v>
      </c>
      <c r="W18" s="17"/>
      <c r="X18" s="17">
        <v>2.0</v>
      </c>
      <c r="Y18" s="17">
        <v>0.0</v>
      </c>
      <c r="Z18" s="17">
        <v>0.0</v>
      </c>
      <c r="AA18" s="17">
        <v>0.0</v>
      </c>
      <c r="AB18" s="21">
        <f>12/152</f>
        <v>0.07894736842</v>
      </c>
      <c r="AC18" s="17">
        <v>11.0</v>
      </c>
      <c r="AD18" s="17">
        <v>0.0</v>
      </c>
      <c r="AE18" s="17">
        <v>0.0</v>
      </c>
      <c r="AF18" s="17">
        <v>2.0</v>
      </c>
      <c r="AG18" s="17">
        <v>6.0</v>
      </c>
      <c r="AH18" s="20">
        <v>0.0</v>
      </c>
      <c r="AI18" s="20">
        <v>0.0</v>
      </c>
      <c r="AJ18" s="17"/>
      <c r="AK18" s="17">
        <v>0.0</v>
      </c>
      <c r="AL18" s="20">
        <v>2.0</v>
      </c>
      <c r="AM18" s="20">
        <v>0.0</v>
      </c>
      <c r="AN18" s="20">
        <v>0.0</v>
      </c>
      <c r="AO18" s="20">
        <v>0.0</v>
      </c>
      <c r="AP18" s="20"/>
      <c r="AQ18" s="20">
        <v>0.0</v>
      </c>
      <c r="AR18" s="20">
        <v>0.0</v>
      </c>
      <c r="AS18" s="20"/>
      <c r="AT18" s="20">
        <v>0.0</v>
      </c>
      <c r="AU18" s="16"/>
      <c r="AV18" s="16"/>
      <c r="AW18" s="16"/>
    </row>
    <row r="19" ht="38.25" customHeight="1">
      <c r="A19" s="17"/>
      <c r="B19" s="17"/>
      <c r="C19" s="16"/>
      <c r="D19" s="17"/>
      <c r="E19" s="17"/>
      <c r="F19" s="17"/>
      <c r="G19" s="17"/>
      <c r="H19" s="17"/>
      <c r="I19" s="17"/>
      <c r="J19" s="17"/>
      <c r="K19" s="17"/>
      <c r="L19" s="17"/>
      <c r="M19" s="5"/>
      <c r="N19" s="17"/>
      <c r="O19" s="19"/>
      <c r="P19" s="17"/>
      <c r="Q19" s="19"/>
      <c r="R19" s="19"/>
      <c r="S19" s="20"/>
      <c r="T19" s="20"/>
      <c r="U19" s="20"/>
      <c r="V19" s="20"/>
      <c r="W19" s="17"/>
      <c r="X19" s="17"/>
      <c r="Y19" s="17"/>
      <c r="Z19" s="17"/>
      <c r="AA19" s="17"/>
      <c r="AB19" s="21"/>
      <c r="AC19" s="17"/>
      <c r="AD19" s="17"/>
      <c r="AE19" s="17"/>
      <c r="AF19" s="17"/>
      <c r="AG19" s="17"/>
      <c r="AH19" s="20"/>
      <c r="AI19" s="20"/>
      <c r="AJ19" s="17"/>
      <c r="AK19" s="17"/>
      <c r="AL19" s="20"/>
      <c r="AM19" s="20"/>
      <c r="AN19" s="20"/>
      <c r="AO19" s="20"/>
      <c r="AP19" s="20"/>
      <c r="AQ19" s="20"/>
      <c r="AR19" s="20"/>
      <c r="AS19" s="20"/>
      <c r="AT19" s="20"/>
      <c r="AU19" s="16"/>
      <c r="AV19" s="16"/>
      <c r="AW19" s="16"/>
    </row>
    <row r="20" ht="38.25" customHeight="1">
      <c r="A20" s="17" t="s">
        <v>69</v>
      </c>
      <c r="B20" s="18" t="s">
        <v>55</v>
      </c>
      <c r="C20" s="16">
        <v>0.1</v>
      </c>
      <c r="D20" s="17">
        <v>34.0</v>
      </c>
      <c r="E20" s="17">
        <v>0.0</v>
      </c>
      <c r="F20" s="17">
        <v>0.0</v>
      </c>
      <c r="G20" s="17"/>
      <c r="H20" s="17">
        <v>16.0</v>
      </c>
      <c r="I20" s="17">
        <v>0.0</v>
      </c>
      <c r="J20" s="17"/>
      <c r="K20" s="17">
        <v>0.0</v>
      </c>
      <c r="L20" s="17">
        <v>0.0</v>
      </c>
      <c r="M20" s="5"/>
      <c r="N20" s="17">
        <v>0.0</v>
      </c>
      <c r="O20" s="19">
        <v>0.0</v>
      </c>
      <c r="P20" s="17">
        <v>0.0</v>
      </c>
      <c r="Q20" s="19">
        <v>0.0</v>
      </c>
      <c r="R20" s="19">
        <v>0.0</v>
      </c>
      <c r="S20" s="20"/>
      <c r="T20" s="20">
        <v>0.0</v>
      </c>
      <c r="U20" s="20">
        <v>0.0</v>
      </c>
      <c r="V20" s="20">
        <v>8.0</v>
      </c>
      <c r="W20" s="17"/>
      <c r="X20" s="17">
        <v>0.0</v>
      </c>
      <c r="Y20" s="17">
        <v>0.0</v>
      </c>
      <c r="Z20" s="17">
        <v>0.0</v>
      </c>
      <c r="AA20" s="17">
        <v>0.0</v>
      </c>
      <c r="AB20" s="21">
        <f>32/201</f>
        <v>0.1592039801</v>
      </c>
      <c r="AC20" s="17">
        <v>30.0</v>
      </c>
      <c r="AD20" s="17">
        <v>0.0</v>
      </c>
      <c r="AE20" s="17">
        <v>0.0</v>
      </c>
      <c r="AF20" s="17">
        <v>0.0</v>
      </c>
      <c r="AG20" s="17">
        <v>12.0</v>
      </c>
      <c r="AH20" s="20">
        <v>0.0</v>
      </c>
      <c r="AI20" s="20">
        <v>0.0</v>
      </c>
      <c r="AJ20" s="17"/>
      <c r="AK20" s="17">
        <v>0.0</v>
      </c>
      <c r="AL20" s="20">
        <v>0.0</v>
      </c>
      <c r="AM20" s="20">
        <v>0.0</v>
      </c>
      <c r="AN20" s="20">
        <v>0.0</v>
      </c>
      <c r="AO20" s="20">
        <v>0.0</v>
      </c>
      <c r="AP20" s="20"/>
      <c r="AQ20" s="20">
        <v>0.0</v>
      </c>
      <c r="AR20" s="20">
        <v>0.0</v>
      </c>
      <c r="AS20" s="20"/>
      <c r="AT20" s="20">
        <v>0.0</v>
      </c>
      <c r="AU20" s="16"/>
      <c r="AV20" s="16"/>
      <c r="AW20" s="16"/>
    </row>
    <row r="21" ht="38.25" customHeight="1">
      <c r="A21" s="17" t="s">
        <v>70</v>
      </c>
      <c r="B21" s="18" t="s">
        <v>55</v>
      </c>
      <c r="C21" s="16">
        <v>2.165</v>
      </c>
      <c r="D21" s="17">
        <v>37.0</v>
      </c>
      <c r="E21" s="17">
        <v>0.0</v>
      </c>
      <c r="F21" s="17">
        <v>0.0</v>
      </c>
      <c r="G21" s="17"/>
      <c r="H21" s="17">
        <v>15.0</v>
      </c>
      <c r="I21" s="17">
        <v>0.0</v>
      </c>
      <c r="J21" s="17"/>
      <c r="K21" s="17">
        <v>0.0</v>
      </c>
      <c r="L21" s="17">
        <v>0.0</v>
      </c>
      <c r="M21" s="5"/>
      <c r="N21" s="17">
        <v>0.0</v>
      </c>
      <c r="O21" s="19">
        <v>0.0</v>
      </c>
      <c r="P21" s="17">
        <v>0.0</v>
      </c>
      <c r="Q21" s="19">
        <v>0.0</v>
      </c>
      <c r="R21" s="19">
        <v>0.0</v>
      </c>
      <c r="S21" s="20"/>
      <c r="T21" s="20">
        <v>0.0</v>
      </c>
      <c r="U21" s="20">
        <v>0.0</v>
      </c>
      <c r="V21" s="20">
        <v>12.0</v>
      </c>
      <c r="W21" s="17"/>
      <c r="X21" s="17">
        <v>1.0</v>
      </c>
      <c r="Y21" s="17">
        <v>0.0</v>
      </c>
      <c r="Z21" s="17">
        <v>0.0</v>
      </c>
      <c r="AA21" s="17">
        <v>0.0</v>
      </c>
      <c r="AB21" s="21">
        <f>40/123</f>
        <v>0.325203252</v>
      </c>
      <c r="AC21" s="17">
        <v>12.0</v>
      </c>
      <c r="AD21" s="17">
        <v>0.0</v>
      </c>
      <c r="AE21" s="17">
        <v>0.0</v>
      </c>
      <c r="AF21" s="17">
        <v>0.0</v>
      </c>
      <c r="AG21" s="17">
        <v>10.0</v>
      </c>
      <c r="AH21" s="20">
        <v>0.0</v>
      </c>
      <c r="AI21" s="20">
        <v>0.0</v>
      </c>
      <c r="AJ21" s="17"/>
      <c r="AK21" s="17">
        <v>0.0</v>
      </c>
      <c r="AL21" s="20">
        <v>0.0</v>
      </c>
      <c r="AM21" s="20">
        <v>0.0</v>
      </c>
      <c r="AN21" s="20">
        <v>0.0</v>
      </c>
      <c r="AO21" s="20">
        <v>0.0</v>
      </c>
      <c r="AP21" s="20"/>
      <c r="AQ21" s="20">
        <v>0.0</v>
      </c>
      <c r="AR21" s="20">
        <v>0.0</v>
      </c>
      <c r="AS21" s="20"/>
      <c r="AT21" s="20">
        <v>2.0</v>
      </c>
      <c r="AU21" s="16"/>
      <c r="AV21" s="16"/>
      <c r="AW21" s="16"/>
    </row>
    <row r="22" ht="38.25" customHeight="1">
      <c r="A22" s="17" t="s">
        <v>71</v>
      </c>
      <c r="B22" s="18" t="s">
        <v>55</v>
      </c>
      <c r="C22" s="16">
        <v>4.18</v>
      </c>
      <c r="D22" s="17">
        <v>35.0</v>
      </c>
      <c r="E22" s="17">
        <v>0.0</v>
      </c>
      <c r="F22" s="17">
        <v>0.0</v>
      </c>
      <c r="G22" s="17"/>
      <c r="H22" s="17">
        <v>20.0</v>
      </c>
      <c r="I22" s="17">
        <v>0.0</v>
      </c>
      <c r="J22" s="17"/>
      <c r="K22" s="17">
        <v>0.0</v>
      </c>
      <c r="L22" s="17">
        <v>0.0</v>
      </c>
      <c r="M22" s="5"/>
      <c r="N22" s="17">
        <v>0.0</v>
      </c>
      <c r="O22" s="19">
        <v>0.0</v>
      </c>
      <c r="P22" s="17">
        <v>0.0</v>
      </c>
      <c r="Q22" s="19">
        <v>0.0</v>
      </c>
      <c r="R22" s="19">
        <v>0.0</v>
      </c>
      <c r="S22" s="20"/>
      <c r="T22" s="20">
        <v>0.0</v>
      </c>
      <c r="U22" s="20">
        <v>0.0</v>
      </c>
      <c r="V22" s="20">
        <v>4.0</v>
      </c>
      <c r="W22" s="17"/>
      <c r="X22" s="17">
        <v>0.0</v>
      </c>
      <c r="Y22" s="17">
        <v>0.0</v>
      </c>
      <c r="Z22" s="17">
        <v>0.0</v>
      </c>
      <c r="AA22" s="17">
        <v>0.0</v>
      </c>
      <c r="AB22" s="21">
        <f>23/320</f>
        <v>0.071875</v>
      </c>
      <c r="AC22" s="17">
        <v>25.0</v>
      </c>
      <c r="AD22" s="17">
        <v>0.0</v>
      </c>
      <c r="AE22" s="17">
        <v>0.0</v>
      </c>
      <c r="AF22" s="17">
        <v>0.0</v>
      </c>
      <c r="AG22" s="17">
        <v>4.0</v>
      </c>
      <c r="AH22" s="20">
        <v>5.0</v>
      </c>
      <c r="AI22" s="20">
        <v>0.0</v>
      </c>
      <c r="AJ22" s="17"/>
      <c r="AK22" s="17">
        <v>4.0</v>
      </c>
      <c r="AL22" s="20">
        <v>2.0</v>
      </c>
      <c r="AM22" s="20">
        <v>0.0</v>
      </c>
      <c r="AN22" s="20">
        <v>0.0</v>
      </c>
      <c r="AO22" s="20">
        <v>0.0</v>
      </c>
      <c r="AP22" s="20"/>
      <c r="AQ22" s="20">
        <v>0.0</v>
      </c>
      <c r="AR22" s="20">
        <v>0.0</v>
      </c>
      <c r="AS22" s="20"/>
      <c r="AT22" s="20">
        <v>0.0</v>
      </c>
      <c r="AU22" s="16"/>
      <c r="AV22" s="16"/>
      <c r="AW22" s="16"/>
    </row>
    <row r="23" ht="38.25" customHeight="1">
      <c r="A23" s="17" t="s">
        <v>72</v>
      </c>
      <c r="B23" s="18" t="s">
        <v>55</v>
      </c>
      <c r="C23" s="16">
        <v>6.195</v>
      </c>
      <c r="D23" s="17">
        <v>20.0</v>
      </c>
      <c r="E23" s="17">
        <v>0.0</v>
      </c>
      <c r="F23" s="17">
        <v>0.0</v>
      </c>
      <c r="G23" s="17"/>
      <c r="H23" s="17">
        <v>14.0</v>
      </c>
      <c r="I23" s="17">
        <v>0.0</v>
      </c>
      <c r="J23" s="17"/>
      <c r="K23" s="17">
        <v>0.0</v>
      </c>
      <c r="L23" s="17">
        <v>0.0</v>
      </c>
      <c r="M23" s="5"/>
      <c r="N23" s="17">
        <v>0.0</v>
      </c>
      <c r="O23" s="19">
        <v>0.0</v>
      </c>
      <c r="P23" s="17">
        <v>0.0</v>
      </c>
      <c r="Q23" s="19">
        <v>0.0</v>
      </c>
      <c r="R23" s="19">
        <v>0.0</v>
      </c>
      <c r="S23" s="20"/>
      <c r="T23" s="20">
        <v>0.0</v>
      </c>
      <c r="U23" s="20">
        <v>0.0</v>
      </c>
      <c r="V23" s="20">
        <v>19.0</v>
      </c>
      <c r="W23" s="17"/>
      <c r="X23" s="17">
        <v>0.0</v>
      </c>
      <c r="Y23" s="17">
        <v>0.0</v>
      </c>
      <c r="Z23" s="17">
        <v>5.0</v>
      </c>
      <c r="AA23" s="17">
        <v>0.0</v>
      </c>
      <c r="AB23" s="21">
        <f>38/183</f>
        <v>0.2076502732</v>
      </c>
      <c r="AC23" s="17">
        <v>21.0</v>
      </c>
      <c r="AD23" s="17">
        <v>0.0</v>
      </c>
      <c r="AE23" s="17">
        <v>0.0</v>
      </c>
      <c r="AF23" s="17">
        <v>0.0</v>
      </c>
      <c r="AG23" s="17">
        <v>17.0</v>
      </c>
      <c r="AH23" s="20">
        <v>0.0</v>
      </c>
      <c r="AI23" s="20">
        <v>0.0</v>
      </c>
      <c r="AJ23" s="17"/>
      <c r="AK23" s="17">
        <v>0.0</v>
      </c>
      <c r="AL23" s="20">
        <v>0.0</v>
      </c>
      <c r="AM23" s="20">
        <v>0.0</v>
      </c>
      <c r="AN23" s="20">
        <v>0.0</v>
      </c>
      <c r="AO23" s="20">
        <v>0.0</v>
      </c>
      <c r="AP23" s="20"/>
      <c r="AQ23" s="20">
        <v>0.0</v>
      </c>
      <c r="AR23" s="20">
        <v>0.0</v>
      </c>
      <c r="AS23" s="20"/>
      <c r="AT23" s="20">
        <v>3.0</v>
      </c>
      <c r="AU23" s="16" t="s">
        <v>60</v>
      </c>
      <c r="AV23" s="16"/>
      <c r="AW23" s="16"/>
    </row>
    <row r="24" ht="38.25" customHeight="1">
      <c r="A24" s="17" t="s">
        <v>73</v>
      </c>
      <c r="B24" s="18" t="s">
        <v>55</v>
      </c>
      <c r="C24" s="16">
        <v>8.21</v>
      </c>
      <c r="D24" s="17">
        <v>40.0</v>
      </c>
      <c r="E24" s="17">
        <v>0.0</v>
      </c>
      <c r="F24" s="17">
        <v>0.0</v>
      </c>
      <c r="G24" s="17"/>
      <c r="H24" s="17">
        <v>16.0</v>
      </c>
      <c r="I24" s="17">
        <v>0.0</v>
      </c>
      <c r="J24" s="17"/>
      <c r="K24" s="17">
        <v>0.0</v>
      </c>
      <c r="L24" s="17">
        <v>0.0</v>
      </c>
      <c r="M24" s="5"/>
      <c r="N24" s="17">
        <v>0.0</v>
      </c>
      <c r="O24" s="19">
        <v>0.0</v>
      </c>
      <c r="P24" s="17">
        <v>0.0</v>
      </c>
      <c r="Q24" s="19">
        <v>0.0</v>
      </c>
      <c r="R24" s="19">
        <v>0.0</v>
      </c>
      <c r="S24" s="20"/>
      <c r="T24" s="20">
        <v>0.0</v>
      </c>
      <c r="U24" s="20">
        <v>0.0</v>
      </c>
      <c r="V24" s="20">
        <v>8.0</v>
      </c>
      <c r="W24" s="17"/>
      <c r="X24" s="17">
        <v>0.0</v>
      </c>
      <c r="Y24" s="17">
        <v>0.0</v>
      </c>
      <c r="Z24" s="17">
        <v>2.0</v>
      </c>
      <c r="AA24" s="17">
        <v>0.0</v>
      </c>
      <c r="AB24" s="21">
        <f>47/184</f>
        <v>0.2554347826</v>
      </c>
      <c r="AC24" s="17">
        <v>23.0</v>
      </c>
      <c r="AD24" s="17">
        <v>0.0</v>
      </c>
      <c r="AE24" s="17">
        <v>0.0</v>
      </c>
      <c r="AF24" s="17">
        <v>0.0</v>
      </c>
      <c r="AG24" s="17">
        <v>11.0</v>
      </c>
      <c r="AH24" s="20">
        <v>0.0</v>
      </c>
      <c r="AI24" s="20">
        <v>0.0</v>
      </c>
      <c r="AJ24" s="17"/>
      <c r="AK24" s="17">
        <v>0.0</v>
      </c>
      <c r="AL24" s="20">
        <v>0.0</v>
      </c>
      <c r="AM24" s="20">
        <v>0.0</v>
      </c>
      <c r="AN24" s="20">
        <v>0.0</v>
      </c>
      <c r="AO24" s="20">
        <v>0.0</v>
      </c>
      <c r="AP24" s="20"/>
      <c r="AQ24" s="20">
        <v>0.0</v>
      </c>
      <c r="AR24" s="20">
        <v>0.0</v>
      </c>
      <c r="AS24" s="20"/>
      <c r="AT24" s="20">
        <v>0.0</v>
      </c>
      <c r="AU24" s="16"/>
      <c r="AV24" s="16"/>
      <c r="AW24" s="16"/>
    </row>
    <row r="25" ht="38.25" customHeight="1">
      <c r="A25" s="17" t="s">
        <v>74</v>
      </c>
      <c r="B25" s="18" t="s">
        <v>55</v>
      </c>
      <c r="C25" s="16">
        <v>10.23</v>
      </c>
      <c r="D25" s="17">
        <v>40.0</v>
      </c>
      <c r="E25" s="17">
        <v>0.0</v>
      </c>
      <c r="F25" s="17">
        <v>0.0</v>
      </c>
      <c r="G25" s="17"/>
      <c r="H25" s="17">
        <v>22.0</v>
      </c>
      <c r="I25" s="17">
        <v>0.0</v>
      </c>
      <c r="J25" s="17"/>
      <c r="K25" s="17">
        <v>0.0</v>
      </c>
      <c r="L25" s="17">
        <v>0.0</v>
      </c>
      <c r="M25" s="5"/>
      <c r="N25" s="17">
        <v>0.0</v>
      </c>
      <c r="O25" s="19">
        <v>0.0</v>
      </c>
      <c r="P25" s="17">
        <v>0.0</v>
      </c>
      <c r="Q25" s="19">
        <v>0.0</v>
      </c>
      <c r="R25" s="19">
        <v>0.0</v>
      </c>
      <c r="S25" s="20"/>
      <c r="T25" s="20">
        <v>0.0</v>
      </c>
      <c r="U25" s="20">
        <v>0.0</v>
      </c>
      <c r="V25" s="20">
        <v>6.0</v>
      </c>
      <c r="W25" s="17"/>
      <c r="X25" s="17">
        <v>2.0</v>
      </c>
      <c r="Y25" s="17">
        <v>0.0</v>
      </c>
      <c r="Z25" s="17">
        <v>3.0</v>
      </c>
      <c r="AA25" s="17">
        <v>0.0</v>
      </c>
      <c r="AB25" s="21">
        <f>19/182</f>
        <v>0.1043956044</v>
      </c>
      <c r="AC25" s="17">
        <v>12.0</v>
      </c>
      <c r="AD25" s="17">
        <v>0.0</v>
      </c>
      <c r="AE25" s="17">
        <v>0.0</v>
      </c>
      <c r="AF25" s="17">
        <v>2.0</v>
      </c>
      <c r="AG25" s="17">
        <v>12.0</v>
      </c>
      <c r="AH25" s="20">
        <v>0.0</v>
      </c>
      <c r="AI25" s="20">
        <v>0.0</v>
      </c>
      <c r="AJ25" s="17"/>
      <c r="AK25" s="17">
        <v>0.0</v>
      </c>
      <c r="AL25" s="20">
        <v>0.0</v>
      </c>
      <c r="AM25" s="20">
        <v>0.0</v>
      </c>
      <c r="AN25" s="20">
        <v>0.0</v>
      </c>
      <c r="AO25" s="20">
        <v>0.0</v>
      </c>
      <c r="AP25" s="20"/>
      <c r="AQ25" s="20">
        <v>0.0</v>
      </c>
      <c r="AR25" s="20">
        <v>0.0</v>
      </c>
      <c r="AS25" s="20"/>
      <c r="AT25" s="20">
        <v>0.0</v>
      </c>
      <c r="AU25" s="16"/>
      <c r="AV25" s="16"/>
      <c r="AW25" s="16"/>
    </row>
    <row r="26" ht="38.25" customHeight="1">
      <c r="A26" s="17" t="s">
        <v>75</v>
      </c>
      <c r="B26" s="18" t="s">
        <v>55</v>
      </c>
      <c r="C26" s="16">
        <v>12.04</v>
      </c>
      <c r="D26" s="17">
        <v>44.0</v>
      </c>
      <c r="E26" s="17">
        <v>0.0</v>
      </c>
      <c r="F26" s="17">
        <v>0.0</v>
      </c>
      <c r="G26" s="17"/>
      <c r="H26" s="17">
        <v>18.0</v>
      </c>
      <c r="I26" s="17">
        <v>0.0</v>
      </c>
      <c r="J26" s="17"/>
      <c r="K26" s="17">
        <v>0.0</v>
      </c>
      <c r="L26" s="17">
        <v>0.0</v>
      </c>
      <c r="M26" s="5"/>
      <c r="N26" s="17">
        <v>0.0</v>
      </c>
      <c r="O26" s="19">
        <v>0.0</v>
      </c>
      <c r="P26" s="17">
        <v>0.0</v>
      </c>
      <c r="Q26" s="19">
        <v>0.0</v>
      </c>
      <c r="R26" s="19">
        <v>0.0</v>
      </c>
      <c r="S26" s="20"/>
      <c r="T26" s="20">
        <v>0.0</v>
      </c>
      <c r="U26" s="20">
        <v>0.0</v>
      </c>
      <c r="V26" s="20">
        <v>10.0</v>
      </c>
      <c r="W26" s="17"/>
      <c r="X26" s="17">
        <v>0.0</v>
      </c>
      <c r="Y26" s="17">
        <v>0.0</v>
      </c>
      <c r="Z26" s="17">
        <v>2.0</v>
      </c>
      <c r="AA26" s="17">
        <v>0.0</v>
      </c>
      <c r="AB26" s="21">
        <f>28/147</f>
        <v>0.1904761905</v>
      </c>
      <c r="AC26" s="17">
        <v>18.0</v>
      </c>
      <c r="AD26" s="17">
        <v>0.0</v>
      </c>
      <c r="AE26" s="17">
        <v>0.0</v>
      </c>
      <c r="AF26" s="17">
        <v>0.0</v>
      </c>
      <c r="AG26" s="17">
        <v>8.0</v>
      </c>
      <c r="AH26" s="20">
        <v>0.0</v>
      </c>
      <c r="AI26" s="20">
        <v>0.0</v>
      </c>
      <c r="AJ26" s="17"/>
      <c r="AK26" s="17">
        <v>0.0</v>
      </c>
      <c r="AL26" s="20">
        <v>0.0</v>
      </c>
      <c r="AM26" s="20">
        <v>0.0</v>
      </c>
      <c r="AN26" s="20">
        <v>0.0</v>
      </c>
      <c r="AO26" s="20">
        <v>0.0</v>
      </c>
      <c r="AP26" s="20"/>
      <c r="AQ26" s="20">
        <v>0.0</v>
      </c>
      <c r="AR26" s="20">
        <v>0.0</v>
      </c>
      <c r="AS26" s="20"/>
      <c r="AT26" s="20">
        <v>0.0</v>
      </c>
      <c r="AU26" s="16"/>
      <c r="AV26" s="16"/>
      <c r="AW26" s="16"/>
    </row>
    <row r="27" ht="38.25" customHeight="1">
      <c r="A27" s="17" t="s">
        <v>76</v>
      </c>
      <c r="B27" s="18" t="s">
        <v>55</v>
      </c>
      <c r="C27" s="16">
        <v>14.07</v>
      </c>
      <c r="D27" s="17">
        <v>41.0</v>
      </c>
      <c r="E27" s="17">
        <v>0.0</v>
      </c>
      <c r="F27" s="17">
        <v>0.0</v>
      </c>
      <c r="G27" s="17"/>
      <c r="H27" s="17">
        <v>28.0</v>
      </c>
      <c r="I27" s="17">
        <v>0.0</v>
      </c>
      <c r="J27" s="17"/>
      <c r="K27" s="17">
        <v>0.0</v>
      </c>
      <c r="L27" s="17">
        <v>0.0</v>
      </c>
      <c r="M27" s="5"/>
      <c r="N27" s="17">
        <v>0.0</v>
      </c>
      <c r="O27" s="19">
        <v>0.0</v>
      </c>
      <c r="P27" s="17">
        <v>0.0</v>
      </c>
      <c r="Q27" s="19">
        <v>0.0</v>
      </c>
      <c r="R27" s="19">
        <v>0.0</v>
      </c>
      <c r="S27" s="20"/>
      <c r="T27" s="20">
        <v>0.0</v>
      </c>
      <c r="U27" s="20">
        <v>0.0</v>
      </c>
      <c r="V27" s="20">
        <v>11.0</v>
      </c>
      <c r="W27" s="17"/>
      <c r="X27" s="17">
        <v>0.0</v>
      </c>
      <c r="Y27" s="17">
        <v>0.0</v>
      </c>
      <c r="Z27" s="17">
        <v>0.0</v>
      </c>
      <c r="AA27" s="17">
        <v>0.0</v>
      </c>
      <c r="AB27" s="21">
        <f>32/123</f>
        <v>0.2601626016</v>
      </c>
      <c r="AC27" s="17">
        <v>13.0</v>
      </c>
      <c r="AD27" s="17">
        <v>0.0</v>
      </c>
      <c r="AE27" s="17">
        <v>0.0</v>
      </c>
      <c r="AF27" s="17">
        <v>5.0</v>
      </c>
      <c r="AG27" s="17">
        <v>7.0</v>
      </c>
      <c r="AH27" s="20">
        <v>0.0</v>
      </c>
      <c r="AI27" s="20">
        <v>0.0</v>
      </c>
      <c r="AJ27" s="17"/>
      <c r="AK27" s="17">
        <v>0.0</v>
      </c>
      <c r="AL27" s="20">
        <v>0.0</v>
      </c>
      <c r="AM27" s="20">
        <v>0.0</v>
      </c>
      <c r="AN27" s="20">
        <v>0.0</v>
      </c>
      <c r="AO27" s="20">
        <v>0.0</v>
      </c>
      <c r="AP27" s="20"/>
      <c r="AQ27" s="20">
        <v>0.0</v>
      </c>
      <c r="AR27" s="20">
        <v>0.0</v>
      </c>
      <c r="AS27" s="20"/>
      <c r="AT27" s="20">
        <v>0.0</v>
      </c>
      <c r="AU27" s="16"/>
      <c r="AV27" s="16"/>
      <c r="AW27" s="16"/>
    </row>
    <row r="28" ht="38.25" customHeight="1">
      <c r="A28" s="17" t="s">
        <v>77</v>
      </c>
      <c r="B28" s="18" t="s">
        <v>55</v>
      </c>
      <c r="C28" s="16">
        <v>16.285</v>
      </c>
      <c r="D28" s="17">
        <v>47.0</v>
      </c>
      <c r="E28" s="17">
        <v>0.0</v>
      </c>
      <c r="F28" s="17">
        <v>0.0</v>
      </c>
      <c r="G28" s="17"/>
      <c r="H28" s="17">
        <v>15.0</v>
      </c>
      <c r="I28" s="17">
        <v>0.0</v>
      </c>
      <c r="J28" s="17"/>
      <c r="K28" s="17">
        <v>0.0</v>
      </c>
      <c r="L28" s="17">
        <v>0.0</v>
      </c>
      <c r="M28" s="5"/>
      <c r="N28" s="17">
        <v>0.0</v>
      </c>
      <c r="O28" s="19">
        <v>0.0</v>
      </c>
      <c r="P28" s="17">
        <v>0.0</v>
      </c>
      <c r="Q28" s="19">
        <v>0.0</v>
      </c>
      <c r="R28" s="19">
        <v>0.0</v>
      </c>
      <c r="S28" s="20"/>
      <c r="T28" s="20">
        <v>0.0</v>
      </c>
      <c r="U28" s="20">
        <v>0.0</v>
      </c>
      <c r="V28" s="20">
        <v>12.0</v>
      </c>
      <c r="W28" s="17"/>
      <c r="X28" s="17">
        <v>0.0</v>
      </c>
      <c r="Y28" s="17">
        <v>0.0</v>
      </c>
      <c r="Z28" s="17">
        <v>0.0</v>
      </c>
      <c r="AA28" s="17">
        <v>0.0</v>
      </c>
      <c r="AB28" s="21">
        <f>15/141</f>
        <v>0.1063829787</v>
      </c>
      <c r="AC28" s="17">
        <v>16.0</v>
      </c>
      <c r="AD28" s="17">
        <v>0.0</v>
      </c>
      <c r="AE28" s="17">
        <v>0.0</v>
      </c>
      <c r="AF28" s="17">
        <v>0.0</v>
      </c>
      <c r="AG28" s="17">
        <v>10.0</v>
      </c>
      <c r="AH28" s="20">
        <v>8.0</v>
      </c>
      <c r="AI28" s="20">
        <v>0.0</v>
      </c>
      <c r="AJ28" s="17"/>
      <c r="AK28" s="17">
        <v>0.0</v>
      </c>
      <c r="AL28" s="20">
        <v>0.0</v>
      </c>
      <c r="AM28" s="20">
        <v>0.0</v>
      </c>
      <c r="AN28" s="20">
        <v>0.0</v>
      </c>
      <c r="AO28" s="20">
        <v>0.0</v>
      </c>
      <c r="AP28" s="20"/>
      <c r="AQ28" s="20">
        <v>0.0</v>
      </c>
      <c r="AR28" s="20">
        <v>0.0</v>
      </c>
      <c r="AS28" s="20"/>
      <c r="AT28" s="20">
        <v>0.0</v>
      </c>
      <c r="AU28" s="16"/>
      <c r="AV28" s="16"/>
      <c r="AW28" s="16"/>
    </row>
    <row r="29" ht="38.25" customHeight="1">
      <c r="A29" s="17" t="s">
        <v>78</v>
      </c>
      <c r="B29" s="18" t="s">
        <v>55</v>
      </c>
      <c r="C29" s="16">
        <v>18.3</v>
      </c>
      <c r="D29" s="17">
        <v>40.0</v>
      </c>
      <c r="E29" s="17">
        <v>0.0</v>
      </c>
      <c r="F29" s="17">
        <v>0.0</v>
      </c>
      <c r="G29" s="17"/>
      <c r="H29" s="17">
        <v>32.0</v>
      </c>
      <c r="I29" s="17">
        <v>0.0</v>
      </c>
      <c r="J29" s="17"/>
      <c r="K29" s="17">
        <v>0.0</v>
      </c>
      <c r="L29" s="17">
        <v>0.0</v>
      </c>
      <c r="M29" s="5"/>
      <c r="N29" s="17">
        <v>0.0</v>
      </c>
      <c r="O29" s="19">
        <v>0.0</v>
      </c>
      <c r="P29" s="17">
        <v>0.0</v>
      </c>
      <c r="Q29" s="19">
        <v>0.0</v>
      </c>
      <c r="R29" s="19">
        <v>0.0</v>
      </c>
      <c r="S29" s="20"/>
      <c r="T29" s="20">
        <v>0.0</v>
      </c>
      <c r="U29" s="20">
        <v>0.0</v>
      </c>
      <c r="V29" s="20">
        <v>6.0</v>
      </c>
      <c r="W29" s="17"/>
      <c r="X29" s="17">
        <v>0.0</v>
      </c>
      <c r="Y29" s="17">
        <v>0.0</v>
      </c>
      <c r="Z29" s="17">
        <v>0.0</v>
      </c>
      <c r="AA29" s="17">
        <v>0.0</v>
      </c>
      <c r="AB29" s="21">
        <f>14/100</f>
        <v>0.14</v>
      </c>
      <c r="AC29" s="17">
        <v>15.0</v>
      </c>
      <c r="AD29" s="17">
        <v>0.0</v>
      </c>
      <c r="AE29" s="17">
        <v>0.0</v>
      </c>
      <c r="AF29" s="17">
        <v>0.0</v>
      </c>
      <c r="AG29" s="17">
        <v>5.0</v>
      </c>
      <c r="AH29" s="20">
        <v>0.0</v>
      </c>
      <c r="AI29" s="20">
        <v>0.0</v>
      </c>
      <c r="AJ29" s="17"/>
      <c r="AK29" s="17">
        <v>0.0</v>
      </c>
      <c r="AL29" s="20">
        <v>1.0</v>
      </c>
      <c r="AM29" s="20">
        <v>0.0</v>
      </c>
      <c r="AN29" s="20">
        <v>0.0</v>
      </c>
      <c r="AO29" s="20">
        <v>0.0</v>
      </c>
      <c r="AP29" s="20"/>
      <c r="AQ29" s="20">
        <v>0.0</v>
      </c>
      <c r="AR29" s="20">
        <v>0.0</v>
      </c>
      <c r="AS29" s="20"/>
      <c r="AT29" s="20">
        <v>0.0</v>
      </c>
      <c r="AU29" s="16"/>
      <c r="AV29" s="16"/>
      <c r="AW29" s="16"/>
    </row>
    <row r="30" ht="38.25" customHeight="1">
      <c r="A30" s="17" t="s">
        <v>79</v>
      </c>
      <c r="B30" s="18" t="s">
        <v>55</v>
      </c>
      <c r="C30" s="16">
        <v>20.18</v>
      </c>
      <c r="D30" s="17">
        <v>46.0</v>
      </c>
      <c r="E30" s="17">
        <v>0.0</v>
      </c>
      <c r="F30" s="17">
        <v>0.0</v>
      </c>
      <c r="G30" s="17"/>
      <c r="H30" s="17">
        <v>21.0</v>
      </c>
      <c r="I30" s="17">
        <v>0.0</v>
      </c>
      <c r="J30" s="17"/>
      <c r="K30" s="17">
        <v>0.0</v>
      </c>
      <c r="L30" s="17">
        <v>0.0</v>
      </c>
      <c r="M30" s="5"/>
      <c r="N30" s="17">
        <v>0.0</v>
      </c>
      <c r="O30" s="19">
        <v>0.0</v>
      </c>
      <c r="P30" s="17">
        <v>2.0</v>
      </c>
      <c r="Q30" s="19">
        <v>0.0</v>
      </c>
      <c r="R30" s="19">
        <v>0.0</v>
      </c>
      <c r="S30" s="20"/>
      <c r="T30" s="20">
        <v>0.0</v>
      </c>
      <c r="U30" s="20">
        <v>2.0</v>
      </c>
      <c r="V30" s="20">
        <v>7.0</v>
      </c>
      <c r="W30" s="17"/>
      <c r="X30" s="17">
        <v>0.0</v>
      </c>
      <c r="Y30" s="17">
        <v>0.0</v>
      </c>
      <c r="Z30" s="17">
        <v>0.0</v>
      </c>
      <c r="AA30" s="17">
        <v>0.0</v>
      </c>
      <c r="AB30" s="21">
        <f>19/111</f>
        <v>0.1711711712</v>
      </c>
      <c r="AC30" s="17">
        <v>14.0</v>
      </c>
      <c r="AD30" s="17">
        <v>0.0</v>
      </c>
      <c r="AE30" s="17">
        <v>0.0</v>
      </c>
      <c r="AF30" s="17">
        <v>0.0</v>
      </c>
      <c r="AG30" s="17">
        <v>8.0</v>
      </c>
      <c r="AH30" s="20">
        <v>0.0</v>
      </c>
      <c r="AI30" s="20">
        <v>0.0</v>
      </c>
      <c r="AJ30" s="17"/>
      <c r="AK30" s="17">
        <v>0.0</v>
      </c>
      <c r="AL30" s="20">
        <v>0.0</v>
      </c>
      <c r="AM30" s="20">
        <v>0.0</v>
      </c>
      <c r="AN30" s="20">
        <v>0.0</v>
      </c>
      <c r="AO30" s="20">
        <v>0.0</v>
      </c>
      <c r="AP30" s="20"/>
      <c r="AQ30" s="20">
        <v>0.0</v>
      </c>
      <c r="AR30" s="20">
        <v>0.0</v>
      </c>
      <c r="AS30" s="20"/>
      <c r="AT30" s="20">
        <v>0.0</v>
      </c>
      <c r="AU30" s="16"/>
      <c r="AV30" s="16"/>
      <c r="AW30" s="16"/>
    </row>
    <row r="31" ht="38.25" customHeight="1">
      <c r="A31" s="17" t="s">
        <v>80</v>
      </c>
      <c r="B31" s="18" t="s">
        <v>55</v>
      </c>
      <c r="C31" s="16">
        <v>22.23</v>
      </c>
      <c r="D31" s="17">
        <v>42.0</v>
      </c>
      <c r="E31" s="17">
        <v>0.0</v>
      </c>
      <c r="F31" s="17">
        <v>0.0</v>
      </c>
      <c r="G31" s="17"/>
      <c r="H31" s="17">
        <v>21.0</v>
      </c>
      <c r="I31" s="17">
        <v>0.0</v>
      </c>
      <c r="J31" s="17"/>
      <c r="K31" s="17">
        <v>0.0</v>
      </c>
      <c r="L31" s="17">
        <v>0.0</v>
      </c>
      <c r="M31" s="5"/>
      <c r="N31" s="17">
        <v>0.0</v>
      </c>
      <c r="O31" s="19">
        <v>0.0</v>
      </c>
      <c r="P31" s="17">
        <v>0.0</v>
      </c>
      <c r="Q31" s="19">
        <v>0.0</v>
      </c>
      <c r="R31" s="19">
        <v>0.0</v>
      </c>
      <c r="S31" s="20"/>
      <c r="T31" s="20">
        <v>0.0</v>
      </c>
      <c r="U31" s="20">
        <v>0.0</v>
      </c>
      <c r="V31" s="20">
        <v>6.0</v>
      </c>
      <c r="W31" s="17"/>
      <c r="X31" s="17">
        <v>2.0</v>
      </c>
      <c r="Y31" s="17">
        <v>0.0</v>
      </c>
      <c r="Z31" s="17">
        <v>0.0</v>
      </c>
      <c r="AA31" s="17">
        <v>0.0</v>
      </c>
      <c r="AB31" s="21">
        <f>11/97</f>
        <v>0.1134020619</v>
      </c>
      <c r="AC31" s="17">
        <v>14.0</v>
      </c>
      <c r="AD31" s="17">
        <v>0.0</v>
      </c>
      <c r="AE31" s="17">
        <v>0.0</v>
      </c>
      <c r="AF31" s="17">
        <v>0.0</v>
      </c>
      <c r="AG31" s="17">
        <v>8.0</v>
      </c>
      <c r="AH31" s="20">
        <v>0.0</v>
      </c>
      <c r="AI31" s="20">
        <v>0.0</v>
      </c>
      <c r="AJ31" s="17"/>
      <c r="AK31" s="17">
        <v>0.0</v>
      </c>
      <c r="AL31" s="20">
        <v>6.0</v>
      </c>
      <c r="AM31" s="20">
        <v>0.0</v>
      </c>
      <c r="AN31" s="20">
        <v>0.0</v>
      </c>
      <c r="AO31" s="20">
        <v>0.0</v>
      </c>
      <c r="AP31" s="20"/>
      <c r="AQ31" s="20">
        <v>0.0</v>
      </c>
      <c r="AR31" s="20">
        <v>0.0</v>
      </c>
      <c r="AS31" s="20"/>
      <c r="AT31" s="20">
        <v>0.0</v>
      </c>
      <c r="AU31" s="16"/>
      <c r="AV31" s="16"/>
      <c r="AW31" s="16"/>
    </row>
    <row r="32" ht="38.25" customHeight="1">
      <c r="A32" s="17" t="s">
        <v>81</v>
      </c>
      <c r="B32" s="18" t="s">
        <v>55</v>
      </c>
      <c r="C32" s="16">
        <v>24.37</v>
      </c>
      <c r="D32" s="17">
        <v>48.0</v>
      </c>
      <c r="E32" s="17">
        <v>0.0</v>
      </c>
      <c r="F32" s="17">
        <v>0.0</v>
      </c>
      <c r="G32" s="17"/>
      <c r="H32" s="17">
        <v>12.0</v>
      </c>
      <c r="I32" s="17">
        <v>0.0</v>
      </c>
      <c r="J32" s="17"/>
      <c r="K32" s="17">
        <v>0.0</v>
      </c>
      <c r="L32" s="17">
        <v>0.0</v>
      </c>
      <c r="M32" s="5"/>
      <c r="N32" s="17">
        <v>0.0</v>
      </c>
      <c r="O32" s="19">
        <v>0.0</v>
      </c>
      <c r="P32" s="17">
        <v>0.0</v>
      </c>
      <c r="Q32" s="19">
        <v>0.0</v>
      </c>
      <c r="R32" s="19">
        <v>0.0</v>
      </c>
      <c r="S32" s="20"/>
      <c r="T32" s="20">
        <v>0.0</v>
      </c>
      <c r="U32" s="20">
        <v>0.0</v>
      </c>
      <c r="V32" s="20">
        <v>11.0</v>
      </c>
      <c r="W32" s="17"/>
      <c r="X32" s="17">
        <v>3.0</v>
      </c>
      <c r="Y32" s="17">
        <v>0.0</v>
      </c>
      <c r="Z32" s="17">
        <v>0.0</v>
      </c>
      <c r="AA32" s="17">
        <v>0.0</v>
      </c>
      <c r="AB32" s="21">
        <f>26/132</f>
        <v>0.196969697</v>
      </c>
      <c r="AC32" s="17">
        <v>14.0</v>
      </c>
      <c r="AD32" s="17">
        <v>0.0</v>
      </c>
      <c r="AE32" s="17">
        <v>0.0</v>
      </c>
      <c r="AF32" s="17">
        <v>0.0</v>
      </c>
      <c r="AG32" s="17">
        <v>7.0</v>
      </c>
      <c r="AH32" s="20">
        <v>0.0</v>
      </c>
      <c r="AI32" s="20">
        <v>0.0</v>
      </c>
      <c r="AJ32" s="17"/>
      <c r="AK32" s="17">
        <v>3.0</v>
      </c>
      <c r="AL32" s="20">
        <v>3.0</v>
      </c>
      <c r="AM32" s="20">
        <v>0.0</v>
      </c>
      <c r="AN32" s="20">
        <v>0.0</v>
      </c>
      <c r="AO32" s="20">
        <v>0.0</v>
      </c>
      <c r="AP32" s="20"/>
      <c r="AQ32" s="20">
        <v>0.0</v>
      </c>
      <c r="AR32" s="20">
        <v>0.0</v>
      </c>
      <c r="AS32" s="20"/>
      <c r="AT32" s="20">
        <v>0.0</v>
      </c>
      <c r="AU32" s="16" t="s">
        <v>60</v>
      </c>
      <c r="AV32" s="16"/>
      <c r="AW32" s="16"/>
    </row>
    <row r="33" ht="38.25" customHeight="1">
      <c r="A33" s="17" t="s">
        <v>82</v>
      </c>
      <c r="B33" s="18" t="s">
        <v>55</v>
      </c>
      <c r="C33" s="16">
        <v>26.03</v>
      </c>
      <c r="D33" s="17">
        <v>39.0</v>
      </c>
      <c r="E33" s="17">
        <v>0.0</v>
      </c>
      <c r="F33" s="17">
        <v>0.0</v>
      </c>
      <c r="G33" s="17"/>
      <c r="H33" s="17">
        <v>20.0</v>
      </c>
      <c r="I33" s="17">
        <v>0.0</v>
      </c>
      <c r="J33" s="17"/>
      <c r="K33" s="17">
        <v>0.0</v>
      </c>
      <c r="L33" s="17">
        <v>0.0</v>
      </c>
      <c r="M33" s="5"/>
      <c r="N33" s="17">
        <v>0.0</v>
      </c>
      <c r="O33" s="19">
        <v>0.0</v>
      </c>
      <c r="P33" s="17">
        <v>0.0</v>
      </c>
      <c r="Q33" s="19">
        <v>0.0</v>
      </c>
      <c r="R33" s="19">
        <v>0.0</v>
      </c>
      <c r="S33" s="20"/>
      <c r="T33" s="20">
        <v>0.0</v>
      </c>
      <c r="U33" s="20">
        <v>0.0</v>
      </c>
      <c r="V33" s="20">
        <v>7.0</v>
      </c>
      <c r="W33" s="17"/>
      <c r="X33" s="17">
        <v>1.0</v>
      </c>
      <c r="Y33" s="17">
        <v>0.0</v>
      </c>
      <c r="Z33" s="17">
        <v>4.0</v>
      </c>
      <c r="AA33" s="17">
        <v>0.0</v>
      </c>
      <c r="AB33" s="21">
        <f>50/240</f>
        <v>0.2083333333</v>
      </c>
      <c r="AC33" s="17">
        <v>18.0</v>
      </c>
      <c r="AD33" s="17">
        <v>0.0</v>
      </c>
      <c r="AE33" s="17">
        <v>0.0</v>
      </c>
      <c r="AF33" s="17">
        <v>0.0</v>
      </c>
      <c r="AG33" s="17">
        <v>9.0</v>
      </c>
      <c r="AH33" s="20">
        <v>0.0</v>
      </c>
      <c r="AI33" s="20">
        <v>0.0</v>
      </c>
      <c r="AJ33" s="17"/>
      <c r="AK33" s="17">
        <v>2.0</v>
      </c>
      <c r="AL33" s="20">
        <v>0.0</v>
      </c>
      <c r="AM33" s="20">
        <v>0.0</v>
      </c>
      <c r="AN33" s="20">
        <v>0.0</v>
      </c>
      <c r="AO33" s="20">
        <v>0.0</v>
      </c>
      <c r="AP33" s="20"/>
      <c r="AQ33" s="20">
        <v>0.0</v>
      </c>
      <c r="AR33" s="20">
        <v>0.0</v>
      </c>
      <c r="AS33" s="20"/>
      <c r="AT33" s="20">
        <v>0.0</v>
      </c>
      <c r="AU33" s="16"/>
      <c r="AV33" s="16"/>
      <c r="AW33" s="16"/>
    </row>
    <row r="34" ht="38.25" customHeight="1">
      <c r="A34" s="17" t="s">
        <v>83</v>
      </c>
      <c r="B34" s="18" t="s">
        <v>55</v>
      </c>
      <c r="C34" s="16">
        <v>28.35</v>
      </c>
      <c r="D34" s="17">
        <v>43.0</v>
      </c>
      <c r="E34" s="17">
        <v>0.0</v>
      </c>
      <c r="F34" s="17">
        <v>0.0</v>
      </c>
      <c r="G34" s="17"/>
      <c r="H34" s="17">
        <v>18.0</v>
      </c>
      <c r="I34" s="17">
        <v>0.0</v>
      </c>
      <c r="J34" s="17"/>
      <c r="K34" s="17">
        <v>0.0</v>
      </c>
      <c r="L34" s="17">
        <v>0.0</v>
      </c>
      <c r="M34" s="5"/>
      <c r="N34" s="17">
        <v>0.0</v>
      </c>
      <c r="O34" s="19">
        <v>0.0</v>
      </c>
      <c r="P34" s="17">
        <v>0.0</v>
      </c>
      <c r="Q34" s="19">
        <v>0.0</v>
      </c>
      <c r="R34" s="19">
        <v>0.0</v>
      </c>
      <c r="S34" s="20"/>
      <c r="T34" s="20">
        <v>0.0</v>
      </c>
      <c r="U34" s="20">
        <v>0.0</v>
      </c>
      <c r="V34" s="20">
        <v>7.0</v>
      </c>
      <c r="W34" s="17"/>
      <c r="X34" s="17">
        <v>3.0</v>
      </c>
      <c r="Y34" s="17">
        <v>0.0</v>
      </c>
      <c r="Z34" s="17">
        <v>0.0</v>
      </c>
      <c r="AA34" s="17">
        <v>0.0</v>
      </c>
      <c r="AB34" s="21">
        <f>22/171</f>
        <v>0.1286549708</v>
      </c>
      <c r="AC34" s="17">
        <v>17.0</v>
      </c>
      <c r="AD34" s="17">
        <v>0.0</v>
      </c>
      <c r="AE34" s="17">
        <v>0.0</v>
      </c>
      <c r="AF34" s="17">
        <v>0.0</v>
      </c>
      <c r="AG34" s="17">
        <v>9.0</v>
      </c>
      <c r="AH34" s="20">
        <v>0.0</v>
      </c>
      <c r="AI34" s="20">
        <v>0.0</v>
      </c>
      <c r="AJ34" s="17"/>
      <c r="AK34" s="17">
        <v>0.0</v>
      </c>
      <c r="AL34" s="20">
        <v>3.0</v>
      </c>
      <c r="AM34" s="20">
        <v>0.0</v>
      </c>
      <c r="AN34" s="20">
        <v>0.0</v>
      </c>
      <c r="AO34" s="20">
        <v>0.0</v>
      </c>
      <c r="AP34" s="20"/>
      <c r="AQ34" s="20">
        <v>0.0</v>
      </c>
      <c r="AR34" s="20">
        <v>0.0</v>
      </c>
      <c r="AS34" s="20"/>
      <c r="AT34" s="20">
        <v>0.0</v>
      </c>
      <c r="AU34" s="16" t="s">
        <v>60</v>
      </c>
      <c r="AV34" s="16"/>
      <c r="AW34" s="16"/>
    </row>
    <row r="35" ht="38.25" customHeight="1">
      <c r="A35" s="17" t="s">
        <v>84</v>
      </c>
      <c r="B35" s="18" t="s">
        <v>55</v>
      </c>
      <c r="C35" s="16">
        <v>30.5</v>
      </c>
      <c r="D35" s="17">
        <v>50.0</v>
      </c>
      <c r="E35" s="17">
        <v>0.0</v>
      </c>
      <c r="F35" s="17">
        <v>0.0</v>
      </c>
      <c r="G35" s="17"/>
      <c r="H35" s="17">
        <v>15.0</v>
      </c>
      <c r="I35" s="17">
        <v>0.0</v>
      </c>
      <c r="J35" s="17"/>
      <c r="K35" s="17">
        <v>0.0</v>
      </c>
      <c r="L35" s="17">
        <v>0.0</v>
      </c>
      <c r="M35" s="5"/>
      <c r="N35" s="17">
        <v>0.0</v>
      </c>
      <c r="O35" s="19">
        <v>0.0</v>
      </c>
      <c r="P35" s="17">
        <v>0.0</v>
      </c>
      <c r="Q35" s="19">
        <v>0.0</v>
      </c>
      <c r="R35" s="19">
        <v>0.0</v>
      </c>
      <c r="S35" s="20"/>
      <c r="T35" s="20">
        <v>0.0</v>
      </c>
      <c r="U35" s="20">
        <v>0.0</v>
      </c>
      <c r="V35" s="20">
        <v>10.0</v>
      </c>
      <c r="W35" s="17"/>
      <c r="X35" s="17">
        <v>0.0</v>
      </c>
      <c r="Y35" s="17">
        <v>0.0</v>
      </c>
      <c r="Z35" s="17">
        <v>0.0</v>
      </c>
      <c r="AA35" s="17">
        <v>0.0</v>
      </c>
      <c r="AB35" s="21">
        <f>25/87</f>
        <v>0.2873563218</v>
      </c>
      <c r="AC35" s="17">
        <v>18.0</v>
      </c>
      <c r="AD35" s="17">
        <v>0.0</v>
      </c>
      <c r="AE35" s="17">
        <v>0.0</v>
      </c>
      <c r="AF35" s="17">
        <v>0.0</v>
      </c>
      <c r="AG35" s="17">
        <v>5.0</v>
      </c>
      <c r="AH35" s="20">
        <v>0.0</v>
      </c>
      <c r="AI35" s="20">
        <v>0.0</v>
      </c>
      <c r="AJ35" s="17"/>
      <c r="AK35" s="17">
        <v>0.0</v>
      </c>
      <c r="AL35" s="20">
        <v>3.0</v>
      </c>
      <c r="AM35" s="20">
        <v>0.0</v>
      </c>
      <c r="AN35" s="20">
        <v>0.0</v>
      </c>
      <c r="AO35" s="20">
        <v>0.0</v>
      </c>
      <c r="AP35" s="20"/>
      <c r="AQ35" s="20">
        <v>0.0</v>
      </c>
      <c r="AR35" s="20">
        <v>0.0</v>
      </c>
      <c r="AS35" s="20"/>
      <c r="AT35" s="20">
        <v>0.0</v>
      </c>
      <c r="AU35" s="16"/>
      <c r="AV35" s="16"/>
      <c r="AW35" s="16"/>
    </row>
    <row r="36" ht="38.25" customHeight="1">
      <c r="A36" s="17"/>
      <c r="B36" s="17"/>
      <c r="C36" s="16"/>
      <c r="D36" s="17"/>
      <c r="E36" s="17"/>
      <c r="F36" s="17"/>
      <c r="G36" s="17"/>
      <c r="H36" s="17"/>
      <c r="I36" s="17"/>
      <c r="J36" s="17"/>
      <c r="K36" s="17"/>
      <c r="L36" s="17"/>
      <c r="M36" s="5"/>
      <c r="N36" s="17"/>
      <c r="O36" s="19"/>
      <c r="P36" s="17"/>
      <c r="Q36" s="19"/>
      <c r="R36" s="19"/>
      <c r="S36" s="20"/>
      <c r="T36" s="20"/>
      <c r="U36" s="20"/>
      <c r="V36" s="20"/>
      <c r="W36" s="17"/>
      <c r="X36" s="17"/>
      <c r="Y36" s="17"/>
      <c r="Z36" s="17"/>
      <c r="AA36" s="17"/>
      <c r="AB36" s="21"/>
      <c r="AC36" s="17"/>
      <c r="AD36" s="17"/>
      <c r="AE36" s="17"/>
      <c r="AF36" s="17"/>
      <c r="AG36" s="17"/>
      <c r="AH36" s="20"/>
      <c r="AI36" s="20"/>
      <c r="AJ36" s="17"/>
      <c r="AK36" s="17"/>
      <c r="AL36" s="20"/>
      <c r="AM36" s="20"/>
      <c r="AN36" s="20"/>
      <c r="AO36" s="20"/>
      <c r="AP36" s="20"/>
      <c r="AQ36" s="20"/>
      <c r="AR36" s="20"/>
      <c r="AS36" s="20"/>
      <c r="AT36" s="20"/>
      <c r="AU36" s="16"/>
      <c r="AV36" s="16"/>
      <c r="AW36" s="16"/>
    </row>
    <row r="37" ht="38.25" customHeight="1">
      <c r="A37" s="17"/>
      <c r="B37" s="17"/>
      <c r="C37" s="16"/>
      <c r="D37" s="17"/>
      <c r="E37" s="17"/>
      <c r="F37" s="17"/>
      <c r="G37" s="17"/>
      <c r="H37" s="17"/>
      <c r="I37" s="17"/>
      <c r="J37" s="17"/>
      <c r="K37" s="17"/>
      <c r="L37" s="17"/>
      <c r="M37" s="5"/>
      <c r="N37" s="17"/>
      <c r="O37" s="19"/>
      <c r="P37" s="17"/>
      <c r="Q37" s="19"/>
      <c r="R37" s="19"/>
      <c r="S37" s="20"/>
      <c r="T37" s="20"/>
      <c r="U37" s="20"/>
      <c r="V37" s="20"/>
      <c r="W37" s="17"/>
      <c r="X37" s="17"/>
      <c r="Y37" s="17"/>
      <c r="Z37" s="17"/>
      <c r="AA37" s="17"/>
      <c r="AB37" s="21"/>
      <c r="AC37" s="17"/>
      <c r="AD37" s="17"/>
      <c r="AE37" s="17"/>
      <c r="AF37" s="17"/>
      <c r="AG37" s="17"/>
      <c r="AH37" s="20"/>
      <c r="AI37" s="20"/>
      <c r="AJ37" s="17"/>
      <c r="AK37" s="17"/>
      <c r="AL37" s="20"/>
      <c r="AM37" s="20"/>
      <c r="AN37" s="20"/>
      <c r="AO37" s="20"/>
      <c r="AP37" s="20"/>
      <c r="AQ37" s="20"/>
      <c r="AR37" s="20"/>
      <c r="AS37" s="20"/>
      <c r="AT37" s="20"/>
      <c r="AU37" s="16"/>
      <c r="AV37" s="16"/>
      <c r="AW37" s="16"/>
    </row>
    <row r="38" ht="38.25" customHeight="1">
      <c r="A38" s="17"/>
      <c r="B38" s="17"/>
      <c r="C38" s="16"/>
      <c r="D38" s="17"/>
      <c r="E38" s="17"/>
      <c r="F38" s="17"/>
      <c r="G38" s="17"/>
      <c r="H38" s="17"/>
      <c r="I38" s="17"/>
      <c r="J38" s="17"/>
      <c r="K38" s="17"/>
      <c r="L38" s="17"/>
      <c r="M38" s="5"/>
      <c r="N38" s="17"/>
      <c r="O38" s="19"/>
      <c r="P38" s="17"/>
      <c r="Q38" s="19"/>
      <c r="R38" s="19"/>
      <c r="S38" s="20"/>
      <c r="T38" s="20"/>
      <c r="U38" s="20"/>
      <c r="V38" s="20"/>
      <c r="W38" s="17"/>
      <c r="X38" s="17"/>
      <c r="Y38" s="17"/>
      <c r="Z38" s="17"/>
      <c r="AA38" s="17"/>
      <c r="AB38" s="21"/>
      <c r="AC38" s="17"/>
      <c r="AD38" s="17"/>
      <c r="AE38" s="17"/>
      <c r="AF38" s="17"/>
      <c r="AG38" s="17"/>
      <c r="AH38" s="20"/>
      <c r="AI38" s="20"/>
      <c r="AJ38" s="17"/>
      <c r="AK38" s="17"/>
      <c r="AL38" s="20"/>
      <c r="AM38" s="20"/>
      <c r="AN38" s="20"/>
      <c r="AO38" s="20"/>
      <c r="AP38" s="20"/>
      <c r="AQ38" s="20"/>
      <c r="AR38" s="20"/>
      <c r="AS38" s="20"/>
      <c r="AT38" s="20"/>
      <c r="AU38" s="16"/>
      <c r="AV38" s="16"/>
      <c r="AW38" s="16"/>
    </row>
    <row r="39" ht="38.25" customHeight="1">
      <c r="A39" s="17"/>
      <c r="B39" s="17"/>
      <c r="C39" s="16"/>
      <c r="D39" s="17"/>
      <c r="E39" s="17"/>
      <c r="F39" s="17"/>
      <c r="G39" s="17"/>
      <c r="H39" s="17"/>
      <c r="I39" s="17"/>
      <c r="J39" s="17"/>
      <c r="K39" s="17"/>
      <c r="L39" s="17"/>
      <c r="M39" s="5"/>
      <c r="N39" s="17"/>
      <c r="O39" s="19"/>
      <c r="P39" s="17"/>
      <c r="Q39" s="19"/>
      <c r="R39" s="19"/>
      <c r="S39" s="20"/>
      <c r="T39" s="20"/>
      <c r="U39" s="20"/>
      <c r="V39" s="20"/>
      <c r="W39" s="17"/>
      <c r="X39" s="17"/>
      <c r="Y39" s="17"/>
      <c r="Z39" s="17"/>
      <c r="AA39" s="17"/>
      <c r="AB39" s="21"/>
      <c r="AC39" s="17"/>
      <c r="AD39" s="17"/>
      <c r="AE39" s="17"/>
      <c r="AF39" s="17"/>
      <c r="AG39" s="17"/>
      <c r="AH39" s="20"/>
      <c r="AI39" s="20"/>
      <c r="AJ39" s="17"/>
      <c r="AK39" s="17"/>
      <c r="AL39" s="20"/>
      <c r="AM39" s="20"/>
      <c r="AN39" s="20"/>
      <c r="AO39" s="20"/>
      <c r="AP39" s="20"/>
      <c r="AQ39" s="20"/>
      <c r="AR39" s="20"/>
      <c r="AS39" s="20"/>
      <c r="AT39" s="20"/>
      <c r="AU39" s="16"/>
      <c r="AV39" s="16"/>
      <c r="AW39" s="16"/>
    </row>
    <row r="40" ht="38.25" customHeight="1">
      <c r="A40" s="17"/>
      <c r="B40" s="17"/>
      <c r="C40" s="16"/>
      <c r="D40" s="17"/>
      <c r="E40" s="17"/>
      <c r="F40" s="17"/>
      <c r="G40" s="17"/>
      <c r="H40" s="17"/>
      <c r="I40" s="17"/>
      <c r="J40" s="17"/>
      <c r="K40" s="17"/>
      <c r="L40" s="17"/>
      <c r="M40" s="5"/>
      <c r="N40" s="17"/>
      <c r="O40" s="19"/>
      <c r="P40" s="17"/>
      <c r="Q40" s="19"/>
      <c r="R40" s="19"/>
      <c r="S40" s="20"/>
      <c r="T40" s="20"/>
      <c r="U40" s="20"/>
      <c r="V40" s="20"/>
      <c r="W40" s="17"/>
      <c r="X40" s="17"/>
      <c r="Y40" s="17"/>
      <c r="Z40" s="17"/>
      <c r="AA40" s="17"/>
      <c r="AB40" s="21"/>
      <c r="AC40" s="17"/>
      <c r="AD40" s="17"/>
      <c r="AE40" s="17"/>
      <c r="AF40" s="17"/>
      <c r="AG40" s="17"/>
      <c r="AH40" s="20"/>
      <c r="AI40" s="20"/>
      <c r="AJ40" s="17"/>
      <c r="AK40" s="17"/>
      <c r="AL40" s="20"/>
      <c r="AM40" s="20"/>
      <c r="AN40" s="20"/>
      <c r="AO40" s="20"/>
      <c r="AP40" s="20"/>
      <c r="AQ40" s="20"/>
      <c r="AR40" s="20"/>
      <c r="AS40" s="20"/>
      <c r="AT40" s="20"/>
      <c r="AU40" s="16"/>
      <c r="AV40" s="16"/>
      <c r="AW40" s="16"/>
    </row>
    <row r="41" ht="38.25" customHeight="1">
      <c r="A41" s="17"/>
      <c r="B41" s="17"/>
      <c r="C41" s="16"/>
      <c r="D41" s="17"/>
      <c r="E41" s="17"/>
      <c r="F41" s="17"/>
      <c r="G41" s="17"/>
      <c r="H41" s="17"/>
      <c r="I41" s="17"/>
      <c r="J41" s="17"/>
      <c r="K41" s="17"/>
      <c r="L41" s="17"/>
      <c r="M41" s="5"/>
      <c r="N41" s="17"/>
      <c r="O41" s="19"/>
      <c r="P41" s="17"/>
      <c r="Q41" s="19"/>
      <c r="R41" s="19"/>
      <c r="S41" s="20"/>
      <c r="T41" s="20"/>
      <c r="U41" s="20"/>
      <c r="V41" s="20"/>
      <c r="W41" s="17"/>
      <c r="X41" s="17"/>
      <c r="Y41" s="17"/>
      <c r="Z41" s="17"/>
      <c r="AA41" s="17"/>
      <c r="AB41" s="21"/>
      <c r="AC41" s="17"/>
      <c r="AD41" s="17"/>
      <c r="AE41" s="17"/>
      <c r="AF41" s="17"/>
      <c r="AG41" s="17"/>
      <c r="AH41" s="20"/>
      <c r="AI41" s="20"/>
      <c r="AJ41" s="17"/>
      <c r="AK41" s="17"/>
      <c r="AL41" s="20"/>
      <c r="AM41" s="20"/>
      <c r="AN41" s="20"/>
      <c r="AO41" s="20"/>
      <c r="AP41" s="20"/>
      <c r="AQ41" s="20"/>
      <c r="AR41" s="20"/>
      <c r="AS41" s="20"/>
      <c r="AT41" s="20"/>
      <c r="AU41" s="16"/>
      <c r="AV41" s="16"/>
      <c r="AW41" s="16"/>
    </row>
    <row r="42" ht="38.25" customHeight="1">
      <c r="A42" s="17"/>
      <c r="B42" s="17"/>
      <c r="C42" s="16"/>
      <c r="D42" s="17"/>
      <c r="E42" s="17"/>
      <c r="F42" s="17"/>
      <c r="G42" s="17"/>
      <c r="H42" s="17"/>
      <c r="I42" s="17"/>
      <c r="J42" s="17"/>
      <c r="K42" s="17"/>
      <c r="L42" s="17"/>
      <c r="M42" s="5"/>
      <c r="N42" s="17"/>
      <c r="O42" s="19"/>
      <c r="P42" s="17"/>
      <c r="Q42" s="19"/>
      <c r="R42" s="19"/>
      <c r="S42" s="20"/>
      <c r="T42" s="20"/>
      <c r="U42" s="20"/>
      <c r="V42" s="20"/>
      <c r="W42" s="17"/>
      <c r="X42" s="17"/>
      <c r="Y42" s="17"/>
      <c r="Z42" s="17"/>
      <c r="AA42" s="17"/>
      <c r="AB42" s="21"/>
      <c r="AC42" s="17"/>
      <c r="AD42" s="17"/>
      <c r="AE42" s="17"/>
      <c r="AF42" s="17"/>
      <c r="AG42" s="17"/>
      <c r="AH42" s="20"/>
      <c r="AI42" s="20"/>
      <c r="AJ42" s="17"/>
      <c r="AK42" s="17"/>
      <c r="AL42" s="20"/>
      <c r="AM42" s="20"/>
      <c r="AN42" s="20"/>
      <c r="AO42" s="20"/>
      <c r="AP42" s="20"/>
      <c r="AQ42" s="20"/>
      <c r="AR42" s="20"/>
      <c r="AS42" s="20"/>
      <c r="AT42" s="20"/>
      <c r="AU42" s="16"/>
      <c r="AV42" s="16"/>
      <c r="AW42" s="16"/>
    </row>
    <row r="43" ht="38.25" customHeight="1">
      <c r="A43" s="17"/>
      <c r="B43" s="17"/>
      <c r="C43" s="16"/>
      <c r="D43" s="17"/>
      <c r="E43" s="17"/>
      <c r="F43" s="17"/>
      <c r="G43" s="17"/>
      <c r="H43" s="17"/>
      <c r="I43" s="17"/>
      <c r="J43" s="17"/>
      <c r="K43" s="17"/>
      <c r="L43" s="17"/>
      <c r="M43" s="5"/>
      <c r="N43" s="17"/>
      <c r="O43" s="19"/>
      <c r="P43" s="17"/>
      <c r="Q43" s="19"/>
      <c r="R43" s="19"/>
      <c r="S43" s="20"/>
      <c r="T43" s="20"/>
      <c r="U43" s="20"/>
      <c r="V43" s="20"/>
      <c r="W43" s="17"/>
      <c r="X43" s="17"/>
      <c r="Y43" s="17"/>
      <c r="Z43" s="17"/>
      <c r="AA43" s="17"/>
      <c r="AB43" s="21"/>
      <c r="AC43" s="17"/>
      <c r="AD43" s="17"/>
      <c r="AE43" s="17"/>
      <c r="AF43" s="17"/>
      <c r="AG43" s="17"/>
      <c r="AH43" s="20"/>
      <c r="AI43" s="20"/>
      <c r="AJ43" s="17"/>
      <c r="AK43" s="17"/>
      <c r="AL43" s="20"/>
      <c r="AM43" s="20"/>
      <c r="AN43" s="20"/>
      <c r="AO43" s="20"/>
      <c r="AP43" s="20"/>
      <c r="AQ43" s="20"/>
      <c r="AR43" s="20"/>
      <c r="AS43" s="20"/>
      <c r="AT43" s="20"/>
      <c r="AU43" s="16"/>
      <c r="AV43" s="16"/>
      <c r="AW43" s="16"/>
    </row>
    <row r="44" ht="38.25" customHeight="1">
      <c r="A44" s="17"/>
      <c r="B44" s="17"/>
      <c r="C44" s="16"/>
      <c r="D44" s="17"/>
      <c r="E44" s="17"/>
      <c r="F44" s="17"/>
      <c r="G44" s="17"/>
      <c r="H44" s="17"/>
      <c r="I44" s="17"/>
      <c r="J44" s="17"/>
      <c r="K44" s="17"/>
      <c r="L44" s="17"/>
      <c r="M44" s="5"/>
      <c r="N44" s="17"/>
      <c r="O44" s="19"/>
      <c r="P44" s="17"/>
      <c r="Q44" s="19"/>
      <c r="R44" s="19"/>
      <c r="S44" s="20"/>
      <c r="T44" s="20"/>
      <c r="U44" s="20"/>
      <c r="V44" s="20"/>
      <c r="W44" s="17"/>
      <c r="X44" s="17"/>
      <c r="Y44" s="17"/>
      <c r="Z44" s="17"/>
      <c r="AA44" s="17"/>
      <c r="AB44" s="21"/>
      <c r="AC44" s="17"/>
      <c r="AD44" s="17"/>
      <c r="AE44" s="17"/>
      <c r="AF44" s="17"/>
      <c r="AG44" s="17"/>
      <c r="AH44" s="20"/>
      <c r="AI44" s="20"/>
      <c r="AJ44" s="17"/>
      <c r="AK44" s="17"/>
      <c r="AL44" s="20"/>
      <c r="AM44" s="20"/>
      <c r="AN44" s="20"/>
      <c r="AO44" s="20"/>
      <c r="AP44" s="20"/>
      <c r="AQ44" s="20"/>
      <c r="AR44" s="20"/>
      <c r="AS44" s="20"/>
      <c r="AT44" s="20"/>
      <c r="AU44" s="16"/>
      <c r="AV44" s="16"/>
      <c r="AW44" s="16"/>
    </row>
    <row r="45" ht="38.25" customHeight="1">
      <c r="A45" s="17"/>
      <c r="B45" s="17"/>
      <c r="C45" s="16"/>
      <c r="D45" s="17"/>
      <c r="E45" s="17"/>
      <c r="F45" s="17"/>
      <c r="G45" s="17"/>
      <c r="H45" s="17"/>
      <c r="I45" s="17"/>
      <c r="J45" s="17"/>
      <c r="K45" s="17"/>
      <c r="L45" s="17"/>
      <c r="M45" s="5"/>
      <c r="N45" s="17"/>
      <c r="O45" s="19"/>
      <c r="P45" s="17"/>
      <c r="Q45" s="19"/>
      <c r="R45" s="19"/>
      <c r="S45" s="20"/>
      <c r="T45" s="20"/>
      <c r="U45" s="20"/>
      <c r="V45" s="20"/>
      <c r="W45" s="17"/>
      <c r="X45" s="17"/>
      <c r="Y45" s="17"/>
      <c r="Z45" s="17"/>
      <c r="AA45" s="17"/>
      <c r="AB45" s="21"/>
      <c r="AC45" s="17"/>
      <c r="AD45" s="17"/>
      <c r="AE45" s="17"/>
      <c r="AF45" s="17"/>
      <c r="AG45" s="17"/>
      <c r="AH45" s="20"/>
      <c r="AI45" s="20"/>
      <c r="AJ45" s="17"/>
      <c r="AK45" s="17"/>
      <c r="AL45" s="20"/>
      <c r="AM45" s="20"/>
      <c r="AN45" s="20"/>
      <c r="AO45" s="20"/>
      <c r="AP45" s="20"/>
      <c r="AQ45" s="20"/>
      <c r="AR45" s="20"/>
      <c r="AS45" s="20"/>
      <c r="AT45" s="20"/>
      <c r="AU45" s="16"/>
      <c r="AV45" s="16"/>
      <c r="AW45" s="16"/>
    </row>
    <row r="46" ht="38.25" customHeight="1">
      <c r="A46" s="17"/>
      <c r="B46" s="17"/>
      <c r="C46" s="16"/>
      <c r="D46" s="17"/>
      <c r="E46" s="17"/>
      <c r="F46" s="17"/>
      <c r="G46" s="17"/>
      <c r="H46" s="17"/>
      <c r="I46" s="17"/>
      <c r="J46" s="17"/>
      <c r="K46" s="17"/>
      <c r="L46" s="17"/>
      <c r="M46" s="5"/>
      <c r="N46" s="17"/>
      <c r="O46" s="19"/>
      <c r="P46" s="17"/>
      <c r="Q46" s="19"/>
      <c r="R46" s="19"/>
      <c r="S46" s="20"/>
      <c r="T46" s="20"/>
      <c r="U46" s="20"/>
      <c r="V46" s="20"/>
      <c r="W46" s="17"/>
      <c r="X46" s="17"/>
      <c r="Y46" s="17"/>
      <c r="Z46" s="17"/>
      <c r="AA46" s="17"/>
      <c r="AB46" s="21"/>
      <c r="AC46" s="17"/>
      <c r="AD46" s="17"/>
      <c r="AE46" s="17"/>
      <c r="AF46" s="17"/>
      <c r="AG46" s="17"/>
      <c r="AH46" s="20"/>
      <c r="AI46" s="20"/>
      <c r="AJ46" s="17"/>
      <c r="AK46" s="17"/>
      <c r="AL46" s="20"/>
      <c r="AM46" s="20"/>
      <c r="AN46" s="20"/>
      <c r="AO46" s="20"/>
      <c r="AP46" s="20"/>
      <c r="AQ46" s="20"/>
      <c r="AR46" s="20"/>
      <c r="AS46" s="20"/>
      <c r="AT46" s="20"/>
      <c r="AU46" s="16"/>
      <c r="AV46" s="16"/>
      <c r="AW46" s="16"/>
    </row>
    <row r="47" ht="38.25" customHeight="1">
      <c r="A47" s="17"/>
      <c r="B47" s="17"/>
      <c r="C47" s="16"/>
      <c r="D47" s="17"/>
      <c r="E47" s="17"/>
      <c r="F47" s="17"/>
      <c r="G47" s="17"/>
      <c r="H47" s="17"/>
      <c r="I47" s="17"/>
      <c r="J47" s="17"/>
      <c r="K47" s="17"/>
      <c r="L47" s="17"/>
      <c r="M47" s="5"/>
      <c r="N47" s="17"/>
      <c r="O47" s="19"/>
      <c r="P47" s="17"/>
      <c r="Q47" s="19"/>
      <c r="R47" s="19"/>
      <c r="S47" s="20"/>
      <c r="T47" s="20"/>
      <c r="U47" s="20"/>
      <c r="V47" s="20"/>
      <c r="W47" s="17"/>
      <c r="X47" s="17"/>
      <c r="Y47" s="17"/>
      <c r="Z47" s="17"/>
      <c r="AA47" s="17"/>
      <c r="AB47" s="21"/>
      <c r="AC47" s="17"/>
      <c r="AD47" s="17"/>
      <c r="AE47" s="17"/>
      <c r="AF47" s="17"/>
      <c r="AG47" s="17"/>
      <c r="AH47" s="20"/>
      <c r="AI47" s="20"/>
      <c r="AJ47" s="17"/>
      <c r="AK47" s="17"/>
      <c r="AL47" s="20"/>
      <c r="AM47" s="20"/>
      <c r="AN47" s="20"/>
      <c r="AO47" s="20"/>
      <c r="AP47" s="20"/>
      <c r="AQ47" s="20"/>
      <c r="AR47" s="20"/>
      <c r="AS47" s="20"/>
      <c r="AT47" s="20"/>
      <c r="AU47" s="16"/>
      <c r="AV47" s="16"/>
      <c r="AW47" s="16"/>
    </row>
    <row r="48" ht="38.25" customHeight="1">
      <c r="A48" s="17"/>
      <c r="B48" s="17"/>
      <c r="C48" s="16"/>
      <c r="D48" s="17"/>
      <c r="E48" s="17"/>
      <c r="F48" s="17"/>
      <c r="G48" s="17"/>
      <c r="H48" s="17"/>
      <c r="I48" s="17"/>
      <c r="J48" s="17"/>
      <c r="K48" s="17"/>
      <c r="L48" s="17"/>
      <c r="M48" s="5"/>
      <c r="N48" s="17"/>
      <c r="O48" s="19"/>
      <c r="P48" s="17"/>
      <c r="Q48" s="19"/>
      <c r="R48" s="19"/>
      <c r="S48" s="20"/>
      <c r="T48" s="20"/>
      <c r="U48" s="20"/>
      <c r="V48" s="20"/>
      <c r="W48" s="17"/>
      <c r="X48" s="17"/>
      <c r="Y48" s="17"/>
      <c r="Z48" s="17"/>
      <c r="AA48" s="17"/>
      <c r="AB48" s="21"/>
      <c r="AC48" s="17"/>
      <c r="AD48" s="17"/>
      <c r="AE48" s="17"/>
      <c r="AF48" s="17"/>
      <c r="AG48" s="17"/>
      <c r="AH48" s="20"/>
      <c r="AI48" s="20"/>
      <c r="AJ48" s="17"/>
      <c r="AK48" s="17"/>
      <c r="AL48" s="20"/>
      <c r="AM48" s="20"/>
      <c r="AN48" s="20"/>
      <c r="AO48" s="20"/>
      <c r="AP48" s="20"/>
      <c r="AQ48" s="20"/>
      <c r="AR48" s="20"/>
      <c r="AS48" s="20"/>
      <c r="AT48" s="20"/>
      <c r="AU48" s="16"/>
      <c r="AV48" s="16"/>
      <c r="AW48" s="16"/>
    </row>
    <row r="49" ht="38.25" customHeight="1">
      <c r="A49" s="17"/>
      <c r="B49" s="17"/>
      <c r="C49" s="16"/>
      <c r="D49" s="17"/>
      <c r="E49" s="17"/>
      <c r="F49" s="17"/>
      <c r="G49" s="17"/>
      <c r="H49" s="17"/>
      <c r="I49" s="17"/>
      <c r="J49" s="17"/>
      <c r="K49" s="17"/>
      <c r="L49" s="17"/>
      <c r="M49" s="5"/>
      <c r="N49" s="17"/>
      <c r="O49" s="19"/>
      <c r="P49" s="17"/>
      <c r="Q49" s="19"/>
      <c r="R49" s="19"/>
      <c r="S49" s="20"/>
      <c r="T49" s="20"/>
      <c r="U49" s="20"/>
      <c r="V49" s="20"/>
      <c r="W49" s="17"/>
      <c r="X49" s="17"/>
      <c r="Y49" s="17"/>
      <c r="Z49" s="17"/>
      <c r="AA49" s="17"/>
      <c r="AB49" s="21"/>
      <c r="AC49" s="17"/>
      <c r="AD49" s="17"/>
      <c r="AE49" s="17"/>
      <c r="AF49" s="17"/>
      <c r="AG49" s="17"/>
      <c r="AH49" s="20"/>
      <c r="AI49" s="20"/>
      <c r="AJ49" s="17"/>
      <c r="AK49" s="17"/>
      <c r="AL49" s="20"/>
      <c r="AM49" s="20"/>
      <c r="AN49" s="20"/>
      <c r="AO49" s="20"/>
      <c r="AP49" s="20"/>
      <c r="AQ49" s="20"/>
      <c r="AR49" s="20"/>
      <c r="AS49" s="20"/>
      <c r="AT49" s="20"/>
      <c r="AU49" s="16"/>
      <c r="AV49" s="16"/>
      <c r="AW49" s="16"/>
    </row>
    <row r="50" ht="38.25" customHeight="1">
      <c r="A50" s="17"/>
      <c r="B50" s="17"/>
      <c r="C50" s="16"/>
      <c r="D50" s="17"/>
      <c r="E50" s="17"/>
      <c r="F50" s="17"/>
      <c r="G50" s="17"/>
      <c r="H50" s="17"/>
      <c r="I50" s="17"/>
      <c r="J50" s="17"/>
      <c r="K50" s="17"/>
      <c r="L50" s="17"/>
      <c r="M50" s="5"/>
      <c r="N50" s="17"/>
      <c r="O50" s="19"/>
      <c r="P50" s="17"/>
      <c r="Q50" s="19"/>
      <c r="R50" s="19"/>
      <c r="S50" s="20"/>
      <c r="T50" s="20"/>
      <c r="U50" s="20"/>
      <c r="V50" s="20"/>
      <c r="W50" s="17"/>
      <c r="X50" s="17"/>
      <c r="Y50" s="17"/>
      <c r="Z50" s="17"/>
      <c r="AA50" s="17"/>
      <c r="AB50" s="21"/>
      <c r="AC50" s="17"/>
      <c r="AD50" s="17"/>
      <c r="AE50" s="17"/>
      <c r="AF50" s="17"/>
      <c r="AG50" s="17"/>
      <c r="AH50" s="20"/>
      <c r="AI50" s="20"/>
      <c r="AJ50" s="17"/>
      <c r="AK50" s="17"/>
      <c r="AL50" s="20"/>
      <c r="AM50" s="20"/>
      <c r="AN50" s="20"/>
      <c r="AO50" s="20"/>
      <c r="AP50" s="20"/>
      <c r="AQ50" s="20"/>
      <c r="AR50" s="20"/>
      <c r="AS50" s="20"/>
      <c r="AT50" s="20"/>
      <c r="AU50" s="16"/>
      <c r="AV50" s="16"/>
      <c r="AW50" s="16"/>
    </row>
    <row r="51" ht="38.25" customHeight="1">
      <c r="A51" s="17"/>
      <c r="B51" s="17"/>
      <c r="C51" s="16"/>
      <c r="D51" s="17"/>
      <c r="E51" s="17"/>
      <c r="F51" s="17"/>
      <c r="G51" s="17"/>
      <c r="H51" s="17"/>
      <c r="I51" s="17"/>
      <c r="J51" s="17"/>
      <c r="K51" s="17"/>
      <c r="L51" s="17"/>
      <c r="M51" s="5"/>
      <c r="N51" s="17"/>
      <c r="O51" s="19"/>
      <c r="P51" s="17"/>
      <c r="Q51" s="19"/>
      <c r="R51" s="19"/>
      <c r="S51" s="20"/>
      <c r="T51" s="20"/>
      <c r="U51" s="20"/>
      <c r="V51" s="20"/>
      <c r="W51" s="17"/>
      <c r="X51" s="17"/>
      <c r="Y51" s="17"/>
      <c r="Z51" s="17"/>
      <c r="AA51" s="17"/>
      <c r="AB51" s="21"/>
      <c r="AC51" s="17"/>
      <c r="AD51" s="17"/>
      <c r="AE51" s="17"/>
      <c r="AF51" s="17"/>
      <c r="AG51" s="17"/>
      <c r="AH51" s="20"/>
      <c r="AI51" s="20"/>
      <c r="AJ51" s="17"/>
      <c r="AK51" s="17"/>
      <c r="AL51" s="20"/>
      <c r="AM51" s="20"/>
      <c r="AN51" s="20"/>
      <c r="AO51" s="20"/>
      <c r="AP51" s="20"/>
      <c r="AQ51" s="20"/>
      <c r="AR51" s="20"/>
      <c r="AS51" s="20"/>
      <c r="AT51" s="20"/>
      <c r="AU51" s="16"/>
      <c r="AV51" s="16"/>
      <c r="AW51" s="16"/>
    </row>
    <row r="52" ht="38.25" customHeight="1">
      <c r="A52" s="17"/>
      <c r="B52" s="17"/>
      <c r="C52" s="16"/>
      <c r="D52" s="17"/>
      <c r="E52" s="17"/>
      <c r="F52" s="17"/>
      <c r="G52" s="17"/>
      <c r="H52" s="17"/>
      <c r="I52" s="17"/>
      <c r="J52" s="17"/>
      <c r="K52" s="17"/>
      <c r="L52" s="17"/>
      <c r="M52" s="5"/>
      <c r="N52" s="17"/>
      <c r="O52" s="19"/>
      <c r="P52" s="17"/>
      <c r="Q52" s="19"/>
      <c r="R52" s="19"/>
      <c r="S52" s="20"/>
      <c r="T52" s="20"/>
      <c r="U52" s="20"/>
      <c r="V52" s="20"/>
      <c r="W52" s="17"/>
      <c r="X52" s="17"/>
      <c r="Y52" s="17"/>
      <c r="Z52" s="17"/>
      <c r="AA52" s="17"/>
      <c r="AB52" s="21"/>
      <c r="AC52" s="17"/>
      <c r="AD52" s="17"/>
      <c r="AE52" s="17"/>
      <c r="AF52" s="17"/>
      <c r="AG52" s="17"/>
      <c r="AH52" s="20"/>
      <c r="AI52" s="20"/>
      <c r="AJ52" s="17"/>
      <c r="AK52" s="17"/>
      <c r="AL52" s="20"/>
      <c r="AM52" s="20"/>
      <c r="AN52" s="20"/>
      <c r="AO52" s="20"/>
      <c r="AP52" s="20"/>
      <c r="AQ52" s="20"/>
      <c r="AR52" s="20"/>
      <c r="AS52" s="20"/>
      <c r="AT52" s="20"/>
      <c r="AU52" s="16"/>
      <c r="AV52" s="16"/>
      <c r="AW52" s="16"/>
    </row>
    <row r="53" ht="38.25" customHeight="1">
      <c r="A53" s="17"/>
      <c r="B53" s="17"/>
      <c r="C53" s="16"/>
      <c r="D53" s="17"/>
      <c r="E53" s="17"/>
      <c r="F53" s="17"/>
      <c r="G53" s="17"/>
      <c r="H53" s="17"/>
      <c r="I53" s="17"/>
      <c r="J53" s="17"/>
      <c r="K53" s="17"/>
      <c r="L53" s="17"/>
      <c r="M53" s="5"/>
      <c r="N53" s="17"/>
      <c r="O53" s="19"/>
      <c r="P53" s="17"/>
      <c r="Q53" s="19"/>
      <c r="R53" s="19"/>
      <c r="S53" s="20"/>
      <c r="T53" s="20"/>
      <c r="U53" s="20"/>
      <c r="V53" s="20"/>
      <c r="W53" s="17"/>
      <c r="X53" s="17"/>
      <c r="Y53" s="17"/>
      <c r="Z53" s="17"/>
      <c r="AA53" s="17"/>
      <c r="AB53" s="21"/>
      <c r="AC53" s="17"/>
      <c r="AD53" s="17"/>
      <c r="AE53" s="17"/>
      <c r="AF53" s="17"/>
      <c r="AG53" s="17"/>
      <c r="AH53" s="20"/>
      <c r="AI53" s="20"/>
      <c r="AJ53" s="17"/>
      <c r="AK53" s="17"/>
      <c r="AL53" s="20"/>
      <c r="AM53" s="20"/>
      <c r="AN53" s="20"/>
      <c r="AO53" s="20"/>
      <c r="AP53" s="20"/>
      <c r="AQ53" s="20"/>
      <c r="AR53" s="20"/>
      <c r="AS53" s="20"/>
      <c r="AT53" s="20"/>
      <c r="AU53" s="16"/>
      <c r="AV53" s="16"/>
      <c r="AW53" s="16"/>
    </row>
    <row r="54" ht="38.25" customHeight="1">
      <c r="A54" s="17"/>
      <c r="B54" s="17"/>
      <c r="C54" s="16"/>
      <c r="D54" s="17"/>
      <c r="E54" s="17"/>
      <c r="F54" s="17"/>
      <c r="G54" s="17"/>
      <c r="H54" s="17"/>
      <c r="I54" s="17"/>
      <c r="J54" s="17"/>
      <c r="K54" s="17"/>
      <c r="L54" s="17"/>
      <c r="M54" s="5"/>
      <c r="N54" s="17"/>
      <c r="O54" s="19"/>
      <c r="P54" s="17"/>
      <c r="Q54" s="19"/>
      <c r="R54" s="19"/>
      <c r="S54" s="20"/>
      <c r="T54" s="20"/>
      <c r="U54" s="20"/>
      <c r="V54" s="20"/>
      <c r="W54" s="17"/>
      <c r="X54" s="17"/>
      <c r="Y54" s="17"/>
      <c r="Z54" s="17"/>
      <c r="AA54" s="17"/>
      <c r="AB54" s="21"/>
      <c r="AC54" s="17"/>
      <c r="AD54" s="17"/>
      <c r="AE54" s="17"/>
      <c r="AF54" s="17"/>
      <c r="AG54" s="17"/>
      <c r="AH54" s="20"/>
      <c r="AI54" s="20"/>
      <c r="AJ54" s="17"/>
      <c r="AK54" s="17"/>
      <c r="AL54" s="20"/>
      <c r="AM54" s="20"/>
      <c r="AN54" s="20"/>
      <c r="AO54" s="20"/>
      <c r="AP54" s="20"/>
      <c r="AQ54" s="20"/>
      <c r="AR54" s="20"/>
      <c r="AS54" s="20"/>
      <c r="AT54" s="20"/>
      <c r="AU54" s="16"/>
      <c r="AV54" s="16"/>
      <c r="AW54" s="16"/>
    </row>
    <row r="55" ht="38.25" customHeight="1">
      <c r="A55" s="17"/>
      <c r="B55" s="17"/>
      <c r="C55" s="16"/>
      <c r="D55" s="17"/>
      <c r="E55" s="17"/>
      <c r="F55" s="17"/>
      <c r="G55" s="17"/>
      <c r="H55" s="17"/>
      <c r="I55" s="17"/>
      <c r="J55" s="17"/>
      <c r="K55" s="17"/>
      <c r="L55" s="17"/>
      <c r="M55" s="5"/>
      <c r="N55" s="17"/>
      <c r="O55" s="19"/>
      <c r="P55" s="17"/>
      <c r="Q55" s="19"/>
      <c r="R55" s="19"/>
      <c r="S55" s="20"/>
      <c r="T55" s="20"/>
      <c r="U55" s="20"/>
      <c r="V55" s="20"/>
      <c r="W55" s="17"/>
      <c r="X55" s="17"/>
      <c r="Y55" s="17"/>
      <c r="Z55" s="17"/>
      <c r="AA55" s="17"/>
      <c r="AB55" s="21"/>
      <c r="AC55" s="17"/>
      <c r="AD55" s="17"/>
      <c r="AE55" s="17"/>
      <c r="AF55" s="17"/>
      <c r="AG55" s="17"/>
      <c r="AH55" s="20"/>
      <c r="AI55" s="20"/>
      <c r="AJ55" s="17"/>
      <c r="AK55" s="17"/>
      <c r="AL55" s="20"/>
      <c r="AM55" s="20"/>
      <c r="AN55" s="20"/>
      <c r="AO55" s="20"/>
      <c r="AP55" s="20"/>
      <c r="AQ55" s="20"/>
      <c r="AR55" s="20"/>
      <c r="AS55" s="20"/>
      <c r="AT55" s="20"/>
      <c r="AU55" s="16"/>
      <c r="AV55" s="16"/>
      <c r="AW55" s="16"/>
    </row>
    <row r="56" ht="38.25" customHeight="1">
      <c r="A56" s="17"/>
      <c r="B56" s="17"/>
      <c r="C56" s="16"/>
      <c r="D56" s="17"/>
      <c r="E56" s="17"/>
      <c r="F56" s="17"/>
      <c r="G56" s="17"/>
      <c r="H56" s="17"/>
      <c r="I56" s="17"/>
      <c r="J56" s="17"/>
      <c r="K56" s="17"/>
      <c r="L56" s="17"/>
      <c r="M56" s="5"/>
      <c r="N56" s="17"/>
      <c r="O56" s="19"/>
      <c r="P56" s="17"/>
      <c r="Q56" s="19"/>
      <c r="R56" s="19"/>
      <c r="S56" s="20"/>
      <c r="T56" s="20"/>
      <c r="U56" s="20"/>
      <c r="V56" s="20"/>
      <c r="W56" s="17"/>
      <c r="X56" s="17"/>
      <c r="Y56" s="17"/>
      <c r="Z56" s="17"/>
      <c r="AA56" s="17"/>
      <c r="AB56" s="21"/>
      <c r="AC56" s="17"/>
      <c r="AD56" s="17"/>
      <c r="AE56" s="17"/>
      <c r="AF56" s="17"/>
      <c r="AG56" s="17"/>
      <c r="AH56" s="20"/>
      <c r="AI56" s="20"/>
      <c r="AJ56" s="17"/>
      <c r="AK56" s="17"/>
      <c r="AL56" s="20"/>
      <c r="AM56" s="20"/>
      <c r="AN56" s="20"/>
      <c r="AO56" s="20"/>
      <c r="AP56" s="20"/>
      <c r="AQ56" s="20"/>
      <c r="AR56" s="20"/>
      <c r="AS56" s="20"/>
      <c r="AT56" s="20"/>
      <c r="AU56" s="16"/>
      <c r="AV56" s="16"/>
      <c r="AW56" s="16"/>
    </row>
    <row r="57" ht="38.25" customHeight="1">
      <c r="A57" s="17"/>
      <c r="B57" s="17"/>
      <c r="C57" s="16"/>
      <c r="D57" s="17"/>
      <c r="E57" s="17"/>
      <c r="F57" s="17"/>
      <c r="G57" s="17"/>
      <c r="H57" s="17"/>
      <c r="I57" s="17"/>
      <c r="J57" s="17"/>
      <c r="K57" s="17"/>
      <c r="L57" s="17"/>
      <c r="M57" s="5"/>
      <c r="N57" s="17"/>
      <c r="O57" s="19"/>
      <c r="P57" s="17"/>
      <c r="Q57" s="19"/>
      <c r="R57" s="19"/>
      <c r="S57" s="20"/>
      <c r="T57" s="20"/>
      <c r="U57" s="20"/>
      <c r="V57" s="20"/>
      <c r="W57" s="17"/>
      <c r="X57" s="17"/>
      <c r="Y57" s="17"/>
      <c r="Z57" s="17"/>
      <c r="AA57" s="17"/>
      <c r="AB57" s="21"/>
      <c r="AC57" s="17"/>
      <c r="AD57" s="17"/>
      <c r="AE57" s="17"/>
      <c r="AF57" s="17"/>
      <c r="AG57" s="17"/>
      <c r="AH57" s="20"/>
      <c r="AI57" s="20"/>
      <c r="AJ57" s="17"/>
      <c r="AK57" s="17"/>
      <c r="AL57" s="20"/>
      <c r="AM57" s="20"/>
      <c r="AN57" s="20"/>
      <c r="AO57" s="20"/>
      <c r="AP57" s="20"/>
      <c r="AQ57" s="20"/>
      <c r="AR57" s="20"/>
      <c r="AS57" s="20"/>
      <c r="AT57" s="20"/>
      <c r="AU57" s="16"/>
      <c r="AV57" s="16"/>
      <c r="AW57" s="16"/>
    </row>
    <row r="58" ht="38.25" customHeight="1">
      <c r="A58" s="17"/>
      <c r="B58" s="17"/>
      <c r="C58" s="16"/>
      <c r="D58" s="17"/>
      <c r="E58" s="17"/>
      <c r="F58" s="17"/>
      <c r="G58" s="17"/>
      <c r="H58" s="17"/>
      <c r="I58" s="17"/>
      <c r="J58" s="17"/>
      <c r="K58" s="17"/>
      <c r="L58" s="17"/>
      <c r="M58" s="5"/>
      <c r="N58" s="17"/>
      <c r="O58" s="19"/>
      <c r="P58" s="17"/>
      <c r="Q58" s="19"/>
      <c r="R58" s="19"/>
      <c r="S58" s="20"/>
      <c r="T58" s="20"/>
      <c r="U58" s="20"/>
      <c r="V58" s="20"/>
      <c r="W58" s="17"/>
      <c r="X58" s="17"/>
      <c r="Y58" s="17"/>
      <c r="Z58" s="17"/>
      <c r="AA58" s="17"/>
      <c r="AB58" s="21"/>
      <c r="AC58" s="17"/>
      <c r="AD58" s="17"/>
      <c r="AE58" s="17"/>
      <c r="AF58" s="17"/>
      <c r="AG58" s="17"/>
      <c r="AH58" s="20"/>
      <c r="AI58" s="20"/>
      <c r="AJ58" s="17"/>
      <c r="AK58" s="17"/>
      <c r="AL58" s="20"/>
      <c r="AM58" s="20"/>
      <c r="AN58" s="20"/>
      <c r="AO58" s="20"/>
      <c r="AP58" s="20"/>
      <c r="AQ58" s="20"/>
      <c r="AR58" s="20"/>
      <c r="AS58" s="20"/>
      <c r="AT58" s="20"/>
      <c r="AU58" s="16"/>
      <c r="AV58" s="16"/>
      <c r="AW58" s="16"/>
    </row>
    <row r="59" ht="38.25" customHeight="1">
      <c r="A59" s="17"/>
      <c r="B59" s="17"/>
      <c r="C59" s="16"/>
      <c r="D59" s="17"/>
      <c r="E59" s="17"/>
      <c r="F59" s="17"/>
      <c r="G59" s="17"/>
      <c r="H59" s="17"/>
      <c r="I59" s="17"/>
      <c r="J59" s="17"/>
      <c r="K59" s="17"/>
      <c r="L59" s="17"/>
      <c r="M59" s="5"/>
      <c r="N59" s="17"/>
      <c r="O59" s="19"/>
      <c r="P59" s="17"/>
      <c r="Q59" s="19"/>
      <c r="R59" s="19"/>
      <c r="S59" s="20"/>
      <c r="T59" s="20"/>
      <c r="U59" s="20"/>
      <c r="V59" s="20"/>
      <c r="W59" s="17"/>
      <c r="X59" s="17"/>
      <c r="Y59" s="17"/>
      <c r="Z59" s="17"/>
      <c r="AA59" s="17"/>
      <c r="AB59" s="21"/>
      <c r="AC59" s="17"/>
      <c r="AD59" s="17"/>
      <c r="AE59" s="17"/>
      <c r="AF59" s="17"/>
      <c r="AG59" s="17"/>
      <c r="AH59" s="20"/>
      <c r="AI59" s="20"/>
      <c r="AJ59" s="17"/>
      <c r="AK59" s="17"/>
      <c r="AL59" s="20"/>
      <c r="AM59" s="20"/>
      <c r="AN59" s="20"/>
      <c r="AO59" s="20"/>
      <c r="AP59" s="20"/>
      <c r="AQ59" s="20"/>
      <c r="AR59" s="20"/>
      <c r="AS59" s="20"/>
      <c r="AT59" s="20"/>
      <c r="AU59" s="16"/>
      <c r="AV59" s="16"/>
      <c r="AW59" s="16"/>
    </row>
    <row r="60" ht="38.25" customHeight="1">
      <c r="A60" s="17"/>
      <c r="B60" s="17"/>
      <c r="C60" s="16"/>
      <c r="D60" s="17"/>
      <c r="E60" s="17"/>
      <c r="F60" s="17"/>
      <c r="G60" s="17"/>
      <c r="H60" s="17"/>
      <c r="I60" s="17"/>
      <c r="J60" s="17"/>
      <c r="K60" s="17"/>
      <c r="L60" s="17"/>
      <c r="M60" s="5"/>
      <c r="N60" s="17"/>
      <c r="O60" s="19"/>
      <c r="P60" s="17"/>
      <c r="Q60" s="19"/>
      <c r="R60" s="19"/>
      <c r="S60" s="20"/>
      <c r="T60" s="20"/>
      <c r="U60" s="20"/>
      <c r="V60" s="20"/>
      <c r="W60" s="17"/>
      <c r="X60" s="17"/>
      <c r="Y60" s="17"/>
      <c r="Z60" s="17"/>
      <c r="AA60" s="17"/>
      <c r="AB60" s="21"/>
      <c r="AC60" s="17"/>
      <c r="AD60" s="17"/>
      <c r="AE60" s="17"/>
      <c r="AF60" s="17"/>
      <c r="AG60" s="17"/>
      <c r="AH60" s="20"/>
      <c r="AI60" s="20"/>
      <c r="AJ60" s="17"/>
      <c r="AK60" s="17"/>
      <c r="AL60" s="20"/>
      <c r="AM60" s="20"/>
      <c r="AN60" s="20"/>
      <c r="AO60" s="20"/>
      <c r="AP60" s="20"/>
      <c r="AQ60" s="20"/>
      <c r="AR60" s="20"/>
      <c r="AS60" s="20"/>
      <c r="AT60" s="20"/>
      <c r="AU60" s="16"/>
      <c r="AV60" s="16"/>
      <c r="AW60" s="16"/>
    </row>
    <row r="61" ht="38.25" customHeight="1">
      <c r="A61" s="17"/>
      <c r="B61" s="17"/>
      <c r="C61" s="16"/>
      <c r="D61" s="17"/>
      <c r="E61" s="17"/>
      <c r="F61" s="17"/>
      <c r="G61" s="17"/>
      <c r="H61" s="17"/>
      <c r="I61" s="17"/>
      <c r="J61" s="17"/>
      <c r="K61" s="17"/>
      <c r="L61" s="17"/>
      <c r="M61" s="5"/>
      <c r="N61" s="17"/>
      <c r="O61" s="19"/>
      <c r="P61" s="17"/>
      <c r="Q61" s="19"/>
      <c r="R61" s="19"/>
      <c r="S61" s="20"/>
      <c r="T61" s="20"/>
      <c r="U61" s="20"/>
      <c r="V61" s="20"/>
      <c r="W61" s="17"/>
      <c r="X61" s="17"/>
      <c r="Y61" s="17"/>
      <c r="Z61" s="17"/>
      <c r="AA61" s="17"/>
      <c r="AB61" s="21"/>
      <c r="AC61" s="17"/>
      <c r="AD61" s="17"/>
      <c r="AE61" s="17"/>
      <c r="AF61" s="17"/>
      <c r="AG61" s="17"/>
      <c r="AH61" s="20"/>
      <c r="AI61" s="20"/>
      <c r="AJ61" s="17"/>
      <c r="AK61" s="17"/>
      <c r="AL61" s="20"/>
      <c r="AM61" s="20"/>
      <c r="AN61" s="20"/>
      <c r="AO61" s="20"/>
      <c r="AP61" s="20"/>
      <c r="AQ61" s="20"/>
      <c r="AR61" s="20"/>
      <c r="AS61" s="20"/>
      <c r="AT61" s="20"/>
      <c r="AU61" s="16"/>
      <c r="AV61" s="16"/>
      <c r="AW61" s="16"/>
    </row>
    <row r="62" ht="38.25" customHeight="1">
      <c r="A62" s="17"/>
      <c r="B62" s="17"/>
      <c r="C62" s="16"/>
      <c r="D62" s="17"/>
      <c r="E62" s="17"/>
      <c r="F62" s="17"/>
      <c r="G62" s="17"/>
      <c r="H62" s="17"/>
      <c r="I62" s="17"/>
      <c r="J62" s="17"/>
      <c r="K62" s="17"/>
      <c r="L62" s="17"/>
      <c r="M62" s="5"/>
      <c r="N62" s="17"/>
      <c r="O62" s="19"/>
      <c r="P62" s="17"/>
      <c r="Q62" s="19"/>
      <c r="R62" s="19"/>
      <c r="S62" s="20"/>
      <c r="T62" s="20"/>
      <c r="U62" s="20"/>
      <c r="V62" s="20"/>
      <c r="W62" s="17"/>
      <c r="X62" s="17"/>
      <c r="Y62" s="17"/>
      <c r="Z62" s="17"/>
      <c r="AA62" s="17"/>
      <c r="AB62" s="21"/>
      <c r="AC62" s="17"/>
      <c r="AD62" s="17"/>
      <c r="AE62" s="17"/>
      <c r="AF62" s="17"/>
      <c r="AG62" s="17"/>
      <c r="AH62" s="20"/>
      <c r="AI62" s="20"/>
      <c r="AJ62" s="17"/>
      <c r="AK62" s="17"/>
      <c r="AL62" s="20"/>
      <c r="AM62" s="20"/>
      <c r="AN62" s="20"/>
      <c r="AO62" s="20"/>
      <c r="AP62" s="20"/>
      <c r="AQ62" s="20"/>
      <c r="AR62" s="20"/>
      <c r="AS62" s="20"/>
      <c r="AT62" s="20"/>
      <c r="AU62" s="16"/>
      <c r="AV62" s="16"/>
      <c r="AW62" s="16"/>
    </row>
    <row r="63" ht="38.25" customHeight="1">
      <c r="A63" s="17"/>
      <c r="B63" s="17"/>
      <c r="C63" s="16"/>
      <c r="D63" s="17"/>
      <c r="E63" s="17"/>
      <c r="F63" s="17"/>
      <c r="G63" s="17"/>
      <c r="H63" s="17"/>
      <c r="I63" s="17"/>
      <c r="J63" s="17"/>
      <c r="K63" s="17"/>
      <c r="L63" s="17"/>
      <c r="M63" s="5"/>
      <c r="N63" s="17"/>
      <c r="O63" s="19"/>
      <c r="P63" s="17"/>
      <c r="Q63" s="19"/>
      <c r="R63" s="19"/>
      <c r="S63" s="20"/>
      <c r="T63" s="20"/>
      <c r="U63" s="20"/>
      <c r="V63" s="20"/>
      <c r="W63" s="17"/>
      <c r="X63" s="17"/>
      <c r="Y63" s="17"/>
      <c r="Z63" s="17"/>
      <c r="AA63" s="17"/>
      <c r="AB63" s="21"/>
      <c r="AC63" s="17"/>
      <c r="AD63" s="17"/>
      <c r="AE63" s="17"/>
      <c r="AF63" s="17"/>
      <c r="AG63" s="17"/>
      <c r="AH63" s="20"/>
      <c r="AI63" s="20"/>
      <c r="AJ63" s="17"/>
      <c r="AK63" s="17"/>
      <c r="AL63" s="20"/>
      <c r="AM63" s="20"/>
      <c r="AN63" s="20"/>
      <c r="AO63" s="20"/>
      <c r="AP63" s="20"/>
      <c r="AQ63" s="20"/>
      <c r="AR63" s="20"/>
      <c r="AS63" s="20"/>
      <c r="AT63" s="20"/>
      <c r="AU63" s="16"/>
      <c r="AV63" s="16"/>
      <c r="AW63" s="16"/>
    </row>
    <row r="64" ht="38.25" customHeight="1">
      <c r="A64" s="17"/>
      <c r="B64" s="17"/>
      <c r="C64" s="16"/>
      <c r="D64" s="17"/>
      <c r="E64" s="17"/>
      <c r="F64" s="17"/>
      <c r="G64" s="17"/>
      <c r="H64" s="17"/>
      <c r="I64" s="17"/>
      <c r="J64" s="17"/>
      <c r="K64" s="17"/>
      <c r="L64" s="17"/>
      <c r="M64" s="5"/>
      <c r="N64" s="17"/>
      <c r="O64" s="19"/>
      <c r="P64" s="17"/>
      <c r="Q64" s="19"/>
      <c r="R64" s="19"/>
      <c r="S64" s="20"/>
      <c r="T64" s="20"/>
      <c r="U64" s="20"/>
      <c r="V64" s="20"/>
      <c r="W64" s="17"/>
      <c r="X64" s="17"/>
      <c r="Y64" s="17"/>
      <c r="Z64" s="17"/>
      <c r="AA64" s="17"/>
      <c r="AB64" s="21"/>
      <c r="AC64" s="17"/>
      <c r="AD64" s="17"/>
      <c r="AE64" s="17"/>
      <c r="AF64" s="17"/>
      <c r="AG64" s="17"/>
      <c r="AH64" s="20"/>
      <c r="AI64" s="20"/>
      <c r="AJ64" s="17"/>
      <c r="AK64" s="17"/>
      <c r="AL64" s="20"/>
      <c r="AM64" s="20"/>
      <c r="AN64" s="20"/>
      <c r="AO64" s="20"/>
      <c r="AP64" s="20"/>
      <c r="AQ64" s="20"/>
      <c r="AR64" s="20"/>
      <c r="AS64" s="20"/>
      <c r="AT64" s="20"/>
      <c r="AU64" s="16"/>
      <c r="AV64" s="16"/>
      <c r="AW64" s="16"/>
    </row>
    <row r="65" ht="38.25" customHeight="1">
      <c r="A65" s="17"/>
      <c r="B65" s="17"/>
      <c r="C65" s="16"/>
      <c r="D65" s="17"/>
      <c r="E65" s="17"/>
      <c r="F65" s="17"/>
      <c r="G65" s="17"/>
      <c r="H65" s="17"/>
      <c r="I65" s="17"/>
      <c r="J65" s="17"/>
      <c r="K65" s="17"/>
      <c r="L65" s="17"/>
      <c r="M65" s="5"/>
      <c r="N65" s="17"/>
      <c r="O65" s="19"/>
      <c r="P65" s="17"/>
      <c r="Q65" s="19"/>
      <c r="R65" s="19"/>
      <c r="S65" s="20"/>
      <c r="T65" s="20"/>
      <c r="U65" s="20"/>
      <c r="V65" s="20"/>
      <c r="W65" s="17"/>
      <c r="X65" s="17"/>
      <c r="Y65" s="17"/>
      <c r="Z65" s="17"/>
      <c r="AA65" s="17"/>
      <c r="AB65" s="21"/>
      <c r="AC65" s="17"/>
      <c r="AD65" s="17"/>
      <c r="AE65" s="17"/>
      <c r="AF65" s="17"/>
      <c r="AG65" s="17"/>
      <c r="AH65" s="20"/>
      <c r="AI65" s="20"/>
      <c r="AJ65" s="17"/>
      <c r="AK65" s="17"/>
      <c r="AL65" s="20"/>
      <c r="AM65" s="20"/>
      <c r="AN65" s="20"/>
      <c r="AO65" s="20"/>
      <c r="AP65" s="20"/>
      <c r="AQ65" s="20"/>
      <c r="AR65" s="20"/>
      <c r="AS65" s="20"/>
      <c r="AT65" s="20"/>
      <c r="AU65" s="16"/>
      <c r="AV65" s="16"/>
      <c r="AW65" s="16"/>
    </row>
    <row r="66" ht="38.25" customHeight="1">
      <c r="A66" s="17"/>
      <c r="B66" s="17"/>
      <c r="C66" s="16"/>
      <c r="D66" s="17"/>
      <c r="E66" s="17"/>
      <c r="F66" s="17"/>
      <c r="G66" s="17"/>
      <c r="H66" s="17"/>
      <c r="I66" s="17"/>
      <c r="J66" s="17"/>
      <c r="K66" s="17"/>
      <c r="L66" s="17"/>
      <c r="M66" s="5"/>
      <c r="N66" s="17"/>
      <c r="O66" s="19"/>
      <c r="P66" s="17"/>
      <c r="Q66" s="19"/>
      <c r="R66" s="19"/>
      <c r="S66" s="20"/>
      <c r="T66" s="20"/>
      <c r="U66" s="20"/>
      <c r="V66" s="20"/>
      <c r="W66" s="17"/>
      <c r="X66" s="17"/>
      <c r="Y66" s="17"/>
      <c r="Z66" s="17"/>
      <c r="AA66" s="17"/>
      <c r="AB66" s="21"/>
      <c r="AC66" s="17"/>
      <c r="AD66" s="17"/>
      <c r="AE66" s="17"/>
      <c r="AF66" s="17"/>
      <c r="AG66" s="17"/>
      <c r="AH66" s="20"/>
      <c r="AI66" s="20"/>
      <c r="AJ66" s="17"/>
      <c r="AK66" s="17"/>
      <c r="AL66" s="20"/>
      <c r="AM66" s="20"/>
      <c r="AN66" s="20"/>
      <c r="AO66" s="20"/>
      <c r="AP66" s="20"/>
      <c r="AQ66" s="20"/>
      <c r="AR66" s="20"/>
      <c r="AS66" s="20"/>
      <c r="AT66" s="20"/>
      <c r="AU66" s="16"/>
      <c r="AV66" s="16"/>
      <c r="AW66" s="16"/>
    </row>
    <row r="67" ht="38.25" customHeight="1">
      <c r="A67" s="17"/>
      <c r="B67" s="17"/>
      <c r="C67" s="16"/>
      <c r="D67" s="17"/>
      <c r="E67" s="17"/>
      <c r="F67" s="17"/>
      <c r="G67" s="17"/>
      <c r="H67" s="17"/>
      <c r="I67" s="17"/>
      <c r="J67" s="17"/>
      <c r="K67" s="17"/>
      <c r="L67" s="17"/>
      <c r="M67" s="5"/>
      <c r="N67" s="17"/>
      <c r="O67" s="19"/>
      <c r="P67" s="17"/>
      <c r="Q67" s="19"/>
      <c r="R67" s="19"/>
      <c r="S67" s="20"/>
      <c r="T67" s="20"/>
      <c r="U67" s="20"/>
      <c r="V67" s="20"/>
      <c r="W67" s="17"/>
      <c r="X67" s="17"/>
      <c r="Y67" s="17"/>
      <c r="Z67" s="17"/>
      <c r="AA67" s="17"/>
      <c r="AB67" s="21"/>
      <c r="AC67" s="17"/>
      <c r="AD67" s="17"/>
      <c r="AE67" s="17"/>
      <c r="AF67" s="17"/>
      <c r="AG67" s="17"/>
      <c r="AH67" s="20"/>
      <c r="AI67" s="20"/>
      <c r="AJ67" s="17"/>
      <c r="AK67" s="17"/>
      <c r="AL67" s="20"/>
      <c r="AM67" s="20"/>
      <c r="AN67" s="20"/>
      <c r="AO67" s="20"/>
      <c r="AP67" s="20"/>
      <c r="AQ67" s="20"/>
      <c r="AR67" s="20"/>
      <c r="AS67" s="20"/>
      <c r="AT67" s="20"/>
      <c r="AU67" s="16"/>
      <c r="AV67" s="16"/>
      <c r="AW67" s="16"/>
    </row>
    <row r="68" ht="38.25" customHeight="1">
      <c r="A68" s="17"/>
      <c r="B68" s="17"/>
      <c r="C68" s="16"/>
      <c r="D68" s="17"/>
      <c r="E68" s="17"/>
      <c r="F68" s="17"/>
      <c r="G68" s="17"/>
      <c r="H68" s="17"/>
      <c r="I68" s="17"/>
      <c r="J68" s="17"/>
      <c r="K68" s="17"/>
      <c r="L68" s="17"/>
      <c r="M68" s="5"/>
      <c r="N68" s="17"/>
      <c r="O68" s="19"/>
      <c r="P68" s="17"/>
      <c r="Q68" s="19"/>
      <c r="R68" s="19"/>
      <c r="S68" s="20"/>
      <c r="T68" s="20"/>
      <c r="U68" s="20"/>
      <c r="V68" s="20"/>
      <c r="W68" s="17"/>
      <c r="X68" s="17"/>
      <c r="Y68" s="17"/>
      <c r="Z68" s="17"/>
      <c r="AA68" s="17"/>
      <c r="AB68" s="21"/>
      <c r="AC68" s="17"/>
      <c r="AD68" s="17"/>
      <c r="AE68" s="17"/>
      <c r="AF68" s="17"/>
      <c r="AG68" s="17"/>
      <c r="AH68" s="20"/>
      <c r="AI68" s="20"/>
      <c r="AJ68" s="17"/>
      <c r="AK68" s="17"/>
      <c r="AL68" s="20"/>
      <c r="AM68" s="20"/>
      <c r="AN68" s="20"/>
      <c r="AO68" s="20"/>
      <c r="AP68" s="20"/>
      <c r="AQ68" s="20"/>
      <c r="AR68" s="20"/>
      <c r="AS68" s="20"/>
      <c r="AT68" s="20"/>
      <c r="AU68" s="16"/>
      <c r="AV68" s="16"/>
      <c r="AW68" s="16"/>
    </row>
    <row r="69" ht="38.25" customHeight="1">
      <c r="A69" s="17"/>
      <c r="B69" s="17"/>
      <c r="C69" s="16"/>
      <c r="D69" s="17"/>
      <c r="E69" s="17"/>
      <c r="F69" s="17"/>
      <c r="G69" s="17"/>
      <c r="H69" s="17"/>
      <c r="I69" s="17"/>
      <c r="J69" s="17"/>
      <c r="K69" s="17"/>
      <c r="L69" s="17"/>
      <c r="M69" s="5"/>
      <c r="N69" s="17"/>
      <c r="O69" s="19"/>
      <c r="P69" s="17"/>
      <c r="Q69" s="19"/>
      <c r="R69" s="19"/>
      <c r="S69" s="20"/>
      <c r="T69" s="20"/>
      <c r="U69" s="20"/>
      <c r="V69" s="20"/>
      <c r="W69" s="17"/>
      <c r="X69" s="17"/>
      <c r="Y69" s="17"/>
      <c r="Z69" s="17"/>
      <c r="AA69" s="17"/>
      <c r="AB69" s="21"/>
      <c r="AC69" s="17"/>
      <c r="AD69" s="17"/>
      <c r="AE69" s="17"/>
      <c r="AF69" s="17"/>
      <c r="AG69" s="17"/>
      <c r="AH69" s="20"/>
      <c r="AI69" s="20"/>
      <c r="AJ69" s="17"/>
      <c r="AK69" s="17"/>
      <c r="AL69" s="20"/>
      <c r="AM69" s="20"/>
      <c r="AN69" s="20"/>
      <c r="AO69" s="20"/>
      <c r="AP69" s="20"/>
      <c r="AQ69" s="20"/>
      <c r="AR69" s="20"/>
      <c r="AS69" s="20"/>
      <c r="AT69" s="20"/>
      <c r="AU69" s="16"/>
      <c r="AV69" s="16"/>
      <c r="AW69" s="16"/>
    </row>
    <row r="70" ht="38.25" customHeight="1">
      <c r="A70" s="17"/>
      <c r="B70" s="17"/>
      <c r="C70" s="16"/>
      <c r="D70" s="17"/>
      <c r="E70" s="17"/>
      <c r="F70" s="17"/>
      <c r="G70" s="17"/>
      <c r="H70" s="17"/>
      <c r="I70" s="17"/>
      <c r="J70" s="17"/>
      <c r="K70" s="17"/>
      <c r="L70" s="17"/>
      <c r="M70" s="5"/>
      <c r="N70" s="17"/>
      <c r="O70" s="19"/>
      <c r="P70" s="17"/>
      <c r="Q70" s="19"/>
      <c r="R70" s="19"/>
      <c r="S70" s="20"/>
      <c r="T70" s="20"/>
      <c r="U70" s="20"/>
      <c r="V70" s="20"/>
      <c r="W70" s="17"/>
      <c r="X70" s="17"/>
      <c r="Y70" s="17"/>
      <c r="Z70" s="17"/>
      <c r="AA70" s="17"/>
      <c r="AB70" s="21"/>
      <c r="AC70" s="17"/>
      <c r="AD70" s="17"/>
      <c r="AE70" s="17"/>
      <c r="AF70" s="17"/>
      <c r="AG70" s="17"/>
      <c r="AH70" s="20"/>
      <c r="AI70" s="20"/>
      <c r="AJ70" s="17"/>
      <c r="AK70" s="17"/>
      <c r="AL70" s="20"/>
      <c r="AM70" s="20"/>
      <c r="AN70" s="20"/>
      <c r="AO70" s="20"/>
      <c r="AP70" s="20"/>
      <c r="AQ70" s="20"/>
      <c r="AR70" s="20"/>
      <c r="AS70" s="20"/>
      <c r="AT70" s="20"/>
      <c r="AU70" s="16"/>
      <c r="AV70" s="16"/>
      <c r="AW70" s="16"/>
    </row>
    <row r="71" ht="38.25" customHeight="1">
      <c r="A71" s="17"/>
      <c r="B71" s="17"/>
      <c r="C71" s="16"/>
      <c r="D71" s="17"/>
      <c r="E71" s="17"/>
      <c r="F71" s="17"/>
      <c r="G71" s="17"/>
      <c r="H71" s="17"/>
      <c r="I71" s="17"/>
      <c r="J71" s="17"/>
      <c r="K71" s="17"/>
      <c r="L71" s="17"/>
      <c r="M71" s="5"/>
      <c r="N71" s="17"/>
      <c r="O71" s="19"/>
      <c r="P71" s="17"/>
      <c r="Q71" s="19"/>
      <c r="R71" s="19"/>
      <c r="S71" s="20"/>
      <c r="T71" s="20"/>
      <c r="U71" s="20"/>
      <c r="V71" s="20"/>
      <c r="W71" s="17"/>
      <c r="X71" s="17"/>
      <c r="Y71" s="17"/>
      <c r="Z71" s="17"/>
      <c r="AA71" s="17"/>
      <c r="AB71" s="21"/>
      <c r="AC71" s="17"/>
      <c r="AD71" s="17"/>
      <c r="AE71" s="17"/>
      <c r="AF71" s="17"/>
      <c r="AG71" s="17"/>
      <c r="AH71" s="20"/>
      <c r="AI71" s="20"/>
      <c r="AJ71" s="17"/>
      <c r="AK71" s="17"/>
      <c r="AL71" s="20"/>
      <c r="AM71" s="20"/>
      <c r="AN71" s="20"/>
      <c r="AO71" s="20"/>
      <c r="AP71" s="20"/>
      <c r="AQ71" s="20"/>
      <c r="AR71" s="20"/>
      <c r="AS71" s="20"/>
      <c r="AT71" s="20"/>
      <c r="AU71" s="16"/>
      <c r="AV71" s="16"/>
      <c r="AW71" s="16"/>
    </row>
    <row r="72" ht="38.25" customHeight="1">
      <c r="A72" s="17"/>
      <c r="B72" s="17"/>
      <c r="C72" s="16"/>
      <c r="D72" s="17"/>
      <c r="E72" s="17"/>
      <c r="F72" s="17"/>
      <c r="G72" s="17"/>
      <c r="H72" s="17"/>
      <c r="I72" s="17"/>
      <c r="J72" s="17"/>
      <c r="K72" s="17"/>
      <c r="L72" s="17"/>
      <c r="M72" s="5"/>
      <c r="N72" s="17"/>
      <c r="O72" s="19"/>
      <c r="P72" s="17"/>
      <c r="Q72" s="19"/>
      <c r="R72" s="19"/>
      <c r="S72" s="20"/>
      <c r="T72" s="20"/>
      <c r="U72" s="20"/>
      <c r="V72" s="20"/>
      <c r="W72" s="17"/>
      <c r="X72" s="17"/>
      <c r="Y72" s="17"/>
      <c r="Z72" s="17"/>
      <c r="AA72" s="17"/>
      <c r="AB72" s="21"/>
      <c r="AC72" s="17"/>
      <c r="AD72" s="17"/>
      <c r="AE72" s="17"/>
      <c r="AF72" s="17"/>
      <c r="AG72" s="17"/>
      <c r="AH72" s="20"/>
      <c r="AI72" s="20"/>
      <c r="AJ72" s="17"/>
      <c r="AK72" s="17"/>
      <c r="AL72" s="20"/>
      <c r="AM72" s="20"/>
      <c r="AN72" s="20"/>
      <c r="AO72" s="20"/>
      <c r="AP72" s="20"/>
      <c r="AQ72" s="20"/>
      <c r="AR72" s="20"/>
      <c r="AS72" s="20"/>
      <c r="AT72" s="20"/>
      <c r="AU72" s="16"/>
      <c r="AV72" s="16"/>
      <c r="AW72" s="16"/>
    </row>
    <row r="73" ht="38.25" customHeight="1">
      <c r="A73" s="17"/>
      <c r="B73" s="17"/>
      <c r="C73" s="16"/>
      <c r="D73" s="17"/>
      <c r="E73" s="17"/>
      <c r="F73" s="17"/>
      <c r="G73" s="17"/>
      <c r="H73" s="17"/>
      <c r="I73" s="17"/>
      <c r="J73" s="17"/>
      <c r="K73" s="17"/>
      <c r="L73" s="17"/>
      <c r="M73" s="5"/>
      <c r="N73" s="17"/>
      <c r="O73" s="19"/>
      <c r="P73" s="17"/>
      <c r="Q73" s="19"/>
      <c r="R73" s="19"/>
      <c r="S73" s="20"/>
      <c r="T73" s="20"/>
      <c r="U73" s="20"/>
      <c r="V73" s="20"/>
      <c r="W73" s="17"/>
      <c r="X73" s="17"/>
      <c r="Y73" s="17"/>
      <c r="Z73" s="17"/>
      <c r="AA73" s="17"/>
      <c r="AB73" s="21"/>
      <c r="AC73" s="17"/>
      <c r="AD73" s="17"/>
      <c r="AE73" s="17"/>
      <c r="AF73" s="17"/>
      <c r="AG73" s="17"/>
      <c r="AH73" s="20"/>
      <c r="AI73" s="20"/>
      <c r="AJ73" s="17"/>
      <c r="AK73" s="17"/>
      <c r="AL73" s="20"/>
      <c r="AM73" s="20"/>
      <c r="AN73" s="20"/>
      <c r="AO73" s="20"/>
      <c r="AP73" s="20"/>
      <c r="AQ73" s="20"/>
      <c r="AR73" s="20"/>
      <c r="AS73" s="20"/>
      <c r="AT73" s="20"/>
      <c r="AU73" s="16"/>
      <c r="AV73" s="16"/>
      <c r="AW73" s="16"/>
    </row>
    <row r="74" ht="38.25" customHeight="1">
      <c r="A74" s="17"/>
      <c r="B74" s="17"/>
      <c r="C74" s="16"/>
      <c r="D74" s="17"/>
      <c r="E74" s="17"/>
      <c r="F74" s="17"/>
      <c r="G74" s="17"/>
      <c r="H74" s="17"/>
      <c r="I74" s="17"/>
      <c r="J74" s="17"/>
      <c r="K74" s="17"/>
      <c r="L74" s="17"/>
      <c r="M74" s="5"/>
      <c r="N74" s="17"/>
      <c r="O74" s="19"/>
      <c r="P74" s="17"/>
      <c r="Q74" s="19"/>
      <c r="R74" s="19"/>
      <c r="S74" s="20"/>
      <c r="T74" s="20"/>
      <c r="U74" s="20"/>
      <c r="V74" s="20"/>
      <c r="W74" s="17"/>
      <c r="X74" s="17"/>
      <c r="Y74" s="17"/>
      <c r="Z74" s="17"/>
      <c r="AA74" s="17"/>
      <c r="AB74" s="21"/>
      <c r="AC74" s="17"/>
      <c r="AD74" s="17"/>
      <c r="AE74" s="17"/>
      <c r="AF74" s="17"/>
      <c r="AG74" s="17"/>
      <c r="AH74" s="20"/>
      <c r="AI74" s="20"/>
      <c r="AJ74" s="17"/>
      <c r="AK74" s="17"/>
      <c r="AL74" s="20"/>
      <c r="AM74" s="20"/>
      <c r="AN74" s="20"/>
      <c r="AO74" s="20"/>
      <c r="AP74" s="20"/>
      <c r="AQ74" s="20"/>
      <c r="AR74" s="20"/>
      <c r="AS74" s="20"/>
      <c r="AT74" s="20"/>
      <c r="AU74" s="16"/>
      <c r="AV74" s="16"/>
      <c r="AW74" s="16"/>
    </row>
    <row r="75" ht="38.25" customHeight="1">
      <c r="A75" s="17"/>
      <c r="B75" s="17"/>
      <c r="C75" s="16"/>
      <c r="D75" s="17"/>
      <c r="E75" s="17"/>
      <c r="F75" s="17"/>
      <c r="G75" s="17"/>
      <c r="H75" s="17"/>
      <c r="I75" s="17"/>
      <c r="J75" s="17"/>
      <c r="K75" s="17"/>
      <c r="L75" s="17"/>
      <c r="M75" s="5"/>
      <c r="N75" s="17"/>
      <c r="O75" s="19"/>
      <c r="P75" s="17"/>
      <c r="Q75" s="19"/>
      <c r="R75" s="19"/>
      <c r="S75" s="20"/>
      <c r="T75" s="20"/>
      <c r="U75" s="20"/>
      <c r="V75" s="20"/>
      <c r="W75" s="17"/>
      <c r="X75" s="17"/>
      <c r="Y75" s="17"/>
      <c r="Z75" s="17"/>
      <c r="AA75" s="17"/>
      <c r="AB75" s="21"/>
      <c r="AC75" s="17"/>
      <c r="AD75" s="17"/>
      <c r="AE75" s="17"/>
      <c r="AF75" s="17"/>
      <c r="AG75" s="17"/>
      <c r="AH75" s="20"/>
      <c r="AI75" s="20"/>
      <c r="AJ75" s="17"/>
      <c r="AK75" s="17"/>
      <c r="AL75" s="20"/>
      <c r="AM75" s="20"/>
      <c r="AN75" s="20"/>
      <c r="AO75" s="20"/>
      <c r="AP75" s="20"/>
      <c r="AQ75" s="20"/>
      <c r="AR75" s="20"/>
      <c r="AS75" s="20"/>
      <c r="AT75" s="20"/>
      <c r="AU75" s="16"/>
      <c r="AV75" s="16"/>
      <c r="AW75" s="16"/>
    </row>
    <row r="76" ht="38.25" customHeight="1">
      <c r="A76" s="17"/>
      <c r="B76" s="17"/>
      <c r="C76" s="16"/>
      <c r="D76" s="17"/>
      <c r="E76" s="17"/>
      <c r="F76" s="17"/>
      <c r="G76" s="17"/>
      <c r="H76" s="17"/>
      <c r="I76" s="17"/>
      <c r="J76" s="17"/>
      <c r="K76" s="17"/>
      <c r="L76" s="17"/>
      <c r="M76" s="5"/>
      <c r="N76" s="17"/>
      <c r="O76" s="19"/>
      <c r="P76" s="17"/>
      <c r="Q76" s="19"/>
      <c r="R76" s="19"/>
      <c r="S76" s="20"/>
      <c r="T76" s="20"/>
      <c r="U76" s="20"/>
      <c r="V76" s="20"/>
      <c r="W76" s="17"/>
      <c r="X76" s="17"/>
      <c r="Y76" s="17"/>
      <c r="Z76" s="17"/>
      <c r="AA76" s="17"/>
      <c r="AB76" s="21"/>
      <c r="AC76" s="17"/>
      <c r="AD76" s="17"/>
      <c r="AE76" s="17"/>
      <c r="AF76" s="17"/>
      <c r="AG76" s="17"/>
      <c r="AH76" s="20"/>
      <c r="AI76" s="20"/>
      <c r="AJ76" s="17"/>
      <c r="AK76" s="17"/>
      <c r="AL76" s="20"/>
      <c r="AM76" s="20"/>
      <c r="AN76" s="20"/>
      <c r="AO76" s="20"/>
      <c r="AP76" s="20"/>
      <c r="AQ76" s="20"/>
      <c r="AR76" s="20"/>
      <c r="AS76" s="20"/>
      <c r="AT76" s="20"/>
      <c r="AU76" s="16"/>
      <c r="AV76" s="16"/>
      <c r="AW76" s="16"/>
    </row>
    <row r="77" ht="38.25" customHeight="1">
      <c r="A77" s="17"/>
      <c r="B77" s="17"/>
      <c r="C77" s="16"/>
      <c r="D77" s="17"/>
      <c r="E77" s="17"/>
      <c r="F77" s="17"/>
      <c r="G77" s="17"/>
      <c r="H77" s="17"/>
      <c r="I77" s="17"/>
      <c r="J77" s="17"/>
      <c r="K77" s="17"/>
      <c r="L77" s="17"/>
      <c r="M77" s="5"/>
      <c r="N77" s="17"/>
      <c r="O77" s="19"/>
      <c r="P77" s="17"/>
      <c r="Q77" s="19"/>
      <c r="R77" s="19"/>
      <c r="S77" s="20"/>
      <c r="T77" s="20"/>
      <c r="U77" s="20"/>
      <c r="V77" s="20"/>
      <c r="W77" s="17"/>
      <c r="X77" s="17"/>
      <c r="Y77" s="17"/>
      <c r="Z77" s="17"/>
      <c r="AA77" s="17"/>
      <c r="AB77" s="21"/>
      <c r="AC77" s="17"/>
      <c r="AD77" s="17"/>
      <c r="AE77" s="17"/>
      <c r="AF77" s="17"/>
      <c r="AG77" s="17"/>
      <c r="AH77" s="20"/>
      <c r="AI77" s="20"/>
      <c r="AJ77" s="17"/>
      <c r="AK77" s="17"/>
      <c r="AL77" s="20"/>
      <c r="AM77" s="20"/>
      <c r="AN77" s="20"/>
      <c r="AO77" s="20"/>
      <c r="AP77" s="20"/>
      <c r="AQ77" s="20"/>
      <c r="AR77" s="20"/>
      <c r="AS77" s="20"/>
      <c r="AT77" s="20"/>
      <c r="AU77" s="16"/>
      <c r="AV77" s="16"/>
      <c r="AW77" s="16"/>
    </row>
    <row r="78" ht="38.25" customHeight="1">
      <c r="A78" s="17"/>
      <c r="B78" s="17"/>
      <c r="C78" s="16"/>
      <c r="D78" s="17"/>
      <c r="E78" s="17"/>
      <c r="F78" s="17"/>
      <c r="G78" s="17"/>
      <c r="H78" s="17"/>
      <c r="I78" s="17"/>
      <c r="J78" s="17"/>
      <c r="K78" s="17"/>
      <c r="L78" s="17"/>
      <c r="M78" s="5"/>
      <c r="N78" s="17"/>
      <c r="O78" s="19"/>
      <c r="P78" s="17"/>
      <c r="Q78" s="19"/>
      <c r="R78" s="19"/>
      <c r="S78" s="20"/>
      <c r="T78" s="20"/>
      <c r="U78" s="20"/>
      <c r="V78" s="20"/>
      <c r="W78" s="17"/>
      <c r="X78" s="17"/>
      <c r="Y78" s="17"/>
      <c r="Z78" s="17"/>
      <c r="AA78" s="17"/>
      <c r="AB78" s="21"/>
      <c r="AC78" s="17"/>
      <c r="AD78" s="17"/>
      <c r="AE78" s="17"/>
      <c r="AF78" s="17"/>
      <c r="AG78" s="17"/>
      <c r="AH78" s="20"/>
      <c r="AI78" s="20"/>
      <c r="AJ78" s="17"/>
      <c r="AK78" s="17"/>
      <c r="AL78" s="20"/>
      <c r="AM78" s="20"/>
      <c r="AN78" s="20"/>
      <c r="AO78" s="20"/>
      <c r="AP78" s="20"/>
      <c r="AQ78" s="20"/>
      <c r="AR78" s="20"/>
      <c r="AS78" s="20"/>
      <c r="AT78" s="20"/>
      <c r="AU78" s="16"/>
      <c r="AV78" s="16"/>
      <c r="AW78" s="16"/>
    </row>
    <row r="79" ht="38.25" customHeight="1">
      <c r="A79" s="17"/>
      <c r="B79" s="17"/>
      <c r="C79" s="16"/>
      <c r="D79" s="17"/>
      <c r="E79" s="17"/>
      <c r="F79" s="17"/>
      <c r="G79" s="17"/>
      <c r="H79" s="17"/>
      <c r="I79" s="17"/>
      <c r="J79" s="17"/>
      <c r="K79" s="17"/>
      <c r="L79" s="17"/>
      <c r="M79" s="5"/>
      <c r="N79" s="17"/>
      <c r="O79" s="19"/>
      <c r="P79" s="17"/>
      <c r="Q79" s="19"/>
      <c r="R79" s="19"/>
      <c r="S79" s="20"/>
      <c r="T79" s="20"/>
      <c r="U79" s="20"/>
      <c r="V79" s="20"/>
      <c r="W79" s="17"/>
      <c r="X79" s="17"/>
      <c r="Y79" s="17"/>
      <c r="Z79" s="17"/>
      <c r="AA79" s="17"/>
      <c r="AB79" s="21"/>
      <c r="AC79" s="17"/>
      <c r="AD79" s="17"/>
      <c r="AE79" s="17"/>
      <c r="AF79" s="17"/>
      <c r="AG79" s="17"/>
      <c r="AH79" s="20"/>
      <c r="AI79" s="20"/>
      <c r="AJ79" s="17"/>
      <c r="AK79" s="17"/>
      <c r="AL79" s="20"/>
      <c r="AM79" s="20"/>
      <c r="AN79" s="20"/>
      <c r="AO79" s="20"/>
      <c r="AP79" s="20"/>
      <c r="AQ79" s="20"/>
      <c r="AR79" s="20"/>
      <c r="AS79" s="20"/>
      <c r="AT79" s="20"/>
      <c r="AU79" s="16"/>
      <c r="AV79" s="16"/>
      <c r="AW79" s="16"/>
    </row>
    <row r="80" ht="38.25" customHeight="1">
      <c r="A80" s="17"/>
      <c r="B80" s="17"/>
      <c r="C80" s="16"/>
      <c r="D80" s="17"/>
      <c r="E80" s="17"/>
      <c r="F80" s="17"/>
      <c r="G80" s="17"/>
      <c r="H80" s="17"/>
      <c r="I80" s="17"/>
      <c r="J80" s="17"/>
      <c r="K80" s="17"/>
      <c r="L80" s="17"/>
      <c r="M80" s="5"/>
      <c r="N80" s="17"/>
      <c r="O80" s="19"/>
      <c r="P80" s="17"/>
      <c r="Q80" s="19"/>
      <c r="R80" s="19"/>
      <c r="S80" s="20"/>
      <c r="T80" s="20"/>
      <c r="U80" s="20"/>
      <c r="V80" s="20"/>
      <c r="W80" s="17"/>
      <c r="X80" s="17"/>
      <c r="Y80" s="17"/>
      <c r="Z80" s="17"/>
      <c r="AA80" s="17"/>
      <c r="AB80" s="21"/>
      <c r="AC80" s="17"/>
      <c r="AD80" s="17"/>
      <c r="AE80" s="17"/>
      <c r="AF80" s="17"/>
      <c r="AG80" s="17"/>
      <c r="AH80" s="20"/>
      <c r="AI80" s="20"/>
      <c r="AJ80" s="17"/>
      <c r="AK80" s="17"/>
      <c r="AL80" s="20"/>
      <c r="AM80" s="20"/>
      <c r="AN80" s="20"/>
      <c r="AO80" s="20"/>
      <c r="AP80" s="20"/>
      <c r="AQ80" s="20"/>
      <c r="AR80" s="20"/>
      <c r="AS80" s="20"/>
      <c r="AT80" s="20"/>
      <c r="AU80" s="16"/>
      <c r="AV80" s="16"/>
      <c r="AW80" s="16"/>
    </row>
    <row r="81" ht="38.25" customHeight="1">
      <c r="A81" s="17"/>
      <c r="B81" s="17"/>
      <c r="C81" s="16"/>
      <c r="D81" s="17"/>
      <c r="E81" s="17"/>
      <c r="F81" s="17"/>
      <c r="G81" s="17"/>
      <c r="H81" s="17"/>
      <c r="I81" s="17"/>
      <c r="J81" s="17"/>
      <c r="K81" s="17"/>
      <c r="L81" s="17"/>
      <c r="M81" s="5"/>
      <c r="N81" s="17"/>
      <c r="O81" s="19"/>
      <c r="P81" s="17"/>
      <c r="Q81" s="19"/>
      <c r="R81" s="19"/>
      <c r="S81" s="20"/>
      <c r="T81" s="20"/>
      <c r="U81" s="20"/>
      <c r="V81" s="20"/>
      <c r="W81" s="17"/>
      <c r="X81" s="17"/>
      <c r="Y81" s="17"/>
      <c r="Z81" s="17"/>
      <c r="AA81" s="17"/>
      <c r="AB81" s="21"/>
      <c r="AC81" s="17"/>
      <c r="AD81" s="17"/>
      <c r="AE81" s="17"/>
      <c r="AF81" s="17"/>
      <c r="AG81" s="17"/>
      <c r="AH81" s="20"/>
      <c r="AI81" s="20"/>
      <c r="AJ81" s="17"/>
      <c r="AK81" s="17"/>
      <c r="AL81" s="20"/>
      <c r="AM81" s="20"/>
      <c r="AN81" s="20"/>
      <c r="AO81" s="20"/>
      <c r="AP81" s="20"/>
      <c r="AQ81" s="20"/>
      <c r="AR81" s="20"/>
      <c r="AS81" s="20"/>
      <c r="AT81" s="20"/>
      <c r="AU81" s="16"/>
      <c r="AV81" s="16"/>
      <c r="AW81" s="16"/>
    </row>
    <row r="82" ht="38.25" customHeight="1">
      <c r="A82" s="17"/>
      <c r="B82" s="17"/>
      <c r="C82" s="16"/>
      <c r="D82" s="17"/>
      <c r="E82" s="17"/>
      <c r="F82" s="17"/>
      <c r="G82" s="17"/>
      <c r="H82" s="17"/>
      <c r="I82" s="17"/>
      <c r="J82" s="17"/>
      <c r="K82" s="17"/>
      <c r="L82" s="17"/>
      <c r="M82" s="5"/>
      <c r="N82" s="17"/>
      <c r="O82" s="19"/>
      <c r="P82" s="17"/>
      <c r="Q82" s="19"/>
      <c r="R82" s="19"/>
      <c r="S82" s="20"/>
      <c r="T82" s="20"/>
      <c r="U82" s="20"/>
      <c r="V82" s="20"/>
      <c r="W82" s="17"/>
      <c r="X82" s="17"/>
      <c r="Y82" s="17"/>
      <c r="Z82" s="17"/>
      <c r="AA82" s="17"/>
      <c r="AB82" s="21"/>
      <c r="AC82" s="17"/>
      <c r="AD82" s="17"/>
      <c r="AE82" s="17"/>
      <c r="AF82" s="17"/>
      <c r="AG82" s="17"/>
      <c r="AH82" s="20"/>
      <c r="AI82" s="20"/>
      <c r="AJ82" s="17"/>
      <c r="AK82" s="17"/>
      <c r="AL82" s="20"/>
      <c r="AM82" s="20"/>
      <c r="AN82" s="20"/>
      <c r="AO82" s="20"/>
      <c r="AP82" s="20"/>
      <c r="AQ82" s="20"/>
      <c r="AR82" s="20"/>
      <c r="AS82" s="20"/>
      <c r="AT82" s="20"/>
      <c r="AU82" s="16"/>
      <c r="AV82" s="16"/>
      <c r="AW82" s="16"/>
    </row>
    <row r="83" ht="38.25" customHeight="1">
      <c r="A83" s="17"/>
      <c r="B83" s="17"/>
      <c r="C83" s="16"/>
      <c r="D83" s="17"/>
      <c r="E83" s="17"/>
      <c r="F83" s="17"/>
      <c r="G83" s="17"/>
      <c r="H83" s="17"/>
      <c r="I83" s="17"/>
      <c r="J83" s="17"/>
      <c r="K83" s="17"/>
      <c r="L83" s="17"/>
      <c r="M83" s="5"/>
      <c r="N83" s="17"/>
      <c r="O83" s="19"/>
      <c r="P83" s="17"/>
      <c r="Q83" s="19"/>
      <c r="R83" s="19"/>
      <c r="S83" s="20"/>
      <c r="T83" s="20"/>
      <c r="U83" s="20"/>
      <c r="V83" s="20"/>
      <c r="W83" s="17"/>
      <c r="X83" s="17"/>
      <c r="Y83" s="17"/>
      <c r="Z83" s="17"/>
      <c r="AA83" s="17"/>
      <c r="AB83" s="21"/>
      <c r="AC83" s="17"/>
      <c r="AD83" s="17"/>
      <c r="AE83" s="17"/>
      <c r="AF83" s="17"/>
      <c r="AG83" s="17"/>
      <c r="AH83" s="20"/>
      <c r="AI83" s="20"/>
      <c r="AJ83" s="17"/>
      <c r="AK83" s="17"/>
      <c r="AL83" s="20"/>
      <c r="AM83" s="20"/>
      <c r="AN83" s="20"/>
      <c r="AO83" s="20"/>
      <c r="AP83" s="20"/>
      <c r="AQ83" s="20"/>
      <c r="AR83" s="20"/>
      <c r="AS83" s="20"/>
      <c r="AT83" s="20"/>
      <c r="AU83" s="16"/>
      <c r="AV83" s="16"/>
      <c r="AW83" s="16"/>
    </row>
    <row r="84" ht="38.25" customHeight="1">
      <c r="A84" s="17"/>
      <c r="B84" s="17"/>
      <c r="C84" s="16"/>
      <c r="D84" s="17"/>
      <c r="E84" s="17"/>
      <c r="F84" s="17"/>
      <c r="G84" s="17"/>
      <c r="H84" s="17"/>
      <c r="I84" s="17"/>
      <c r="J84" s="17"/>
      <c r="K84" s="17"/>
      <c r="L84" s="17"/>
      <c r="M84" s="5"/>
      <c r="N84" s="17"/>
      <c r="O84" s="19"/>
      <c r="P84" s="17"/>
      <c r="Q84" s="19"/>
      <c r="R84" s="19"/>
      <c r="S84" s="20"/>
      <c r="T84" s="20"/>
      <c r="U84" s="20"/>
      <c r="V84" s="20"/>
      <c r="W84" s="17"/>
      <c r="X84" s="17"/>
      <c r="Y84" s="17"/>
      <c r="Z84" s="17"/>
      <c r="AA84" s="17"/>
      <c r="AB84" s="21"/>
      <c r="AC84" s="17"/>
      <c r="AD84" s="17"/>
      <c r="AE84" s="17"/>
      <c r="AF84" s="17"/>
      <c r="AG84" s="17"/>
      <c r="AH84" s="20"/>
      <c r="AI84" s="20"/>
      <c r="AJ84" s="17"/>
      <c r="AK84" s="17"/>
      <c r="AL84" s="20"/>
      <c r="AM84" s="20"/>
      <c r="AN84" s="20"/>
      <c r="AO84" s="20"/>
      <c r="AP84" s="20"/>
      <c r="AQ84" s="20"/>
      <c r="AR84" s="20"/>
      <c r="AS84" s="20"/>
      <c r="AT84" s="20"/>
      <c r="AU84" s="16"/>
      <c r="AV84" s="16"/>
      <c r="AW84" s="16"/>
    </row>
    <row r="85" ht="38.25" customHeight="1">
      <c r="A85" s="17"/>
      <c r="B85" s="17"/>
      <c r="C85" s="16"/>
      <c r="D85" s="17"/>
      <c r="E85" s="17"/>
      <c r="F85" s="17"/>
      <c r="G85" s="17"/>
      <c r="H85" s="17"/>
      <c r="I85" s="17"/>
      <c r="J85" s="17"/>
      <c r="K85" s="17"/>
      <c r="L85" s="17"/>
      <c r="M85" s="5"/>
      <c r="N85" s="17"/>
      <c r="O85" s="19"/>
      <c r="P85" s="17"/>
      <c r="Q85" s="19"/>
      <c r="R85" s="19"/>
      <c r="S85" s="20"/>
      <c r="T85" s="20"/>
      <c r="U85" s="20"/>
      <c r="V85" s="20"/>
      <c r="W85" s="17"/>
      <c r="X85" s="17"/>
      <c r="Y85" s="17"/>
      <c r="Z85" s="17"/>
      <c r="AA85" s="17"/>
      <c r="AB85" s="21"/>
      <c r="AC85" s="17"/>
      <c r="AD85" s="17"/>
      <c r="AE85" s="17"/>
      <c r="AF85" s="17"/>
      <c r="AG85" s="17"/>
      <c r="AH85" s="20"/>
      <c r="AI85" s="20"/>
      <c r="AJ85" s="17"/>
      <c r="AK85" s="17"/>
      <c r="AL85" s="20"/>
      <c r="AM85" s="20"/>
      <c r="AN85" s="20"/>
      <c r="AO85" s="20"/>
      <c r="AP85" s="20"/>
      <c r="AQ85" s="20"/>
      <c r="AR85" s="20"/>
      <c r="AS85" s="20"/>
      <c r="AT85" s="20"/>
      <c r="AU85" s="16"/>
      <c r="AV85" s="16"/>
      <c r="AW85" s="16"/>
    </row>
    <row r="86" ht="38.25" customHeight="1">
      <c r="A86" s="17"/>
      <c r="B86" s="17"/>
      <c r="C86" s="16"/>
      <c r="D86" s="17"/>
      <c r="E86" s="17"/>
      <c r="F86" s="17"/>
      <c r="G86" s="17"/>
      <c r="H86" s="17"/>
      <c r="I86" s="17"/>
      <c r="J86" s="17"/>
      <c r="K86" s="17"/>
      <c r="L86" s="17"/>
      <c r="M86" s="5"/>
      <c r="N86" s="17"/>
      <c r="O86" s="19"/>
      <c r="P86" s="17"/>
      <c r="Q86" s="19"/>
      <c r="R86" s="19"/>
      <c r="S86" s="20"/>
      <c r="T86" s="20"/>
      <c r="U86" s="20"/>
      <c r="V86" s="20"/>
      <c r="W86" s="17"/>
      <c r="X86" s="17"/>
      <c r="Y86" s="17"/>
      <c r="Z86" s="17"/>
      <c r="AA86" s="17"/>
      <c r="AB86" s="21"/>
      <c r="AC86" s="17"/>
      <c r="AD86" s="17"/>
      <c r="AE86" s="17"/>
      <c r="AF86" s="17"/>
      <c r="AG86" s="17"/>
      <c r="AH86" s="20"/>
      <c r="AI86" s="20"/>
      <c r="AJ86" s="17"/>
      <c r="AK86" s="17"/>
      <c r="AL86" s="20"/>
      <c r="AM86" s="20"/>
      <c r="AN86" s="20"/>
      <c r="AO86" s="20"/>
      <c r="AP86" s="20"/>
      <c r="AQ86" s="20"/>
      <c r="AR86" s="20"/>
      <c r="AS86" s="20"/>
      <c r="AT86" s="20"/>
      <c r="AU86" s="16"/>
      <c r="AV86" s="16"/>
      <c r="AW86" s="16"/>
    </row>
    <row r="87" ht="38.25" customHeight="1">
      <c r="A87" s="17"/>
      <c r="B87" s="17"/>
      <c r="C87" s="16"/>
      <c r="D87" s="17"/>
      <c r="E87" s="17"/>
      <c r="F87" s="17"/>
      <c r="G87" s="17"/>
      <c r="H87" s="17"/>
      <c r="I87" s="17"/>
      <c r="J87" s="17"/>
      <c r="K87" s="17"/>
      <c r="L87" s="17"/>
      <c r="M87" s="5"/>
      <c r="N87" s="17"/>
      <c r="O87" s="19"/>
      <c r="P87" s="17"/>
      <c r="Q87" s="19"/>
      <c r="R87" s="19"/>
      <c r="S87" s="20"/>
      <c r="T87" s="20"/>
      <c r="U87" s="20"/>
      <c r="V87" s="20"/>
      <c r="W87" s="17"/>
      <c r="X87" s="17"/>
      <c r="Y87" s="17"/>
      <c r="Z87" s="17"/>
      <c r="AA87" s="17"/>
      <c r="AB87" s="21"/>
      <c r="AC87" s="17"/>
      <c r="AD87" s="17"/>
      <c r="AE87" s="17"/>
      <c r="AF87" s="17"/>
      <c r="AG87" s="17"/>
      <c r="AH87" s="20"/>
      <c r="AI87" s="20"/>
      <c r="AJ87" s="17"/>
      <c r="AK87" s="17"/>
      <c r="AL87" s="20"/>
      <c r="AM87" s="20"/>
      <c r="AN87" s="20"/>
      <c r="AO87" s="20"/>
      <c r="AP87" s="20"/>
      <c r="AQ87" s="20"/>
      <c r="AR87" s="20"/>
      <c r="AS87" s="20"/>
      <c r="AT87" s="20"/>
      <c r="AU87" s="16"/>
      <c r="AV87" s="16"/>
      <c r="AW87" s="16"/>
    </row>
    <row r="88" ht="38.25" customHeight="1">
      <c r="A88" s="17"/>
      <c r="B88" s="17"/>
      <c r="C88" s="16"/>
      <c r="D88" s="17"/>
      <c r="E88" s="17"/>
      <c r="F88" s="17"/>
      <c r="G88" s="17"/>
      <c r="H88" s="17"/>
      <c r="I88" s="17"/>
      <c r="J88" s="17"/>
      <c r="K88" s="17"/>
      <c r="L88" s="17"/>
      <c r="M88" s="5"/>
      <c r="N88" s="17"/>
      <c r="O88" s="19"/>
      <c r="P88" s="17"/>
      <c r="Q88" s="19"/>
      <c r="R88" s="19"/>
      <c r="S88" s="20"/>
      <c r="T88" s="20"/>
      <c r="U88" s="20"/>
      <c r="V88" s="20"/>
      <c r="W88" s="17"/>
      <c r="X88" s="17"/>
      <c r="Y88" s="17"/>
      <c r="Z88" s="17"/>
      <c r="AA88" s="17"/>
      <c r="AB88" s="21"/>
      <c r="AC88" s="17"/>
      <c r="AD88" s="17"/>
      <c r="AE88" s="17"/>
      <c r="AF88" s="17"/>
      <c r="AG88" s="17"/>
      <c r="AH88" s="20"/>
      <c r="AI88" s="20"/>
      <c r="AJ88" s="17"/>
      <c r="AK88" s="17"/>
      <c r="AL88" s="20"/>
      <c r="AM88" s="20"/>
      <c r="AN88" s="20"/>
      <c r="AO88" s="20"/>
      <c r="AP88" s="20"/>
      <c r="AQ88" s="20"/>
      <c r="AR88" s="20"/>
      <c r="AS88" s="20"/>
      <c r="AT88" s="20"/>
      <c r="AU88" s="16"/>
      <c r="AV88" s="16"/>
      <c r="AW88" s="16"/>
    </row>
    <row r="89" ht="38.25" customHeight="1">
      <c r="A89" s="17"/>
      <c r="B89" s="17"/>
      <c r="C89" s="16"/>
      <c r="D89" s="17"/>
      <c r="E89" s="17"/>
      <c r="F89" s="17"/>
      <c r="G89" s="17"/>
      <c r="H89" s="17"/>
      <c r="I89" s="17"/>
      <c r="J89" s="17"/>
      <c r="K89" s="17"/>
      <c r="L89" s="17"/>
      <c r="M89" s="5"/>
      <c r="N89" s="17"/>
      <c r="O89" s="19"/>
      <c r="P89" s="17"/>
      <c r="Q89" s="19"/>
      <c r="R89" s="19"/>
      <c r="S89" s="20"/>
      <c r="T89" s="20"/>
      <c r="U89" s="20"/>
      <c r="V89" s="20"/>
      <c r="W89" s="17"/>
      <c r="X89" s="17"/>
      <c r="Y89" s="17"/>
      <c r="Z89" s="17"/>
      <c r="AA89" s="17"/>
      <c r="AB89" s="21"/>
      <c r="AC89" s="17"/>
      <c r="AD89" s="17"/>
      <c r="AE89" s="17"/>
      <c r="AF89" s="17"/>
      <c r="AG89" s="17"/>
      <c r="AH89" s="20"/>
      <c r="AI89" s="20"/>
      <c r="AJ89" s="17"/>
      <c r="AK89" s="17"/>
      <c r="AL89" s="20"/>
      <c r="AM89" s="20"/>
      <c r="AN89" s="20"/>
      <c r="AO89" s="20"/>
      <c r="AP89" s="20"/>
      <c r="AQ89" s="20"/>
      <c r="AR89" s="20"/>
      <c r="AS89" s="20"/>
      <c r="AT89" s="20"/>
      <c r="AU89" s="16"/>
      <c r="AV89" s="16"/>
      <c r="AW89" s="16"/>
    </row>
    <row r="90" ht="38.25" customHeight="1">
      <c r="A90" s="17"/>
      <c r="B90" s="17"/>
      <c r="C90" s="16"/>
      <c r="D90" s="17"/>
      <c r="E90" s="17"/>
      <c r="F90" s="17"/>
      <c r="G90" s="17"/>
      <c r="H90" s="17"/>
      <c r="I90" s="17"/>
      <c r="J90" s="17"/>
      <c r="K90" s="17"/>
      <c r="L90" s="17"/>
      <c r="M90" s="5"/>
      <c r="N90" s="17"/>
      <c r="O90" s="19"/>
      <c r="P90" s="17"/>
      <c r="Q90" s="19"/>
      <c r="R90" s="19"/>
      <c r="S90" s="20"/>
      <c r="T90" s="20"/>
      <c r="U90" s="20"/>
      <c r="V90" s="20"/>
      <c r="W90" s="17"/>
      <c r="X90" s="17"/>
      <c r="Y90" s="17"/>
      <c r="Z90" s="17"/>
      <c r="AA90" s="17"/>
      <c r="AB90" s="21"/>
      <c r="AC90" s="17"/>
      <c r="AD90" s="17"/>
      <c r="AE90" s="17"/>
      <c r="AF90" s="17"/>
      <c r="AG90" s="17"/>
      <c r="AH90" s="20"/>
      <c r="AI90" s="20"/>
      <c r="AJ90" s="17"/>
      <c r="AK90" s="17"/>
      <c r="AL90" s="20"/>
      <c r="AM90" s="20"/>
      <c r="AN90" s="20"/>
      <c r="AO90" s="20"/>
      <c r="AP90" s="20"/>
      <c r="AQ90" s="20"/>
      <c r="AR90" s="20"/>
      <c r="AS90" s="20"/>
      <c r="AT90" s="20"/>
      <c r="AU90" s="16"/>
      <c r="AV90" s="16"/>
      <c r="AW90" s="16"/>
    </row>
    <row r="91" ht="38.25" customHeight="1">
      <c r="A91" s="17"/>
      <c r="B91" s="17"/>
      <c r="C91" s="16"/>
      <c r="D91" s="17"/>
      <c r="E91" s="17"/>
      <c r="F91" s="17"/>
      <c r="G91" s="17"/>
      <c r="H91" s="17"/>
      <c r="I91" s="17"/>
      <c r="J91" s="17"/>
      <c r="K91" s="17"/>
      <c r="L91" s="17"/>
      <c r="M91" s="5"/>
      <c r="N91" s="17"/>
      <c r="O91" s="19"/>
      <c r="P91" s="17"/>
      <c r="Q91" s="19"/>
      <c r="R91" s="19"/>
      <c r="S91" s="20"/>
      <c r="T91" s="20"/>
      <c r="U91" s="20"/>
      <c r="V91" s="20"/>
      <c r="W91" s="17"/>
      <c r="X91" s="17"/>
      <c r="Y91" s="17"/>
      <c r="Z91" s="17"/>
      <c r="AA91" s="17"/>
      <c r="AB91" s="21"/>
      <c r="AC91" s="17"/>
      <c r="AD91" s="17"/>
      <c r="AE91" s="17"/>
      <c r="AF91" s="17"/>
      <c r="AG91" s="17"/>
      <c r="AH91" s="20"/>
      <c r="AI91" s="20"/>
      <c r="AJ91" s="17"/>
      <c r="AK91" s="17"/>
      <c r="AL91" s="20"/>
      <c r="AM91" s="20"/>
      <c r="AN91" s="20"/>
      <c r="AO91" s="20"/>
      <c r="AP91" s="20"/>
      <c r="AQ91" s="20"/>
      <c r="AR91" s="20"/>
      <c r="AS91" s="20"/>
      <c r="AT91" s="20"/>
      <c r="AU91" s="16"/>
      <c r="AV91" s="16"/>
      <c r="AW91" s="16"/>
    </row>
    <row r="92" ht="38.25" customHeight="1">
      <c r="A92" s="17"/>
      <c r="B92" s="17"/>
      <c r="C92" s="16"/>
      <c r="D92" s="17"/>
      <c r="E92" s="17"/>
      <c r="F92" s="17"/>
      <c r="G92" s="17"/>
      <c r="H92" s="17"/>
      <c r="I92" s="17"/>
      <c r="J92" s="17"/>
      <c r="K92" s="17"/>
      <c r="L92" s="17"/>
      <c r="M92" s="5"/>
      <c r="N92" s="17"/>
      <c r="O92" s="19"/>
      <c r="P92" s="17"/>
      <c r="Q92" s="19"/>
      <c r="R92" s="19"/>
      <c r="S92" s="20"/>
      <c r="T92" s="20"/>
      <c r="U92" s="20"/>
      <c r="V92" s="20"/>
      <c r="W92" s="17"/>
      <c r="X92" s="17"/>
      <c r="Y92" s="17"/>
      <c r="Z92" s="17"/>
      <c r="AA92" s="17"/>
      <c r="AB92" s="21"/>
      <c r="AC92" s="17"/>
      <c r="AD92" s="17"/>
      <c r="AE92" s="17"/>
      <c r="AF92" s="17"/>
      <c r="AG92" s="17"/>
      <c r="AH92" s="20"/>
      <c r="AI92" s="20"/>
      <c r="AJ92" s="17"/>
      <c r="AK92" s="17"/>
      <c r="AL92" s="20"/>
      <c r="AM92" s="20"/>
      <c r="AN92" s="20"/>
      <c r="AO92" s="20"/>
      <c r="AP92" s="20"/>
      <c r="AQ92" s="20"/>
      <c r="AR92" s="20"/>
      <c r="AS92" s="20"/>
      <c r="AT92" s="20"/>
      <c r="AU92" s="16"/>
      <c r="AV92" s="16"/>
      <c r="AW92" s="16"/>
    </row>
    <row r="93" ht="38.25" customHeight="1">
      <c r="A93" s="17"/>
      <c r="B93" s="17"/>
      <c r="C93" s="16"/>
      <c r="D93" s="17"/>
      <c r="E93" s="17"/>
      <c r="F93" s="17"/>
      <c r="G93" s="17"/>
      <c r="H93" s="17"/>
      <c r="I93" s="17"/>
      <c r="J93" s="17"/>
      <c r="K93" s="17"/>
      <c r="L93" s="17"/>
      <c r="M93" s="5"/>
      <c r="N93" s="17"/>
      <c r="O93" s="19"/>
      <c r="P93" s="17"/>
      <c r="Q93" s="19"/>
      <c r="R93" s="19"/>
      <c r="S93" s="20"/>
      <c r="T93" s="20"/>
      <c r="U93" s="20"/>
      <c r="V93" s="20"/>
      <c r="W93" s="17"/>
      <c r="X93" s="17"/>
      <c r="Y93" s="17"/>
      <c r="Z93" s="17"/>
      <c r="AA93" s="17"/>
      <c r="AB93" s="21"/>
      <c r="AC93" s="17"/>
      <c r="AD93" s="17"/>
      <c r="AE93" s="17"/>
      <c r="AF93" s="17"/>
      <c r="AG93" s="17"/>
      <c r="AH93" s="20"/>
      <c r="AI93" s="20"/>
      <c r="AJ93" s="17"/>
      <c r="AK93" s="17"/>
      <c r="AL93" s="20"/>
      <c r="AM93" s="20"/>
      <c r="AN93" s="20"/>
      <c r="AO93" s="20"/>
      <c r="AP93" s="20"/>
      <c r="AQ93" s="20"/>
      <c r="AR93" s="20"/>
      <c r="AS93" s="20"/>
      <c r="AT93" s="20"/>
      <c r="AU93" s="16"/>
      <c r="AV93" s="16"/>
      <c r="AW93" s="16"/>
    </row>
    <row r="94" ht="38.25" customHeight="1">
      <c r="A94" s="17"/>
      <c r="B94" s="17"/>
      <c r="C94" s="16"/>
      <c r="D94" s="17"/>
      <c r="E94" s="17"/>
      <c r="F94" s="17"/>
      <c r="G94" s="17"/>
      <c r="H94" s="17"/>
      <c r="I94" s="17"/>
      <c r="J94" s="17"/>
      <c r="K94" s="17"/>
      <c r="L94" s="17"/>
      <c r="M94" s="5"/>
      <c r="N94" s="17"/>
      <c r="O94" s="19"/>
      <c r="P94" s="17"/>
      <c r="Q94" s="19"/>
      <c r="R94" s="19"/>
      <c r="S94" s="20"/>
      <c r="T94" s="20"/>
      <c r="U94" s="20"/>
      <c r="V94" s="20"/>
      <c r="W94" s="17"/>
      <c r="X94" s="17"/>
      <c r="Y94" s="17"/>
      <c r="Z94" s="17"/>
      <c r="AA94" s="17"/>
      <c r="AB94" s="21"/>
      <c r="AC94" s="17"/>
      <c r="AD94" s="17"/>
      <c r="AE94" s="17"/>
      <c r="AF94" s="17"/>
      <c r="AG94" s="17"/>
      <c r="AH94" s="20"/>
      <c r="AI94" s="20"/>
      <c r="AJ94" s="17"/>
      <c r="AK94" s="17"/>
      <c r="AL94" s="20"/>
      <c r="AM94" s="20"/>
      <c r="AN94" s="20"/>
      <c r="AO94" s="20"/>
      <c r="AP94" s="20"/>
      <c r="AQ94" s="20"/>
      <c r="AR94" s="20"/>
      <c r="AS94" s="20"/>
      <c r="AT94" s="20"/>
      <c r="AU94" s="16"/>
      <c r="AV94" s="16"/>
      <c r="AW94" s="16"/>
    </row>
    <row r="95" ht="38.25" customHeight="1">
      <c r="A95" s="17"/>
      <c r="B95" s="17"/>
      <c r="C95" s="16"/>
      <c r="D95" s="17"/>
      <c r="E95" s="17"/>
      <c r="F95" s="17"/>
      <c r="G95" s="17"/>
      <c r="H95" s="17"/>
      <c r="I95" s="17"/>
      <c r="J95" s="17"/>
      <c r="K95" s="17"/>
      <c r="L95" s="17"/>
      <c r="M95" s="5"/>
      <c r="N95" s="17"/>
      <c r="O95" s="19"/>
      <c r="P95" s="17"/>
      <c r="Q95" s="19"/>
      <c r="R95" s="19"/>
      <c r="S95" s="20"/>
      <c r="T95" s="20"/>
      <c r="U95" s="20"/>
      <c r="V95" s="20"/>
      <c r="W95" s="17"/>
      <c r="X95" s="17"/>
      <c r="Y95" s="17"/>
      <c r="Z95" s="17"/>
      <c r="AA95" s="17"/>
      <c r="AB95" s="21"/>
      <c r="AC95" s="17"/>
      <c r="AD95" s="17"/>
      <c r="AE95" s="17"/>
      <c r="AF95" s="17"/>
      <c r="AG95" s="17"/>
      <c r="AH95" s="20"/>
      <c r="AI95" s="20"/>
      <c r="AJ95" s="17"/>
      <c r="AK95" s="17"/>
      <c r="AL95" s="20"/>
      <c r="AM95" s="20"/>
      <c r="AN95" s="20"/>
      <c r="AO95" s="20"/>
      <c r="AP95" s="20"/>
      <c r="AQ95" s="20"/>
      <c r="AR95" s="20"/>
      <c r="AS95" s="20"/>
      <c r="AT95" s="20"/>
      <c r="AU95" s="16"/>
      <c r="AV95" s="16"/>
      <c r="AW95" s="16"/>
    </row>
    <row r="96" ht="38.25" customHeight="1">
      <c r="A96" s="17"/>
      <c r="B96" s="17"/>
      <c r="C96" s="16"/>
      <c r="D96" s="17"/>
      <c r="E96" s="17"/>
      <c r="F96" s="17"/>
      <c r="G96" s="17"/>
      <c r="H96" s="17"/>
      <c r="I96" s="17"/>
      <c r="J96" s="17"/>
      <c r="K96" s="17"/>
      <c r="L96" s="17"/>
      <c r="M96" s="5"/>
      <c r="N96" s="17"/>
      <c r="O96" s="19"/>
      <c r="P96" s="17"/>
      <c r="Q96" s="19"/>
      <c r="R96" s="19"/>
      <c r="S96" s="20"/>
      <c r="T96" s="20"/>
      <c r="U96" s="20"/>
      <c r="V96" s="20"/>
      <c r="W96" s="17"/>
      <c r="X96" s="17"/>
      <c r="Y96" s="17"/>
      <c r="Z96" s="17"/>
      <c r="AA96" s="17"/>
      <c r="AB96" s="21"/>
      <c r="AC96" s="17"/>
      <c r="AD96" s="17"/>
      <c r="AE96" s="17"/>
      <c r="AF96" s="17"/>
      <c r="AG96" s="17"/>
      <c r="AH96" s="20"/>
      <c r="AI96" s="20"/>
      <c r="AJ96" s="17"/>
      <c r="AK96" s="17"/>
      <c r="AL96" s="20"/>
      <c r="AM96" s="20"/>
      <c r="AN96" s="20"/>
      <c r="AO96" s="20"/>
      <c r="AP96" s="20"/>
      <c r="AQ96" s="20"/>
      <c r="AR96" s="20"/>
      <c r="AS96" s="20"/>
      <c r="AT96" s="20"/>
      <c r="AU96" s="16"/>
      <c r="AV96" s="16"/>
      <c r="AW96" s="16"/>
    </row>
    <row r="97" ht="38.25" customHeight="1">
      <c r="A97" s="17"/>
      <c r="B97" s="17"/>
      <c r="C97" s="16"/>
      <c r="D97" s="17"/>
      <c r="E97" s="17"/>
      <c r="F97" s="17"/>
      <c r="G97" s="17"/>
      <c r="H97" s="17"/>
      <c r="I97" s="17"/>
      <c r="J97" s="17"/>
      <c r="K97" s="17"/>
      <c r="L97" s="17"/>
      <c r="M97" s="5"/>
      <c r="N97" s="17"/>
      <c r="O97" s="19"/>
      <c r="P97" s="17"/>
      <c r="Q97" s="19"/>
      <c r="R97" s="19"/>
      <c r="S97" s="20"/>
      <c r="T97" s="20"/>
      <c r="U97" s="20"/>
      <c r="V97" s="20"/>
      <c r="W97" s="17"/>
      <c r="X97" s="17"/>
      <c r="Y97" s="17"/>
      <c r="Z97" s="17"/>
      <c r="AA97" s="17"/>
      <c r="AB97" s="21"/>
      <c r="AC97" s="17"/>
      <c r="AD97" s="17"/>
      <c r="AE97" s="17"/>
      <c r="AF97" s="17"/>
      <c r="AG97" s="17"/>
      <c r="AH97" s="20"/>
      <c r="AI97" s="20"/>
      <c r="AJ97" s="17"/>
      <c r="AK97" s="17"/>
      <c r="AL97" s="20"/>
      <c r="AM97" s="20"/>
      <c r="AN97" s="20"/>
      <c r="AO97" s="20"/>
      <c r="AP97" s="20"/>
      <c r="AQ97" s="20"/>
      <c r="AR97" s="20"/>
      <c r="AS97" s="20"/>
      <c r="AT97" s="20"/>
      <c r="AU97" s="16"/>
      <c r="AV97" s="16"/>
      <c r="AW97" s="16"/>
    </row>
    <row r="98" ht="38.25" customHeight="1">
      <c r="A98" s="17"/>
      <c r="B98" s="17"/>
      <c r="C98" s="16"/>
      <c r="D98" s="17"/>
      <c r="E98" s="17"/>
      <c r="F98" s="17"/>
      <c r="G98" s="17"/>
      <c r="H98" s="17"/>
      <c r="I98" s="17"/>
      <c r="J98" s="17"/>
      <c r="K98" s="17"/>
      <c r="L98" s="17"/>
      <c r="M98" s="5"/>
      <c r="N98" s="17"/>
      <c r="O98" s="19"/>
      <c r="P98" s="17"/>
      <c r="Q98" s="19"/>
      <c r="R98" s="19"/>
      <c r="S98" s="20"/>
      <c r="T98" s="20"/>
      <c r="U98" s="20"/>
      <c r="V98" s="20"/>
      <c r="W98" s="17"/>
      <c r="X98" s="17"/>
      <c r="Y98" s="17"/>
      <c r="Z98" s="17"/>
      <c r="AA98" s="17"/>
      <c r="AB98" s="21"/>
      <c r="AC98" s="17"/>
      <c r="AD98" s="17"/>
      <c r="AE98" s="17"/>
      <c r="AF98" s="17"/>
      <c r="AG98" s="17"/>
      <c r="AH98" s="20"/>
      <c r="AI98" s="20"/>
      <c r="AJ98" s="17"/>
      <c r="AK98" s="17"/>
      <c r="AL98" s="20"/>
      <c r="AM98" s="20"/>
      <c r="AN98" s="20"/>
      <c r="AO98" s="20"/>
      <c r="AP98" s="20"/>
      <c r="AQ98" s="20"/>
      <c r="AR98" s="20"/>
      <c r="AS98" s="20"/>
      <c r="AT98" s="20"/>
      <c r="AU98" s="16"/>
      <c r="AV98" s="16"/>
      <c r="AW98" s="16"/>
    </row>
    <row r="99" ht="38.25" customHeight="1">
      <c r="A99" s="17"/>
      <c r="B99" s="17"/>
      <c r="C99" s="16"/>
      <c r="D99" s="17"/>
      <c r="E99" s="17"/>
      <c r="F99" s="17"/>
      <c r="G99" s="17"/>
      <c r="H99" s="17"/>
      <c r="I99" s="17"/>
      <c r="J99" s="17"/>
      <c r="K99" s="17"/>
      <c r="L99" s="17"/>
      <c r="M99" s="5"/>
      <c r="N99" s="17"/>
      <c r="O99" s="19"/>
      <c r="P99" s="17"/>
      <c r="Q99" s="19"/>
      <c r="R99" s="19"/>
      <c r="S99" s="20"/>
      <c r="T99" s="20"/>
      <c r="U99" s="20"/>
      <c r="V99" s="20"/>
      <c r="W99" s="17"/>
      <c r="X99" s="17"/>
      <c r="Y99" s="17"/>
      <c r="Z99" s="17"/>
      <c r="AA99" s="17"/>
      <c r="AB99" s="21"/>
      <c r="AC99" s="17"/>
      <c r="AD99" s="17"/>
      <c r="AE99" s="17"/>
      <c r="AF99" s="17"/>
      <c r="AG99" s="17"/>
      <c r="AH99" s="20"/>
      <c r="AI99" s="20"/>
      <c r="AJ99" s="17"/>
      <c r="AK99" s="17"/>
      <c r="AL99" s="20"/>
      <c r="AM99" s="20"/>
      <c r="AN99" s="20"/>
      <c r="AO99" s="20"/>
      <c r="AP99" s="20"/>
      <c r="AQ99" s="20"/>
      <c r="AR99" s="20"/>
      <c r="AS99" s="20"/>
      <c r="AT99" s="20"/>
      <c r="AU99" s="16"/>
      <c r="AV99" s="16"/>
      <c r="AW99" s="16"/>
    </row>
    <row r="100" ht="38.25" customHeight="1">
      <c r="A100" s="17"/>
      <c r="B100" s="17"/>
      <c r="C100" s="16"/>
      <c r="D100" s="17"/>
      <c r="E100" s="17"/>
      <c r="F100" s="17"/>
      <c r="G100" s="17"/>
      <c r="H100" s="17"/>
      <c r="I100" s="17"/>
      <c r="J100" s="17"/>
      <c r="K100" s="17"/>
      <c r="L100" s="17"/>
      <c r="M100" s="5"/>
      <c r="N100" s="17"/>
      <c r="O100" s="19"/>
      <c r="P100" s="17"/>
      <c r="Q100" s="19"/>
      <c r="R100" s="19"/>
      <c r="S100" s="20"/>
      <c r="T100" s="20"/>
      <c r="U100" s="20"/>
      <c r="V100" s="20"/>
      <c r="W100" s="17"/>
      <c r="X100" s="17"/>
      <c r="Y100" s="17"/>
      <c r="Z100" s="17"/>
      <c r="AA100" s="17"/>
      <c r="AB100" s="21"/>
      <c r="AC100" s="17"/>
      <c r="AD100" s="17"/>
      <c r="AE100" s="17"/>
      <c r="AF100" s="17"/>
      <c r="AG100" s="17"/>
      <c r="AH100" s="20"/>
      <c r="AI100" s="20"/>
      <c r="AJ100" s="17"/>
      <c r="AK100" s="17"/>
      <c r="AL100" s="20"/>
      <c r="AM100" s="20"/>
      <c r="AN100" s="20"/>
      <c r="AO100" s="20"/>
      <c r="AP100" s="20"/>
      <c r="AQ100" s="20"/>
      <c r="AR100" s="20"/>
      <c r="AS100" s="20"/>
      <c r="AT100" s="20"/>
      <c r="AU100" s="16"/>
      <c r="AV100" s="16"/>
      <c r="AW100" s="16"/>
    </row>
    <row r="101" ht="38.25" customHeight="1">
      <c r="A101" s="17"/>
      <c r="B101" s="17"/>
      <c r="C101" s="16"/>
      <c r="D101" s="17"/>
      <c r="E101" s="17"/>
      <c r="F101" s="17"/>
      <c r="G101" s="17"/>
      <c r="H101" s="17"/>
      <c r="I101" s="17"/>
      <c r="J101" s="17"/>
      <c r="K101" s="17"/>
      <c r="L101" s="17"/>
      <c r="M101" s="5"/>
      <c r="N101" s="17"/>
      <c r="O101" s="19"/>
      <c r="P101" s="17"/>
      <c r="Q101" s="19"/>
      <c r="R101" s="19"/>
      <c r="S101" s="20"/>
      <c r="T101" s="20"/>
      <c r="U101" s="20"/>
      <c r="V101" s="20"/>
      <c r="W101" s="17"/>
      <c r="X101" s="17"/>
      <c r="Y101" s="17"/>
      <c r="Z101" s="17"/>
      <c r="AA101" s="17"/>
      <c r="AB101" s="21"/>
      <c r="AC101" s="17"/>
      <c r="AD101" s="17"/>
      <c r="AE101" s="17"/>
      <c r="AF101" s="17"/>
      <c r="AG101" s="17"/>
      <c r="AH101" s="20"/>
      <c r="AI101" s="20"/>
      <c r="AJ101" s="17"/>
      <c r="AK101" s="17"/>
      <c r="AL101" s="20"/>
      <c r="AM101" s="20"/>
      <c r="AN101" s="20"/>
      <c r="AO101" s="20"/>
      <c r="AP101" s="20"/>
      <c r="AQ101" s="20"/>
      <c r="AR101" s="20"/>
      <c r="AS101" s="20"/>
      <c r="AT101" s="20"/>
      <c r="AU101" s="16"/>
      <c r="AV101" s="16"/>
      <c r="AW101" s="16"/>
    </row>
    <row r="102" ht="38.25" customHeight="1">
      <c r="A102" s="17"/>
      <c r="B102" s="17"/>
      <c r="C102" s="16"/>
      <c r="D102" s="17"/>
      <c r="E102" s="17"/>
      <c r="F102" s="17"/>
      <c r="G102" s="17"/>
      <c r="H102" s="17"/>
      <c r="I102" s="17"/>
      <c r="J102" s="17"/>
      <c r="K102" s="17"/>
      <c r="L102" s="17"/>
      <c r="M102" s="5"/>
      <c r="N102" s="17"/>
      <c r="O102" s="19"/>
      <c r="P102" s="17"/>
      <c r="Q102" s="19"/>
      <c r="R102" s="19"/>
      <c r="S102" s="20"/>
      <c r="T102" s="20"/>
      <c r="U102" s="20"/>
      <c r="V102" s="20"/>
      <c r="W102" s="17"/>
      <c r="X102" s="17"/>
      <c r="Y102" s="17"/>
      <c r="Z102" s="17"/>
      <c r="AA102" s="17"/>
      <c r="AB102" s="21"/>
      <c r="AC102" s="17"/>
      <c r="AD102" s="17"/>
      <c r="AE102" s="17"/>
      <c r="AF102" s="17"/>
      <c r="AG102" s="17"/>
      <c r="AH102" s="20"/>
      <c r="AI102" s="20"/>
      <c r="AJ102" s="17"/>
      <c r="AK102" s="17"/>
      <c r="AL102" s="20"/>
      <c r="AM102" s="20"/>
      <c r="AN102" s="20"/>
      <c r="AO102" s="20"/>
      <c r="AP102" s="20"/>
      <c r="AQ102" s="20"/>
      <c r="AR102" s="20"/>
      <c r="AS102" s="20"/>
      <c r="AT102" s="20"/>
      <c r="AU102" s="16"/>
      <c r="AV102" s="16"/>
      <c r="AW102" s="16"/>
    </row>
    <row r="103" ht="38.25" customHeight="1">
      <c r="A103" s="17"/>
      <c r="B103" s="17"/>
      <c r="C103" s="16"/>
      <c r="D103" s="17"/>
      <c r="E103" s="17"/>
      <c r="F103" s="17"/>
      <c r="G103" s="17"/>
      <c r="H103" s="17"/>
      <c r="I103" s="17"/>
      <c r="J103" s="17"/>
      <c r="K103" s="17"/>
      <c r="L103" s="17"/>
      <c r="M103" s="5"/>
      <c r="N103" s="17"/>
      <c r="O103" s="19"/>
      <c r="P103" s="17"/>
      <c r="Q103" s="19"/>
      <c r="R103" s="19"/>
      <c r="S103" s="20"/>
      <c r="T103" s="20"/>
      <c r="U103" s="20"/>
      <c r="V103" s="20"/>
      <c r="W103" s="17"/>
      <c r="X103" s="17"/>
      <c r="Y103" s="17"/>
      <c r="Z103" s="17"/>
      <c r="AA103" s="17"/>
      <c r="AB103" s="21"/>
      <c r="AC103" s="17"/>
      <c r="AD103" s="17"/>
      <c r="AE103" s="17"/>
      <c r="AF103" s="17"/>
      <c r="AG103" s="17"/>
      <c r="AH103" s="20"/>
      <c r="AI103" s="20"/>
      <c r="AJ103" s="17"/>
      <c r="AK103" s="17"/>
      <c r="AL103" s="20"/>
      <c r="AM103" s="20"/>
      <c r="AN103" s="20"/>
      <c r="AO103" s="20"/>
      <c r="AP103" s="20"/>
      <c r="AQ103" s="20"/>
      <c r="AR103" s="20"/>
      <c r="AS103" s="20"/>
      <c r="AT103" s="20"/>
      <c r="AU103" s="16"/>
      <c r="AV103" s="16"/>
      <c r="AW103" s="16"/>
    </row>
    <row r="104" ht="38.25" customHeight="1">
      <c r="A104" s="17"/>
      <c r="B104" s="17"/>
      <c r="C104" s="16"/>
      <c r="D104" s="17"/>
      <c r="E104" s="17"/>
      <c r="F104" s="17"/>
      <c r="G104" s="17"/>
      <c r="H104" s="17"/>
      <c r="I104" s="17"/>
      <c r="J104" s="17"/>
      <c r="K104" s="17"/>
      <c r="L104" s="17"/>
      <c r="M104" s="5"/>
      <c r="N104" s="17"/>
      <c r="O104" s="19"/>
      <c r="P104" s="17"/>
      <c r="Q104" s="19"/>
      <c r="R104" s="19"/>
      <c r="S104" s="20"/>
      <c r="T104" s="20"/>
      <c r="U104" s="20"/>
      <c r="V104" s="20"/>
      <c r="W104" s="17"/>
      <c r="X104" s="17"/>
      <c r="Y104" s="17"/>
      <c r="Z104" s="17"/>
      <c r="AA104" s="17"/>
      <c r="AB104" s="21"/>
      <c r="AC104" s="17"/>
      <c r="AD104" s="17"/>
      <c r="AE104" s="17"/>
      <c r="AF104" s="17"/>
      <c r="AG104" s="17"/>
      <c r="AH104" s="20"/>
      <c r="AI104" s="20"/>
      <c r="AJ104" s="17"/>
      <c r="AK104" s="17"/>
      <c r="AL104" s="20"/>
      <c r="AM104" s="20"/>
      <c r="AN104" s="20"/>
      <c r="AO104" s="20"/>
      <c r="AP104" s="20"/>
      <c r="AQ104" s="20"/>
      <c r="AR104" s="20"/>
      <c r="AS104" s="20"/>
      <c r="AT104" s="20"/>
      <c r="AU104" s="16"/>
      <c r="AV104" s="16"/>
      <c r="AW104" s="16"/>
    </row>
    <row r="105" ht="38.25" customHeight="1">
      <c r="A105" s="17"/>
      <c r="B105" s="17"/>
      <c r="C105" s="16"/>
      <c r="D105" s="17"/>
      <c r="E105" s="17"/>
      <c r="F105" s="17"/>
      <c r="G105" s="17"/>
      <c r="H105" s="17"/>
      <c r="I105" s="17"/>
      <c r="J105" s="17"/>
      <c r="K105" s="17"/>
      <c r="L105" s="17"/>
      <c r="M105" s="5"/>
      <c r="N105" s="17"/>
      <c r="O105" s="19"/>
      <c r="P105" s="17"/>
      <c r="Q105" s="19"/>
      <c r="R105" s="19"/>
      <c r="S105" s="20"/>
      <c r="T105" s="20"/>
      <c r="U105" s="20"/>
      <c r="V105" s="20"/>
      <c r="W105" s="17"/>
      <c r="X105" s="17"/>
      <c r="Y105" s="17"/>
      <c r="Z105" s="17"/>
      <c r="AA105" s="17"/>
      <c r="AB105" s="21"/>
      <c r="AC105" s="17"/>
      <c r="AD105" s="17"/>
      <c r="AE105" s="17"/>
      <c r="AF105" s="17"/>
      <c r="AG105" s="17"/>
      <c r="AH105" s="20"/>
      <c r="AI105" s="20"/>
      <c r="AJ105" s="17"/>
      <c r="AK105" s="17"/>
      <c r="AL105" s="20"/>
      <c r="AM105" s="20"/>
      <c r="AN105" s="20"/>
      <c r="AO105" s="20"/>
      <c r="AP105" s="20"/>
      <c r="AQ105" s="20"/>
      <c r="AR105" s="20"/>
      <c r="AS105" s="20"/>
      <c r="AT105" s="20"/>
      <c r="AU105" s="16"/>
      <c r="AV105" s="16"/>
      <c r="AW105" s="16"/>
    </row>
    <row r="106" ht="38.25" customHeight="1">
      <c r="A106" s="17"/>
      <c r="B106" s="17"/>
      <c r="C106" s="16"/>
      <c r="D106" s="17"/>
      <c r="E106" s="17"/>
      <c r="F106" s="17"/>
      <c r="G106" s="17"/>
      <c r="H106" s="17"/>
      <c r="I106" s="17"/>
      <c r="J106" s="17"/>
      <c r="K106" s="17"/>
      <c r="L106" s="17"/>
      <c r="M106" s="5"/>
      <c r="N106" s="17"/>
      <c r="O106" s="19"/>
      <c r="P106" s="17"/>
      <c r="Q106" s="19"/>
      <c r="R106" s="19"/>
      <c r="S106" s="20"/>
      <c r="T106" s="20"/>
      <c r="U106" s="20"/>
      <c r="V106" s="20"/>
      <c r="W106" s="17"/>
      <c r="X106" s="17"/>
      <c r="Y106" s="17"/>
      <c r="Z106" s="17"/>
      <c r="AA106" s="17"/>
      <c r="AB106" s="21"/>
      <c r="AC106" s="17"/>
      <c r="AD106" s="17"/>
      <c r="AE106" s="17"/>
      <c r="AF106" s="17"/>
      <c r="AG106" s="17"/>
      <c r="AH106" s="20"/>
      <c r="AI106" s="20"/>
      <c r="AJ106" s="17"/>
      <c r="AK106" s="17"/>
      <c r="AL106" s="20"/>
      <c r="AM106" s="20"/>
      <c r="AN106" s="20"/>
      <c r="AO106" s="20"/>
      <c r="AP106" s="20"/>
      <c r="AQ106" s="20"/>
      <c r="AR106" s="20"/>
      <c r="AS106" s="20"/>
      <c r="AT106" s="20"/>
      <c r="AU106" s="16"/>
      <c r="AV106" s="16"/>
      <c r="AW106" s="16"/>
    </row>
    <row r="107" ht="38.25" customHeight="1">
      <c r="A107" s="17"/>
      <c r="B107" s="17"/>
      <c r="C107" s="16"/>
      <c r="D107" s="17"/>
      <c r="E107" s="17"/>
      <c r="F107" s="17"/>
      <c r="G107" s="17"/>
      <c r="H107" s="17"/>
      <c r="I107" s="17"/>
      <c r="J107" s="17"/>
      <c r="K107" s="17"/>
      <c r="L107" s="17"/>
      <c r="M107" s="5"/>
      <c r="N107" s="17"/>
      <c r="O107" s="19"/>
      <c r="P107" s="17"/>
      <c r="Q107" s="19"/>
      <c r="R107" s="19"/>
      <c r="S107" s="20"/>
      <c r="T107" s="20"/>
      <c r="U107" s="20"/>
      <c r="V107" s="20"/>
      <c r="W107" s="17"/>
      <c r="X107" s="17"/>
      <c r="Y107" s="17"/>
      <c r="Z107" s="17"/>
      <c r="AA107" s="17"/>
      <c r="AB107" s="21"/>
      <c r="AC107" s="17"/>
      <c r="AD107" s="17"/>
      <c r="AE107" s="17"/>
      <c r="AF107" s="17"/>
      <c r="AG107" s="17"/>
      <c r="AH107" s="20"/>
      <c r="AI107" s="20"/>
      <c r="AJ107" s="17"/>
      <c r="AK107" s="17"/>
      <c r="AL107" s="20"/>
      <c r="AM107" s="20"/>
      <c r="AN107" s="20"/>
      <c r="AO107" s="20"/>
      <c r="AP107" s="20"/>
      <c r="AQ107" s="20"/>
      <c r="AR107" s="20"/>
      <c r="AS107" s="20"/>
      <c r="AT107" s="20"/>
      <c r="AU107" s="23"/>
      <c r="AV107" s="24"/>
      <c r="AW107" s="25"/>
    </row>
    <row r="108" ht="38.25" customHeight="1">
      <c r="A108" s="17"/>
      <c r="B108" s="17"/>
      <c r="C108" s="16"/>
      <c r="D108" s="17"/>
      <c r="E108" s="17"/>
      <c r="F108" s="17"/>
      <c r="G108" s="17"/>
      <c r="H108" s="17"/>
      <c r="I108" s="17"/>
      <c r="J108" s="17"/>
      <c r="K108" s="17"/>
      <c r="L108" s="17"/>
      <c r="M108" s="5"/>
      <c r="N108" s="17"/>
      <c r="O108" s="19"/>
      <c r="P108" s="17"/>
      <c r="Q108" s="19"/>
      <c r="R108" s="19"/>
      <c r="S108" s="20"/>
      <c r="T108" s="20"/>
      <c r="U108" s="20"/>
      <c r="V108" s="20"/>
      <c r="W108" s="17"/>
      <c r="X108" s="17"/>
      <c r="Y108" s="17"/>
      <c r="Z108" s="17"/>
      <c r="AA108" s="17"/>
      <c r="AB108" s="21"/>
      <c r="AC108" s="17"/>
      <c r="AD108" s="17"/>
      <c r="AE108" s="17"/>
      <c r="AF108" s="17"/>
      <c r="AG108" s="17"/>
      <c r="AH108" s="20"/>
      <c r="AI108" s="20"/>
      <c r="AJ108" s="17"/>
      <c r="AK108" s="17"/>
      <c r="AL108" s="20"/>
      <c r="AM108" s="20"/>
      <c r="AN108" s="20"/>
      <c r="AO108" s="20"/>
      <c r="AP108" s="20"/>
      <c r="AQ108" s="20"/>
      <c r="AR108" s="20"/>
      <c r="AS108" s="20"/>
      <c r="AT108" s="20"/>
      <c r="AU108" s="16"/>
      <c r="AV108" s="16"/>
      <c r="AW108" s="16"/>
    </row>
    <row r="109" ht="38.25" customHeight="1">
      <c r="A109" s="17"/>
      <c r="B109" s="17"/>
      <c r="C109" s="16"/>
      <c r="D109" s="17"/>
      <c r="E109" s="17"/>
      <c r="F109" s="17"/>
      <c r="G109" s="17"/>
      <c r="H109" s="17"/>
      <c r="I109" s="17"/>
      <c r="J109" s="17"/>
      <c r="K109" s="17"/>
      <c r="L109" s="17"/>
      <c r="M109" s="5"/>
      <c r="N109" s="17"/>
      <c r="O109" s="19"/>
      <c r="P109" s="17"/>
      <c r="Q109" s="19"/>
      <c r="R109" s="19"/>
      <c r="S109" s="20"/>
      <c r="T109" s="20"/>
      <c r="U109" s="20"/>
      <c r="V109" s="20"/>
      <c r="W109" s="17"/>
      <c r="X109" s="17"/>
      <c r="Y109" s="17"/>
      <c r="Z109" s="17"/>
      <c r="AA109" s="17"/>
      <c r="AB109" s="21"/>
      <c r="AC109" s="17"/>
      <c r="AD109" s="17"/>
      <c r="AE109" s="17"/>
      <c r="AF109" s="17"/>
      <c r="AG109" s="17"/>
      <c r="AH109" s="20"/>
      <c r="AI109" s="20"/>
      <c r="AJ109" s="17"/>
      <c r="AK109" s="17"/>
      <c r="AL109" s="20"/>
      <c r="AM109" s="20"/>
      <c r="AN109" s="20"/>
      <c r="AO109" s="20"/>
      <c r="AP109" s="20"/>
      <c r="AQ109" s="20"/>
      <c r="AR109" s="20"/>
      <c r="AS109" s="20"/>
      <c r="AT109" s="20"/>
      <c r="AU109" s="16"/>
      <c r="AV109" s="16"/>
      <c r="AW109" s="16"/>
    </row>
    <row r="110" ht="38.25" customHeight="1">
      <c r="A110" s="17"/>
      <c r="B110" s="17"/>
      <c r="C110" s="16"/>
      <c r="D110" s="17"/>
      <c r="E110" s="17"/>
      <c r="F110" s="17"/>
      <c r="G110" s="17"/>
      <c r="H110" s="17"/>
      <c r="I110" s="17"/>
      <c r="J110" s="17"/>
      <c r="K110" s="17"/>
      <c r="L110" s="17"/>
      <c r="M110" s="5"/>
      <c r="N110" s="17"/>
      <c r="O110" s="19"/>
      <c r="P110" s="17"/>
      <c r="Q110" s="19"/>
      <c r="R110" s="19"/>
      <c r="S110" s="20"/>
      <c r="T110" s="20"/>
      <c r="U110" s="20"/>
      <c r="V110" s="20"/>
      <c r="W110" s="17"/>
      <c r="X110" s="17"/>
      <c r="Y110" s="17"/>
      <c r="Z110" s="17"/>
      <c r="AA110" s="17"/>
      <c r="AB110" s="21"/>
      <c r="AC110" s="17"/>
      <c r="AD110" s="17"/>
      <c r="AE110" s="17"/>
      <c r="AF110" s="17"/>
      <c r="AG110" s="17"/>
      <c r="AH110" s="20"/>
      <c r="AI110" s="20"/>
      <c r="AJ110" s="17"/>
      <c r="AK110" s="17"/>
      <c r="AL110" s="20"/>
      <c r="AM110" s="20"/>
      <c r="AN110" s="20"/>
      <c r="AO110" s="20"/>
      <c r="AP110" s="20"/>
      <c r="AQ110" s="20"/>
      <c r="AR110" s="20"/>
      <c r="AS110" s="20"/>
      <c r="AT110" s="20"/>
      <c r="AU110" s="16"/>
      <c r="AV110" s="16"/>
      <c r="AW110" s="16"/>
    </row>
    <row r="111" ht="38.25" customHeight="1">
      <c r="A111" s="17"/>
      <c r="B111" s="17"/>
      <c r="C111" s="16"/>
      <c r="D111" s="17"/>
      <c r="E111" s="17"/>
      <c r="F111" s="17"/>
      <c r="G111" s="17"/>
      <c r="H111" s="17"/>
      <c r="I111" s="17"/>
      <c r="J111" s="17"/>
      <c r="K111" s="17"/>
      <c r="L111" s="17"/>
      <c r="M111" s="5"/>
      <c r="N111" s="17"/>
      <c r="O111" s="19"/>
      <c r="P111" s="17"/>
      <c r="Q111" s="19"/>
      <c r="R111" s="19"/>
      <c r="S111" s="20"/>
      <c r="T111" s="20"/>
      <c r="U111" s="20"/>
      <c r="V111" s="20"/>
      <c r="W111" s="17"/>
      <c r="X111" s="17"/>
      <c r="Y111" s="17"/>
      <c r="Z111" s="17"/>
      <c r="AA111" s="17"/>
      <c r="AB111" s="21"/>
      <c r="AC111" s="17"/>
      <c r="AD111" s="17"/>
      <c r="AE111" s="17"/>
      <c r="AF111" s="17"/>
      <c r="AG111" s="17"/>
      <c r="AH111" s="20"/>
      <c r="AI111" s="20"/>
      <c r="AJ111" s="17"/>
      <c r="AK111" s="17"/>
      <c r="AL111" s="20"/>
      <c r="AM111" s="20"/>
      <c r="AN111" s="20"/>
      <c r="AO111" s="20"/>
      <c r="AP111" s="20"/>
      <c r="AQ111" s="20"/>
      <c r="AR111" s="20"/>
      <c r="AS111" s="20"/>
      <c r="AT111" s="20"/>
      <c r="AU111" s="16"/>
      <c r="AV111" s="16"/>
      <c r="AW111" s="16"/>
    </row>
    <row r="112" ht="38.25" customHeight="1">
      <c r="A112" s="17"/>
      <c r="B112" s="17"/>
      <c r="C112" s="16"/>
      <c r="D112" s="17"/>
      <c r="E112" s="17"/>
      <c r="F112" s="17"/>
      <c r="G112" s="17"/>
      <c r="H112" s="17"/>
      <c r="I112" s="17"/>
      <c r="J112" s="17"/>
      <c r="K112" s="17"/>
      <c r="L112" s="17"/>
      <c r="M112" s="5"/>
      <c r="N112" s="17"/>
      <c r="O112" s="19"/>
      <c r="P112" s="17"/>
      <c r="Q112" s="19"/>
      <c r="R112" s="19"/>
      <c r="S112" s="20"/>
      <c r="T112" s="20"/>
      <c r="U112" s="20"/>
      <c r="V112" s="20"/>
      <c r="W112" s="17"/>
      <c r="X112" s="17"/>
      <c r="Y112" s="17"/>
      <c r="Z112" s="17"/>
      <c r="AA112" s="17"/>
      <c r="AB112" s="21"/>
      <c r="AC112" s="17"/>
      <c r="AD112" s="17"/>
      <c r="AE112" s="17"/>
      <c r="AF112" s="17"/>
      <c r="AG112" s="17"/>
      <c r="AH112" s="20"/>
      <c r="AI112" s="20"/>
      <c r="AJ112" s="17"/>
      <c r="AK112" s="17"/>
      <c r="AL112" s="20"/>
      <c r="AM112" s="20"/>
      <c r="AN112" s="20"/>
      <c r="AO112" s="20"/>
      <c r="AP112" s="20"/>
      <c r="AQ112" s="20"/>
      <c r="AR112" s="20"/>
      <c r="AS112" s="20"/>
      <c r="AT112" s="20"/>
      <c r="AU112" s="16"/>
      <c r="AV112" s="16"/>
      <c r="AW112" s="16"/>
    </row>
    <row r="113" ht="38.25" customHeight="1">
      <c r="A113" s="17"/>
      <c r="B113" s="17"/>
      <c r="C113" s="16"/>
      <c r="D113" s="17"/>
      <c r="E113" s="17"/>
      <c r="F113" s="17"/>
      <c r="G113" s="17"/>
      <c r="H113" s="17"/>
      <c r="I113" s="17"/>
      <c r="J113" s="17"/>
      <c r="K113" s="17"/>
      <c r="L113" s="17"/>
      <c r="M113" s="5"/>
      <c r="N113" s="17"/>
      <c r="O113" s="19"/>
      <c r="P113" s="17"/>
      <c r="Q113" s="19"/>
      <c r="R113" s="19"/>
      <c r="S113" s="20"/>
      <c r="T113" s="20"/>
      <c r="U113" s="20"/>
      <c r="V113" s="20"/>
      <c r="W113" s="17"/>
      <c r="X113" s="17"/>
      <c r="Y113" s="17"/>
      <c r="Z113" s="17"/>
      <c r="AA113" s="17"/>
      <c r="AB113" s="21"/>
      <c r="AC113" s="17"/>
      <c r="AD113" s="17"/>
      <c r="AE113" s="17"/>
      <c r="AF113" s="17"/>
      <c r="AG113" s="17"/>
      <c r="AH113" s="20"/>
      <c r="AI113" s="20"/>
      <c r="AJ113" s="17"/>
      <c r="AK113" s="17"/>
      <c r="AL113" s="20"/>
      <c r="AM113" s="20"/>
      <c r="AN113" s="20"/>
      <c r="AO113" s="20"/>
      <c r="AP113" s="20"/>
      <c r="AQ113" s="20"/>
      <c r="AR113" s="20"/>
      <c r="AS113" s="20"/>
      <c r="AT113" s="20"/>
      <c r="AU113" s="16"/>
      <c r="AV113" s="16"/>
      <c r="AW113" s="16"/>
    </row>
    <row r="114" ht="38.25" customHeight="1">
      <c r="A114" s="17"/>
      <c r="B114" s="17"/>
      <c r="C114" s="16"/>
      <c r="D114" s="17"/>
      <c r="E114" s="17"/>
      <c r="F114" s="17"/>
      <c r="G114" s="17"/>
      <c r="H114" s="17"/>
      <c r="I114" s="17"/>
      <c r="J114" s="17"/>
      <c r="K114" s="17"/>
      <c r="L114" s="17"/>
      <c r="M114" s="5"/>
      <c r="N114" s="17"/>
      <c r="O114" s="19"/>
      <c r="P114" s="17"/>
      <c r="Q114" s="19"/>
      <c r="R114" s="19"/>
      <c r="S114" s="20"/>
      <c r="T114" s="20"/>
      <c r="U114" s="20"/>
      <c r="V114" s="20"/>
      <c r="W114" s="17"/>
      <c r="X114" s="17"/>
      <c r="Y114" s="17"/>
      <c r="Z114" s="17"/>
      <c r="AA114" s="17"/>
      <c r="AB114" s="21"/>
      <c r="AC114" s="17"/>
      <c r="AD114" s="17"/>
      <c r="AE114" s="17"/>
      <c r="AF114" s="17"/>
      <c r="AG114" s="17"/>
      <c r="AH114" s="20"/>
      <c r="AI114" s="20"/>
      <c r="AJ114" s="17"/>
      <c r="AK114" s="17"/>
      <c r="AL114" s="20"/>
      <c r="AM114" s="20"/>
      <c r="AN114" s="20"/>
      <c r="AO114" s="20"/>
      <c r="AP114" s="20"/>
      <c r="AQ114" s="20"/>
      <c r="AR114" s="20"/>
      <c r="AS114" s="20"/>
      <c r="AT114" s="20"/>
      <c r="AU114" s="16"/>
      <c r="AV114" s="16"/>
      <c r="AW114" s="16"/>
    </row>
    <row r="115" ht="38.25" customHeight="1">
      <c r="A115" s="17"/>
      <c r="B115" s="17"/>
      <c r="C115" s="16"/>
      <c r="D115" s="17"/>
      <c r="E115" s="17"/>
      <c r="F115" s="17"/>
      <c r="G115" s="17"/>
      <c r="H115" s="17"/>
      <c r="I115" s="17"/>
      <c r="J115" s="17"/>
      <c r="K115" s="17"/>
      <c r="L115" s="17"/>
      <c r="M115" s="5"/>
      <c r="N115" s="17"/>
      <c r="O115" s="19"/>
      <c r="P115" s="17"/>
      <c r="Q115" s="19"/>
      <c r="R115" s="19"/>
      <c r="S115" s="20"/>
      <c r="T115" s="20"/>
      <c r="U115" s="20"/>
      <c r="V115" s="20"/>
      <c r="W115" s="17"/>
      <c r="X115" s="17"/>
      <c r="Y115" s="17"/>
      <c r="Z115" s="17"/>
      <c r="AA115" s="17"/>
      <c r="AB115" s="21"/>
      <c r="AC115" s="17"/>
      <c r="AD115" s="17"/>
      <c r="AE115" s="17"/>
      <c r="AF115" s="17"/>
      <c r="AG115" s="17"/>
      <c r="AH115" s="20"/>
      <c r="AI115" s="20"/>
      <c r="AJ115" s="17"/>
      <c r="AK115" s="17"/>
      <c r="AL115" s="20"/>
      <c r="AM115" s="20"/>
      <c r="AN115" s="20"/>
      <c r="AO115" s="20"/>
      <c r="AP115" s="20"/>
      <c r="AQ115" s="20"/>
      <c r="AR115" s="20"/>
      <c r="AS115" s="20"/>
      <c r="AT115" s="20"/>
      <c r="AU115" s="16"/>
      <c r="AV115" s="16"/>
      <c r="AW115" s="16"/>
    </row>
    <row r="116" ht="38.25" customHeight="1">
      <c r="A116" s="17"/>
      <c r="B116" s="17"/>
      <c r="C116" s="16"/>
      <c r="D116" s="17"/>
      <c r="E116" s="17"/>
      <c r="F116" s="17"/>
      <c r="G116" s="17"/>
      <c r="H116" s="17"/>
      <c r="I116" s="17"/>
      <c r="J116" s="17"/>
      <c r="K116" s="17"/>
      <c r="L116" s="17"/>
      <c r="M116" s="5"/>
      <c r="N116" s="17"/>
      <c r="O116" s="19"/>
      <c r="P116" s="17"/>
      <c r="Q116" s="19"/>
      <c r="R116" s="19"/>
      <c r="S116" s="20"/>
      <c r="T116" s="20"/>
      <c r="U116" s="20"/>
      <c r="V116" s="20"/>
      <c r="W116" s="17"/>
      <c r="X116" s="17"/>
      <c r="Y116" s="17"/>
      <c r="Z116" s="17"/>
      <c r="AA116" s="17"/>
      <c r="AB116" s="21"/>
      <c r="AC116" s="17"/>
      <c r="AD116" s="17"/>
      <c r="AE116" s="17"/>
      <c r="AF116" s="17"/>
      <c r="AG116" s="17"/>
      <c r="AH116" s="20"/>
      <c r="AI116" s="20"/>
      <c r="AJ116" s="17"/>
      <c r="AK116" s="17"/>
      <c r="AL116" s="20"/>
      <c r="AM116" s="20"/>
      <c r="AN116" s="20"/>
      <c r="AO116" s="20"/>
      <c r="AP116" s="20"/>
      <c r="AQ116" s="20"/>
      <c r="AR116" s="20"/>
      <c r="AS116" s="20"/>
      <c r="AT116" s="20"/>
      <c r="AU116" s="16"/>
      <c r="AV116" s="16"/>
      <c r="AW116" s="16"/>
    </row>
    <row r="117" ht="38.25" customHeight="1">
      <c r="A117" s="17"/>
      <c r="B117" s="17"/>
      <c r="C117" s="16"/>
      <c r="D117" s="17"/>
      <c r="E117" s="17"/>
      <c r="F117" s="17"/>
      <c r="G117" s="17"/>
      <c r="H117" s="17"/>
      <c r="I117" s="17"/>
      <c r="J117" s="17"/>
      <c r="K117" s="17"/>
      <c r="L117" s="17"/>
      <c r="M117" s="5"/>
      <c r="N117" s="17"/>
      <c r="O117" s="19"/>
      <c r="P117" s="17"/>
      <c r="Q117" s="19"/>
      <c r="R117" s="19"/>
      <c r="S117" s="20"/>
      <c r="T117" s="20"/>
      <c r="U117" s="20"/>
      <c r="V117" s="20"/>
      <c r="W117" s="17"/>
      <c r="X117" s="17"/>
      <c r="Y117" s="17"/>
      <c r="Z117" s="17"/>
      <c r="AA117" s="17"/>
      <c r="AB117" s="21"/>
      <c r="AC117" s="17"/>
      <c r="AD117" s="17"/>
      <c r="AE117" s="17"/>
      <c r="AF117" s="17"/>
      <c r="AG117" s="17"/>
      <c r="AH117" s="20"/>
      <c r="AI117" s="20"/>
      <c r="AJ117" s="17"/>
      <c r="AK117" s="17"/>
      <c r="AL117" s="20"/>
      <c r="AM117" s="20"/>
      <c r="AN117" s="20"/>
      <c r="AO117" s="20"/>
      <c r="AP117" s="20"/>
      <c r="AQ117" s="20"/>
      <c r="AR117" s="20"/>
      <c r="AS117" s="20"/>
      <c r="AT117" s="20"/>
      <c r="AU117" s="16"/>
      <c r="AV117" s="16"/>
      <c r="AW117" s="16"/>
    </row>
    <row r="118" ht="38.25" customHeight="1">
      <c r="A118" s="17"/>
      <c r="B118" s="17"/>
      <c r="C118" s="16"/>
      <c r="D118" s="17"/>
      <c r="E118" s="17"/>
      <c r="F118" s="17"/>
      <c r="G118" s="17"/>
      <c r="H118" s="17"/>
      <c r="I118" s="17"/>
      <c r="J118" s="17"/>
      <c r="K118" s="17"/>
      <c r="L118" s="17"/>
      <c r="M118" s="5"/>
      <c r="N118" s="17"/>
      <c r="O118" s="19"/>
      <c r="P118" s="17"/>
      <c r="Q118" s="19"/>
      <c r="R118" s="19"/>
      <c r="S118" s="20"/>
      <c r="T118" s="20"/>
      <c r="U118" s="20"/>
      <c r="V118" s="20"/>
      <c r="W118" s="17"/>
      <c r="X118" s="17"/>
      <c r="Y118" s="17"/>
      <c r="Z118" s="17"/>
      <c r="AA118" s="17"/>
      <c r="AB118" s="21"/>
      <c r="AC118" s="17"/>
      <c r="AD118" s="17"/>
      <c r="AE118" s="17"/>
      <c r="AF118" s="17"/>
      <c r="AG118" s="17"/>
      <c r="AH118" s="20"/>
      <c r="AI118" s="20"/>
      <c r="AJ118" s="17"/>
      <c r="AK118" s="17"/>
      <c r="AL118" s="20"/>
      <c r="AM118" s="20"/>
      <c r="AN118" s="20"/>
      <c r="AO118" s="20"/>
      <c r="AP118" s="20"/>
      <c r="AQ118" s="20"/>
      <c r="AR118" s="20"/>
      <c r="AS118" s="20"/>
      <c r="AT118" s="20"/>
      <c r="AU118" s="16"/>
      <c r="AV118" s="16"/>
      <c r="AW118" s="16"/>
    </row>
    <row r="119" ht="38.25" customHeight="1">
      <c r="A119" s="17"/>
      <c r="B119" s="17"/>
      <c r="C119" s="16"/>
      <c r="D119" s="17"/>
      <c r="E119" s="17"/>
      <c r="F119" s="17"/>
      <c r="G119" s="17"/>
      <c r="H119" s="17"/>
      <c r="I119" s="17"/>
      <c r="J119" s="17"/>
      <c r="K119" s="17"/>
      <c r="L119" s="17"/>
      <c r="M119" s="5"/>
      <c r="N119" s="17"/>
      <c r="O119" s="19"/>
      <c r="P119" s="17"/>
      <c r="Q119" s="19"/>
      <c r="R119" s="19"/>
      <c r="S119" s="20"/>
      <c r="T119" s="20"/>
      <c r="U119" s="20"/>
      <c r="V119" s="20"/>
      <c r="W119" s="17"/>
      <c r="X119" s="17"/>
      <c r="Y119" s="17"/>
      <c r="Z119" s="17"/>
      <c r="AA119" s="17"/>
      <c r="AB119" s="21"/>
      <c r="AC119" s="17"/>
      <c r="AD119" s="17"/>
      <c r="AE119" s="17"/>
      <c r="AF119" s="17"/>
      <c r="AG119" s="17"/>
      <c r="AH119" s="20"/>
      <c r="AI119" s="20"/>
      <c r="AJ119" s="17"/>
      <c r="AK119" s="17"/>
      <c r="AL119" s="20"/>
      <c r="AM119" s="20"/>
      <c r="AN119" s="20"/>
      <c r="AO119" s="20"/>
      <c r="AP119" s="20"/>
      <c r="AQ119" s="20"/>
      <c r="AR119" s="20"/>
      <c r="AS119" s="20"/>
      <c r="AT119" s="20"/>
      <c r="AU119" s="16"/>
      <c r="AV119" s="16"/>
      <c r="AW119" s="16"/>
    </row>
    <row r="120" ht="38.25" customHeight="1">
      <c r="A120" s="17"/>
      <c r="B120" s="17"/>
      <c r="C120" s="16"/>
      <c r="D120" s="17"/>
      <c r="E120" s="17"/>
      <c r="F120" s="17"/>
      <c r="G120" s="17"/>
      <c r="H120" s="17"/>
      <c r="I120" s="17"/>
      <c r="J120" s="17"/>
      <c r="K120" s="17"/>
      <c r="L120" s="17"/>
      <c r="M120" s="5"/>
      <c r="N120" s="17"/>
      <c r="O120" s="19"/>
      <c r="P120" s="17"/>
      <c r="Q120" s="19"/>
      <c r="R120" s="19"/>
      <c r="S120" s="20"/>
      <c r="T120" s="20"/>
      <c r="U120" s="20"/>
      <c r="V120" s="20"/>
      <c r="W120" s="17"/>
      <c r="X120" s="17"/>
      <c r="Y120" s="17"/>
      <c r="Z120" s="17"/>
      <c r="AA120" s="17"/>
      <c r="AB120" s="21"/>
      <c r="AC120" s="17"/>
      <c r="AD120" s="17"/>
      <c r="AE120" s="17"/>
      <c r="AF120" s="17"/>
      <c r="AG120" s="17"/>
      <c r="AH120" s="20"/>
      <c r="AI120" s="20"/>
      <c r="AJ120" s="17"/>
      <c r="AK120" s="17"/>
      <c r="AL120" s="20"/>
      <c r="AM120" s="20"/>
      <c r="AN120" s="20"/>
      <c r="AO120" s="20"/>
      <c r="AP120" s="20"/>
      <c r="AQ120" s="20"/>
      <c r="AR120" s="20"/>
      <c r="AS120" s="20"/>
      <c r="AT120" s="20"/>
      <c r="AU120" s="16"/>
      <c r="AV120" s="16"/>
      <c r="AW120" s="16"/>
    </row>
    <row r="121" ht="38.25" customHeight="1">
      <c r="A121" s="17"/>
      <c r="B121" s="17"/>
      <c r="C121" s="16"/>
      <c r="D121" s="17"/>
      <c r="E121" s="17"/>
      <c r="F121" s="17"/>
      <c r="G121" s="17"/>
      <c r="H121" s="17"/>
      <c r="I121" s="17"/>
      <c r="J121" s="17"/>
      <c r="K121" s="17"/>
      <c r="L121" s="17"/>
      <c r="M121" s="5"/>
      <c r="N121" s="17"/>
      <c r="O121" s="19"/>
      <c r="P121" s="17"/>
      <c r="Q121" s="19"/>
      <c r="R121" s="19"/>
      <c r="S121" s="20"/>
      <c r="T121" s="20"/>
      <c r="U121" s="20"/>
      <c r="V121" s="20"/>
      <c r="W121" s="17"/>
      <c r="X121" s="17"/>
      <c r="Y121" s="17"/>
      <c r="Z121" s="17"/>
      <c r="AA121" s="17"/>
      <c r="AB121" s="21"/>
      <c r="AC121" s="17"/>
      <c r="AD121" s="17"/>
      <c r="AE121" s="17"/>
      <c r="AF121" s="17"/>
      <c r="AG121" s="17"/>
      <c r="AH121" s="20"/>
      <c r="AI121" s="20"/>
      <c r="AJ121" s="17"/>
      <c r="AK121" s="17"/>
      <c r="AL121" s="20"/>
      <c r="AM121" s="20"/>
      <c r="AN121" s="20"/>
      <c r="AO121" s="20"/>
      <c r="AP121" s="20"/>
      <c r="AQ121" s="20"/>
      <c r="AR121" s="20"/>
      <c r="AS121" s="20"/>
      <c r="AT121" s="20"/>
      <c r="AU121" s="16"/>
      <c r="AV121" s="16"/>
      <c r="AW121" s="16"/>
    </row>
    <row r="122" ht="38.25" customHeight="1">
      <c r="A122" s="17"/>
      <c r="B122" s="17"/>
      <c r="C122" s="16"/>
      <c r="D122" s="17"/>
      <c r="E122" s="17"/>
      <c r="F122" s="17"/>
      <c r="G122" s="17"/>
      <c r="H122" s="17"/>
      <c r="I122" s="17"/>
      <c r="J122" s="17"/>
      <c r="K122" s="17"/>
      <c r="L122" s="17"/>
      <c r="M122" s="5"/>
      <c r="N122" s="17"/>
      <c r="O122" s="19"/>
      <c r="P122" s="17"/>
      <c r="Q122" s="19"/>
      <c r="R122" s="19"/>
      <c r="S122" s="20"/>
      <c r="T122" s="20"/>
      <c r="U122" s="20"/>
      <c r="V122" s="20"/>
      <c r="W122" s="17"/>
      <c r="X122" s="17"/>
      <c r="Y122" s="17"/>
      <c r="Z122" s="17"/>
      <c r="AA122" s="17"/>
      <c r="AB122" s="21"/>
      <c r="AC122" s="17"/>
      <c r="AD122" s="17"/>
      <c r="AE122" s="17"/>
      <c r="AF122" s="17"/>
      <c r="AG122" s="17"/>
      <c r="AH122" s="20"/>
      <c r="AI122" s="20"/>
      <c r="AJ122" s="17"/>
      <c r="AK122" s="17"/>
      <c r="AL122" s="20"/>
      <c r="AM122" s="20"/>
      <c r="AN122" s="20"/>
      <c r="AO122" s="20"/>
      <c r="AP122" s="20"/>
      <c r="AQ122" s="20"/>
      <c r="AR122" s="20"/>
      <c r="AS122" s="20"/>
      <c r="AT122" s="20"/>
      <c r="AU122" s="16"/>
      <c r="AV122" s="16"/>
      <c r="AW122" s="16"/>
    </row>
    <row r="123" ht="38.25" customHeight="1">
      <c r="A123" s="17"/>
      <c r="B123" s="17"/>
      <c r="C123" s="16"/>
      <c r="D123" s="17"/>
      <c r="E123" s="17"/>
      <c r="F123" s="17"/>
      <c r="G123" s="17"/>
      <c r="H123" s="17"/>
      <c r="I123" s="17"/>
      <c r="J123" s="17"/>
      <c r="K123" s="17"/>
      <c r="L123" s="17"/>
      <c r="M123" s="5"/>
      <c r="N123" s="17"/>
      <c r="O123" s="19"/>
      <c r="P123" s="17"/>
      <c r="Q123" s="19"/>
      <c r="R123" s="19"/>
      <c r="S123" s="20"/>
      <c r="T123" s="20"/>
      <c r="U123" s="20"/>
      <c r="V123" s="20"/>
      <c r="W123" s="17"/>
      <c r="X123" s="17"/>
      <c r="Y123" s="17"/>
      <c r="Z123" s="17"/>
      <c r="AA123" s="17"/>
      <c r="AB123" s="21"/>
      <c r="AC123" s="17"/>
      <c r="AD123" s="17"/>
      <c r="AE123" s="17"/>
      <c r="AF123" s="17"/>
      <c r="AG123" s="17"/>
      <c r="AH123" s="20"/>
      <c r="AI123" s="20"/>
      <c r="AJ123" s="17"/>
      <c r="AK123" s="17"/>
      <c r="AL123" s="20"/>
      <c r="AM123" s="20"/>
      <c r="AN123" s="20"/>
      <c r="AO123" s="20"/>
      <c r="AP123" s="20"/>
      <c r="AQ123" s="20"/>
      <c r="AR123" s="20"/>
      <c r="AS123" s="20"/>
      <c r="AT123" s="20"/>
      <c r="AU123" s="16"/>
      <c r="AV123" s="16"/>
      <c r="AW123" s="16"/>
    </row>
    <row r="124" ht="38.25" customHeight="1">
      <c r="A124" s="17"/>
      <c r="B124" s="17"/>
      <c r="C124" s="16"/>
      <c r="D124" s="17"/>
      <c r="E124" s="17"/>
      <c r="F124" s="17"/>
      <c r="G124" s="17"/>
      <c r="H124" s="17"/>
      <c r="I124" s="17"/>
      <c r="J124" s="17"/>
      <c r="K124" s="17"/>
      <c r="L124" s="17"/>
      <c r="M124" s="5"/>
      <c r="N124" s="17"/>
      <c r="O124" s="19"/>
      <c r="P124" s="17"/>
      <c r="Q124" s="19"/>
      <c r="R124" s="19"/>
      <c r="S124" s="20"/>
      <c r="T124" s="20"/>
      <c r="U124" s="20"/>
      <c r="V124" s="20"/>
      <c r="W124" s="17"/>
      <c r="X124" s="17"/>
      <c r="Y124" s="17"/>
      <c r="Z124" s="17"/>
      <c r="AA124" s="17"/>
      <c r="AB124" s="21"/>
      <c r="AC124" s="17"/>
      <c r="AD124" s="17"/>
      <c r="AE124" s="17"/>
      <c r="AF124" s="17"/>
      <c r="AG124" s="17"/>
      <c r="AH124" s="20"/>
      <c r="AI124" s="20"/>
      <c r="AJ124" s="17"/>
      <c r="AK124" s="17"/>
      <c r="AL124" s="20"/>
      <c r="AM124" s="20"/>
      <c r="AN124" s="20"/>
      <c r="AO124" s="20"/>
      <c r="AP124" s="20"/>
      <c r="AQ124" s="20"/>
      <c r="AR124" s="20"/>
      <c r="AS124" s="20"/>
      <c r="AT124" s="20"/>
      <c r="AU124" s="16"/>
      <c r="AV124" s="16"/>
      <c r="AW124" s="16"/>
    </row>
    <row r="125" ht="38.25" customHeight="1">
      <c r="A125" s="17"/>
      <c r="B125" s="17"/>
      <c r="C125" s="16"/>
      <c r="D125" s="17"/>
      <c r="E125" s="17"/>
      <c r="F125" s="17"/>
      <c r="G125" s="17"/>
      <c r="H125" s="17"/>
      <c r="I125" s="17"/>
      <c r="J125" s="17"/>
      <c r="K125" s="17"/>
      <c r="L125" s="17"/>
      <c r="M125" s="5"/>
      <c r="N125" s="17"/>
      <c r="O125" s="19"/>
      <c r="P125" s="17"/>
      <c r="Q125" s="19"/>
      <c r="R125" s="19"/>
      <c r="S125" s="20"/>
      <c r="T125" s="20"/>
      <c r="U125" s="20"/>
      <c r="V125" s="20"/>
      <c r="W125" s="17"/>
      <c r="X125" s="17"/>
      <c r="Y125" s="17"/>
      <c r="Z125" s="17"/>
      <c r="AA125" s="17"/>
      <c r="AB125" s="21"/>
      <c r="AC125" s="17"/>
      <c r="AD125" s="17"/>
      <c r="AE125" s="17"/>
      <c r="AF125" s="17"/>
      <c r="AG125" s="17"/>
      <c r="AH125" s="20"/>
      <c r="AI125" s="20"/>
      <c r="AJ125" s="17"/>
      <c r="AK125" s="17"/>
      <c r="AL125" s="20"/>
      <c r="AM125" s="20"/>
      <c r="AN125" s="20"/>
      <c r="AO125" s="20"/>
      <c r="AP125" s="20"/>
      <c r="AQ125" s="20"/>
      <c r="AR125" s="20"/>
      <c r="AS125" s="20"/>
      <c r="AT125" s="20"/>
      <c r="AU125" s="16"/>
      <c r="AV125" s="16"/>
      <c r="AW125" s="16"/>
    </row>
    <row r="126" ht="38.25" customHeight="1">
      <c r="A126" s="17"/>
      <c r="B126" s="17"/>
      <c r="C126" s="16"/>
      <c r="D126" s="17"/>
      <c r="E126" s="17"/>
      <c r="F126" s="17"/>
      <c r="G126" s="17"/>
      <c r="H126" s="17"/>
      <c r="I126" s="17"/>
      <c r="J126" s="17"/>
      <c r="K126" s="17"/>
      <c r="L126" s="17"/>
      <c r="M126" s="5"/>
      <c r="N126" s="17"/>
      <c r="O126" s="19"/>
      <c r="P126" s="17"/>
      <c r="Q126" s="19"/>
      <c r="R126" s="19"/>
      <c r="S126" s="20"/>
      <c r="T126" s="20"/>
      <c r="U126" s="20"/>
      <c r="V126" s="20"/>
      <c r="W126" s="17"/>
      <c r="X126" s="17"/>
      <c r="Y126" s="17"/>
      <c r="Z126" s="17"/>
      <c r="AA126" s="17"/>
      <c r="AB126" s="21"/>
      <c r="AC126" s="17"/>
      <c r="AD126" s="17"/>
      <c r="AE126" s="17"/>
      <c r="AF126" s="17"/>
      <c r="AG126" s="17"/>
      <c r="AH126" s="20"/>
      <c r="AI126" s="20"/>
      <c r="AJ126" s="17"/>
      <c r="AK126" s="17"/>
      <c r="AL126" s="20"/>
      <c r="AM126" s="20"/>
      <c r="AN126" s="20"/>
      <c r="AO126" s="20"/>
      <c r="AP126" s="20"/>
      <c r="AQ126" s="20"/>
      <c r="AR126" s="20"/>
      <c r="AS126" s="20"/>
      <c r="AT126" s="20"/>
      <c r="AU126" s="16"/>
      <c r="AV126" s="16"/>
      <c r="AW126" s="16"/>
    </row>
    <row r="127" ht="38.25" customHeight="1">
      <c r="A127" s="17"/>
      <c r="B127" s="17"/>
      <c r="C127" s="16"/>
      <c r="D127" s="17"/>
      <c r="E127" s="17"/>
      <c r="F127" s="17"/>
      <c r="G127" s="17"/>
      <c r="H127" s="17"/>
      <c r="I127" s="17"/>
      <c r="J127" s="17"/>
      <c r="K127" s="17"/>
      <c r="L127" s="17"/>
      <c r="M127" s="5"/>
      <c r="N127" s="17"/>
      <c r="O127" s="19"/>
      <c r="P127" s="17"/>
      <c r="Q127" s="19"/>
      <c r="R127" s="19"/>
      <c r="S127" s="20"/>
      <c r="T127" s="20"/>
      <c r="U127" s="20"/>
      <c r="V127" s="20"/>
      <c r="W127" s="17"/>
      <c r="X127" s="17"/>
      <c r="Y127" s="17"/>
      <c r="Z127" s="17"/>
      <c r="AA127" s="17"/>
      <c r="AB127" s="21"/>
      <c r="AC127" s="17"/>
      <c r="AD127" s="17"/>
      <c r="AE127" s="17"/>
      <c r="AF127" s="17"/>
      <c r="AG127" s="17"/>
      <c r="AH127" s="20"/>
      <c r="AI127" s="20"/>
      <c r="AJ127" s="17"/>
      <c r="AK127" s="17"/>
      <c r="AL127" s="20"/>
      <c r="AM127" s="20"/>
      <c r="AN127" s="20"/>
      <c r="AO127" s="20"/>
      <c r="AP127" s="20"/>
      <c r="AQ127" s="20"/>
      <c r="AR127" s="20"/>
      <c r="AS127" s="20"/>
      <c r="AT127" s="20"/>
      <c r="AU127" s="16"/>
      <c r="AV127" s="16"/>
      <c r="AW127" s="16"/>
    </row>
    <row r="128" ht="38.25" customHeight="1">
      <c r="A128" s="17"/>
      <c r="B128" s="17"/>
      <c r="C128" s="16"/>
      <c r="D128" s="17"/>
      <c r="E128" s="17"/>
      <c r="F128" s="17"/>
      <c r="G128" s="17"/>
      <c r="H128" s="17"/>
      <c r="I128" s="17"/>
      <c r="J128" s="17"/>
      <c r="K128" s="17"/>
      <c r="L128" s="17"/>
      <c r="M128" s="5"/>
      <c r="N128" s="17"/>
      <c r="O128" s="19"/>
      <c r="P128" s="17"/>
      <c r="Q128" s="19"/>
      <c r="R128" s="19"/>
      <c r="S128" s="20"/>
      <c r="T128" s="20"/>
      <c r="U128" s="20"/>
      <c r="V128" s="20"/>
      <c r="W128" s="17"/>
      <c r="X128" s="17"/>
      <c r="Y128" s="17"/>
      <c r="Z128" s="17"/>
      <c r="AA128" s="17"/>
      <c r="AB128" s="21"/>
      <c r="AC128" s="17"/>
      <c r="AD128" s="17"/>
      <c r="AE128" s="17"/>
      <c r="AF128" s="17"/>
      <c r="AG128" s="17"/>
      <c r="AH128" s="20"/>
      <c r="AI128" s="20"/>
      <c r="AJ128" s="17"/>
      <c r="AK128" s="17"/>
      <c r="AL128" s="20"/>
      <c r="AM128" s="20"/>
      <c r="AN128" s="20"/>
      <c r="AO128" s="20"/>
      <c r="AP128" s="20"/>
      <c r="AQ128" s="20"/>
      <c r="AR128" s="20"/>
      <c r="AS128" s="20"/>
      <c r="AT128" s="20"/>
      <c r="AU128" s="16"/>
      <c r="AV128" s="16"/>
      <c r="AW128" s="16"/>
    </row>
    <row r="129" ht="38.25" customHeight="1">
      <c r="A129" s="17"/>
      <c r="B129" s="17"/>
      <c r="C129" s="16"/>
      <c r="D129" s="17"/>
      <c r="E129" s="17"/>
      <c r="F129" s="17"/>
      <c r="G129" s="17"/>
      <c r="H129" s="17"/>
      <c r="I129" s="17"/>
      <c r="J129" s="17"/>
      <c r="K129" s="17"/>
      <c r="L129" s="17"/>
      <c r="M129" s="5"/>
      <c r="N129" s="17"/>
      <c r="O129" s="19"/>
      <c r="P129" s="17"/>
      <c r="Q129" s="19"/>
      <c r="R129" s="19"/>
      <c r="S129" s="20"/>
      <c r="T129" s="20"/>
      <c r="U129" s="20"/>
      <c r="V129" s="20"/>
      <c r="W129" s="17"/>
      <c r="X129" s="17"/>
      <c r="Y129" s="17"/>
      <c r="Z129" s="17"/>
      <c r="AA129" s="17"/>
      <c r="AB129" s="21"/>
      <c r="AC129" s="17"/>
      <c r="AD129" s="17"/>
      <c r="AE129" s="17"/>
      <c r="AF129" s="17"/>
      <c r="AG129" s="17"/>
      <c r="AH129" s="20"/>
      <c r="AI129" s="20"/>
      <c r="AJ129" s="17"/>
      <c r="AK129" s="17"/>
      <c r="AL129" s="20"/>
      <c r="AM129" s="20"/>
      <c r="AN129" s="20"/>
      <c r="AO129" s="20"/>
      <c r="AP129" s="20"/>
      <c r="AQ129" s="20"/>
      <c r="AR129" s="20"/>
      <c r="AS129" s="20"/>
      <c r="AT129" s="20"/>
      <c r="AU129" s="16"/>
      <c r="AV129" s="16"/>
      <c r="AW129" s="16"/>
    </row>
    <row r="130" ht="38.25" customHeight="1">
      <c r="A130" s="17"/>
      <c r="B130" s="17"/>
      <c r="C130" s="16"/>
      <c r="D130" s="17"/>
      <c r="E130" s="17"/>
      <c r="F130" s="17"/>
      <c r="G130" s="17"/>
      <c r="H130" s="17"/>
      <c r="I130" s="17"/>
      <c r="J130" s="17"/>
      <c r="K130" s="17"/>
      <c r="L130" s="17"/>
      <c r="M130" s="5"/>
      <c r="N130" s="17"/>
      <c r="O130" s="19"/>
      <c r="P130" s="17"/>
      <c r="Q130" s="19"/>
      <c r="R130" s="19"/>
      <c r="S130" s="20"/>
      <c r="T130" s="20"/>
      <c r="U130" s="20"/>
      <c r="V130" s="20"/>
      <c r="W130" s="17"/>
      <c r="X130" s="17"/>
      <c r="Y130" s="17"/>
      <c r="Z130" s="17"/>
      <c r="AA130" s="17"/>
      <c r="AB130" s="21"/>
      <c r="AC130" s="17"/>
      <c r="AD130" s="17"/>
      <c r="AE130" s="17"/>
      <c r="AF130" s="17"/>
      <c r="AG130" s="17"/>
      <c r="AH130" s="20"/>
      <c r="AI130" s="20"/>
      <c r="AJ130" s="17"/>
      <c r="AK130" s="17"/>
      <c r="AL130" s="20"/>
      <c r="AM130" s="20"/>
      <c r="AN130" s="20"/>
      <c r="AO130" s="20"/>
      <c r="AP130" s="20"/>
      <c r="AQ130" s="20"/>
      <c r="AR130" s="20"/>
      <c r="AS130" s="20"/>
      <c r="AT130" s="20"/>
      <c r="AU130" s="16"/>
      <c r="AV130" s="16"/>
      <c r="AW130" s="16"/>
    </row>
    <row r="131" ht="38.25" customHeight="1">
      <c r="A131" s="17"/>
      <c r="B131" s="17"/>
      <c r="C131" s="16"/>
      <c r="D131" s="17"/>
      <c r="E131" s="17"/>
      <c r="F131" s="17"/>
      <c r="G131" s="17"/>
      <c r="H131" s="17"/>
      <c r="I131" s="17"/>
      <c r="J131" s="17"/>
      <c r="K131" s="17"/>
      <c r="L131" s="17"/>
      <c r="M131" s="5"/>
      <c r="N131" s="17"/>
      <c r="O131" s="19"/>
      <c r="P131" s="17"/>
      <c r="Q131" s="19"/>
      <c r="R131" s="19"/>
      <c r="S131" s="20"/>
      <c r="T131" s="20"/>
      <c r="U131" s="20"/>
      <c r="V131" s="20"/>
      <c r="W131" s="17"/>
      <c r="X131" s="17"/>
      <c r="Y131" s="17"/>
      <c r="Z131" s="17"/>
      <c r="AA131" s="17"/>
      <c r="AB131" s="21"/>
      <c r="AC131" s="17"/>
      <c r="AD131" s="17"/>
      <c r="AE131" s="17"/>
      <c r="AF131" s="17"/>
      <c r="AG131" s="17"/>
      <c r="AH131" s="20"/>
      <c r="AI131" s="20"/>
      <c r="AJ131" s="17"/>
      <c r="AK131" s="17"/>
      <c r="AL131" s="20"/>
      <c r="AM131" s="20"/>
      <c r="AN131" s="20"/>
      <c r="AO131" s="20"/>
      <c r="AP131" s="20"/>
      <c r="AQ131" s="20"/>
      <c r="AR131" s="20"/>
      <c r="AS131" s="20"/>
      <c r="AT131" s="20"/>
      <c r="AU131" s="16"/>
      <c r="AV131" s="16"/>
      <c r="AW131" s="16"/>
    </row>
    <row r="132" ht="38.25" customHeight="1">
      <c r="A132" s="17"/>
      <c r="B132" s="17"/>
      <c r="C132" s="16"/>
      <c r="D132" s="17"/>
      <c r="E132" s="17"/>
      <c r="F132" s="17"/>
      <c r="G132" s="17"/>
      <c r="H132" s="17"/>
      <c r="I132" s="17"/>
      <c r="J132" s="17"/>
      <c r="K132" s="17"/>
      <c r="L132" s="17"/>
      <c r="M132" s="5"/>
      <c r="N132" s="17"/>
      <c r="O132" s="19"/>
      <c r="P132" s="17"/>
      <c r="Q132" s="19"/>
      <c r="R132" s="19"/>
      <c r="S132" s="20"/>
      <c r="T132" s="20"/>
      <c r="U132" s="20"/>
      <c r="V132" s="20"/>
      <c r="W132" s="17"/>
      <c r="X132" s="17"/>
      <c r="Y132" s="17"/>
      <c r="Z132" s="17"/>
      <c r="AA132" s="17"/>
      <c r="AB132" s="21"/>
      <c r="AC132" s="17"/>
      <c r="AD132" s="17"/>
      <c r="AE132" s="17"/>
      <c r="AF132" s="17"/>
      <c r="AG132" s="17"/>
      <c r="AH132" s="20"/>
      <c r="AI132" s="20"/>
      <c r="AJ132" s="17"/>
      <c r="AK132" s="17"/>
      <c r="AL132" s="20"/>
      <c r="AM132" s="20"/>
      <c r="AN132" s="20"/>
      <c r="AO132" s="20"/>
      <c r="AP132" s="20"/>
      <c r="AQ132" s="20"/>
      <c r="AR132" s="20"/>
      <c r="AS132" s="20"/>
      <c r="AT132" s="20"/>
      <c r="AU132" s="16"/>
      <c r="AV132" s="16"/>
      <c r="AW132" s="16"/>
    </row>
    <row r="133" ht="38.25" customHeight="1">
      <c r="A133" s="17"/>
      <c r="B133" s="17"/>
      <c r="C133" s="16"/>
      <c r="D133" s="17"/>
      <c r="E133" s="17"/>
      <c r="F133" s="17"/>
      <c r="G133" s="17"/>
      <c r="H133" s="17"/>
      <c r="I133" s="17"/>
      <c r="J133" s="17"/>
      <c r="K133" s="17"/>
      <c r="L133" s="17"/>
      <c r="M133" s="5"/>
      <c r="N133" s="17"/>
      <c r="O133" s="19"/>
      <c r="P133" s="17"/>
      <c r="Q133" s="19"/>
      <c r="R133" s="19"/>
      <c r="S133" s="20"/>
      <c r="T133" s="20"/>
      <c r="U133" s="20"/>
      <c r="V133" s="20"/>
      <c r="W133" s="17"/>
      <c r="X133" s="17"/>
      <c r="Y133" s="17"/>
      <c r="Z133" s="17"/>
      <c r="AA133" s="17"/>
      <c r="AB133" s="21"/>
      <c r="AC133" s="17"/>
      <c r="AD133" s="17"/>
      <c r="AE133" s="17"/>
      <c r="AF133" s="17"/>
      <c r="AG133" s="17"/>
      <c r="AH133" s="20"/>
      <c r="AI133" s="20"/>
      <c r="AJ133" s="17"/>
      <c r="AK133" s="17"/>
      <c r="AL133" s="20"/>
      <c r="AM133" s="20"/>
      <c r="AN133" s="20"/>
      <c r="AO133" s="20"/>
      <c r="AP133" s="20"/>
      <c r="AQ133" s="20"/>
      <c r="AR133" s="20"/>
      <c r="AS133" s="20"/>
      <c r="AT133" s="20"/>
      <c r="AU133" s="16"/>
      <c r="AV133" s="16"/>
      <c r="AW133" s="16"/>
    </row>
    <row r="134" ht="38.25" customHeight="1">
      <c r="A134" s="17"/>
      <c r="B134" s="17"/>
      <c r="C134" s="16"/>
      <c r="D134" s="17"/>
      <c r="E134" s="17"/>
      <c r="F134" s="17"/>
      <c r="G134" s="17"/>
      <c r="H134" s="17"/>
      <c r="I134" s="17"/>
      <c r="J134" s="17"/>
      <c r="K134" s="17"/>
      <c r="L134" s="17"/>
      <c r="M134" s="5"/>
      <c r="N134" s="17"/>
      <c r="O134" s="19"/>
      <c r="P134" s="17"/>
      <c r="Q134" s="19"/>
      <c r="R134" s="19"/>
      <c r="S134" s="20"/>
      <c r="T134" s="20"/>
      <c r="U134" s="20"/>
      <c r="V134" s="20"/>
      <c r="W134" s="17"/>
      <c r="X134" s="17"/>
      <c r="Y134" s="17"/>
      <c r="Z134" s="17"/>
      <c r="AA134" s="17"/>
      <c r="AB134" s="21"/>
      <c r="AC134" s="17"/>
      <c r="AD134" s="17"/>
      <c r="AE134" s="17"/>
      <c r="AF134" s="17"/>
      <c r="AG134" s="17"/>
      <c r="AH134" s="20"/>
      <c r="AI134" s="20"/>
      <c r="AJ134" s="17"/>
      <c r="AK134" s="17"/>
      <c r="AL134" s="20"/>
      <c r="AM134" s="20"/>
      <c r="AN134" s="20"/>
      <c r="AO134" s="20"/>
      <c r="AP134" s="20"/>
      <c r="AQ134" s="20"/>
      <c r="AR134" s="20"/>
      <c r="AS134" s="20"/>
      <c r="AT134" s="20"/>
      <c r="AU134" s="16"/>
      <c r="AV134" s="16"/>
      <c r="AW134" s="16"/>
    </row>
    <row r="135" ht="38.25" customHeight="1">
      <c r="A135" s="17"/>
      <c r="B135" s="17"/>
      <c r="C135" s="16"/>
      <c r="D135" s="17"/>
      <c r="E135" s="17"/>
      <c r="F135" s="17"/>
      <c r="G135" s="17"/>
      <c r="H135" s="17"/>
      <c r="I135" s="17"/>
      <c r="J135" s="17"/>
      <c r="K135" s="17"/>
      <c r="L135" s="17"/>
      <c r="M135" s="5"/>
      <c r="N135" s="17"/>
      <c r="O135" s="19"/>
      <c r="P135" s="17"/>
      <c r="Q135" s="19"/>
      <c r="R135" s="19"/>
      <c r="S135" s="20"/>
      <c r="T135" s="20"/>
      <c r="U135" s="20"/>
      <c r="V135" s="20"/>
      <c r="W135" s="17"/>
      <c r="X135" s="17"/>
      <c r="Y135" s="17"/>
      <c r="Z135" s="17"/>
      <c r="AA135" s="17"/>
      <c r="AB135" s="21"/>
      <c r="AC135" s="17"/>
      <c r="AD135" s="17"/>
      <c r="AE135" s="17"/>
      <c r="AF135" s="17"/>
      <c r="AG135" s="17"/>
      <c r="AH135" s="20"/>
      <c r="AI135" s="20"/>
      <c r="AJ135" s="17"/>
      <c r="AK135" s="17"/>
      <c r="AL135" s="20"/>
      <c r="AM135" s="20"/>
      <c r="AN135" s="20"/>
      <c r="AO135" s="20"/>
      <c r="AP135" s="20"/>
      <c r="AQ135" s="20"/>
      <c r="AR135" s="20"/>
      <c r="AS135" s="20"/>
      <c r="AT135" s="20"/>
      <c r="AU135" s="16"/>
      <c r="AV135" s="16"/>
      <c r="AW135" s="16"/>
    </row>
    <row r="136" ht="38.25" customHeight="1">
      <c r="A136" s="17"/>
      <c r="B136" s="17"/>
      <c r="C136" s="16"/>
      <c r="D136" s="17"/>
      <c r="E136" s="17"/>
      <c r="F136" s="17"/>
      <c r="G136" s="17"/>
      <c r="H136" s="17"/>
      <c r="I136" s="17"/>
      <c r="J136" s="17"/>
      <c r="K136" s="17"/>
      <c r="L136" s="17"/>
      <c r="M136" s="5"/>
      <c r="N136" s="17"/>
      <c r="O136" s="19"/>
      <c r="P136" s="17"/>
      <c r="Q136" s="19"/>
      <c r="R136" s="19"/>
      <c r="S136" s="20"/>
      <c r="T136" s="20"/>
      <c r="U136" s="20"/>
      <c r="V136" s="20"/>
      <c r="W136" s="17"/>
      <c r="X136" s="17"/>
      <c r="Y136" s="17"/>
      <c r="Z136" s="17"/>
      <c r="AA136" s="17"/>
      <c r="AB136" s="21"/>
      <c r="AC136" s="17"/>
      <c r="AD136" s="17"/>
      <c r="AE136" s="17"/>
      <c r="AF136" s="17"/>
      <c r="AG136" s="17"/>
      <c r="AH136" s="20"/>
      <c r="AI136" s="20"/>
      <c r="AJ136" s="17"/>
      <c r="AK136" s="17"/>
      <c r="AL136" s="20"/>
      <c r="AM136" s="20"/>
      <c r="AN136" s="20"/>
      <c r="AO136" s="20"/>
      <c r="AP136" s="20"/>
      <c r="AQ136" s="20"/>
      <c r="AR136" s="20"/>
      <c r="AS136" s="20"/>
      <c r="AT136" s="20"/>
      <c r="AU136" s="16"/>
      <c r="AV136" s="16"/>
      <c r="AW136" s="16"/>
    </row>
    <row r="137" ht="38.25" customHeight="1">
      <c r="A137" s="17"/>
      <c r="B137" s="17"/>
      <c r="C137" s="16"/>
      <c r="D137" s="17"/>
      <c r="E137" s="17"/>
      <c r="F137" s="17"/>
      <c r="G137" s="17"/>
      <c r="H137" s="17"/>
      <c r="I137" s="17"/>
      <c r="J137" s="17"/>
      <c r="K137" s="17"/>
      <c r="L137" s="17"/>
      <c r="M137" s="5"/>
      <c r="N137" s="17"/>
      <c r="O137" s="19"/>
      <c r="P137" s="17"/>
      <c r="Q137" s="19"/>
      <c r="R137" s="19"/>
      <c r="S137" s="20"/>
      <c r="T137" s="20"/>
      <c r="U137" s="20"/>
      <c r="V137" s="20"/>
      <c r="W137" s="17"/>
      <c r="X137" s="17"/>
      <c r="Y137" s="17"/>
      <c r="Z137" s="17"/>
      <c r="AA137" s="17"/>
      <c r="AB137" s="21"/>
      <c r="AC137" s="17"/>
      <c r="AD137" s="17"/>
      <c r="AE137" s="17"/>
      <c r="AF137" s="17"/>
      <c r="AG137" s="17"/>
      <c r="AH137" s="20"/>
      <c r="AI137" s="20"/>
      <c r="AJ137" s="17"/>
      <c r="AK137" s="17"/>
      <c r="AL137" s="20"/>
      <c r="AM137" s="20"/>
      <c r="AN137" s="20"/>
      <c r="AO137" s="20"/>
      <c r="AP137" s="20"/>
      <c r="AQ137" s="20"/>
      <c r="AR137" s="20"/>
      <c r="AS137" s="20"/>
      <c r="AT137" s="20"/>
      <c r="AU137" s="16"/>
      <c r="AV137" s="16"/>
      <c r="AW137" s="16"/>
    </row>
    <row r="138" ht="38.25" customHeight="1">
      <c r="A138" s="17"/>
      <c r="B138" s="17"/>
      <c r="C138" s="16"/>
      <c r="D138" s="17"/>
      <c r="E138" s="17"/>
      <c r="F138" s="17"/>
      <c r="G138" s="17"/>
      <c r="H138" s="17"/>
      <c r="I138" s="17"/>
      <c r="J138" s="17"/>
      <c r="K138" s="17"/>
      <c r="L138" s="17"/>
      <c r="M138" s="5"/>
      <c r="N138" s="17"/>
      <c r="O138" s="19"/>
      <c r="P138" s="17"/>
      <c r="Q138" s="19"/>
      <c r="R138" s="19"/>
      <c r="S138" s="20"/>
      <c r="T138" s="20"/>
      <c r="U138" s="20"/>
      <c r="V138" s="20"/>
      <c r="W138" s="17"/>
      <c r="X138" s="17"/>
      <c r="Y138" s="17"/>
      <c r="Z138" s="17"/>
      <c r="AA138" s="17"/>
      <c r="AB138" s="21"/>
      <c r="AC138" s="17"/>
      <c r="AD138" s="17"/>
      <c r="AE138" s="17"/>
      <c r="AF138" s="17"/>
      <c r="AG138" s="17"/>
      <c r="AH138" s="20"/>
      <c r="AI138" s="20"/>
      <c r="AJ138" s="17"/>
      <c r="AK138" s="17"/>
      <c r="AL138" s="20"/>
      <c r="AM138" s="20"/>
      <c r="AN138" s="20"/>
      <c r="AO138" s="20"/>
      <c r="AP138" s="20"/>
      <c r="AQ138" s="20"/>
      <c r="AR138" s="20"/>
      <c r="AS138" s="20"/>
      <c r="AT138" s="20"/>
      <c r="AU138" s="16"/>
      <c r="AV138" s="16"/>
      <c r="AW138" s="16"/>
    </row>
    <row r="139" ht="38.25" customHeight="1">
      <c r="A139" s="17"/>
      <c r="B139" s="17"/>
      <c r="C139" s="16"/>
      <c r="D139" s="17"/>
      <c r="E139" s="17"/>
      <c r="F139" s="17"/>
      <c r="G139" s="17"/>
      <c r="H139" s="17"/>
      <c r="I139" s="17"/>
      <c r="J139" s="17"/>
      <c r="K139" s="17"/>
      <c r="L139" s="17"/>
      <c r="M139" s="5"/>
      <c r="N139" s="17"/>
      <c r="O139" s="19"/>
      <c r="P139" s="17"/>
      <c r="Q139" s="19"/>
      <c r="R139" s="19"/>
      <c r="S139" s="20"/>
      <c r="T139" s="20"/>
      <c r="U139" s="20"/>
      <c r="V139" s="20"/>
      <c r="W139" s="17"/>
      <c r="X139" s="17"/>
      <c r="Y139" s="17"/>
      <c r="Z139" s="17"/>
      <c r="AA139" s="17"/>
      <c r="AB139" s="21"/>
      <c r="AC139" s="17"/>
      <c r="AD139" s="17"/>
      <c r="AE139" s="17"/>
      <c r="AF139" s="17"/>
      <c r="AG139" s="17"/>
      <c r="AH139" s="20"/>
      <c r="AI139" s="20"/>
      <c r="AJ139" s="17"/>
      <c r="AK139" s="17"/>
      <c r="AL139" s="20"/>
      <c r="AM139" s="20"/>
      <c r="AN139" s="20"/>
      <c r="AO139" s="20"/>
      <c r="AP139" s="20"/>
      <c r="AQ139" s="20"/>
      <c r="AR139" s="20"/>
      <c r="AS139" s="20"/>
      <c r="AT139" s="20"/>
      <c r="AU139" s="16"/>
      <c r="AV139" s="16"/>
      <c r="AW139" s="16"/>
    </row>
    <row r="140" ht="38.25" customHeight="1">
      <c r="A140" s="17"/>
      <c r="B140" s="17"/>
      <c r="C140" s="16"/>
      <c r="D140" s="17"/>
      <c r="E140" s="17"/>
      <c r="F140" s="17"/>
      <c r="G140" s="17"/>
      <c r="H140" s="17"/>
      <c r="I140" s="17"/>
      <c r="J140" s="17"/>
      <c r="K140" s="17"/>
      <c r="L140" s="17"/>
      <c r="M140" s="5"/>
      <c r="N140" s="17"/>
      <c r="O140" s="19"/>
      <c r="P140" s="17"/>
      <c r="Q140" s="19"/>
      <c r="R140" s="19"/>
      <c r="S140" s="20"/>
      <c r="T140" s="20"/>
      <c r="U140" s="20"/>
      <c r="V140" s="20"/>
      <c r="W140" s="17"/>
      <c r="X140" s="17"/>
      <c r="Y140" s="17"/>
      <c r="Z140" s="17"/>
      <c r="AA140" s="17"/>
      <c r="AB140" s="21"/>
      <c r="AC140" s="17"/>
      <c r="AD140" s="17"/>
      <c r="AE140" s="17"/>
      <c r="AF140" s="17"/>
      <c r="AG140" s="17"/>
      <c r="AH140" s="20"/>
      <c r="AI140" s="20"/>
      <c r="AJ140" s="17"/>
      <c r="AK140" s="17"/>
      <c r="AL140" s="20"/>
      <c r="AM140" s="20"/>
      <c r="AN140" s="20"/>
      <c r="AO140" s="20"/>
      <c r="AP140" s="20"/>
      <c r="AQ140" s="20"/>
      <c r="AR140" s="20"/>
      <c r="AS140" s="20"/>
      <c r="AT140" s="20"/>
      <c r="AU140" s="16"/>
      <c r="AV140" s="16"/>
      <c r="AW140" s="16"/>
    </row>
    <row r="141" ht="38.25" customHeight="1">
      <c r="A141" s="17"/>
      <c r="B141" s="17"/>
      <c r="C141" s="16"/>
      <c r="D141" s="17"/>
      <c r="E141" s="17"/>
      <c r="F141" s="17"/>
      <c r="G141" s="17"/>
      <c r="H141" s="17"/>
      <c r="I141" s="17"/>
      <c r="J141" s="17"/>
      <c r="K141" s="17"/>
      <c r="L141" s="17"/>
      <c r="M141" s="5"/>
      <c r="N141" s="17"/>
      <c r="O141" s="19"/>
      <c r="P141" s="17"/>
      <c r="Q141" s="19"/>
      <c r="R141" s="19"/>
      <c r="S141" s="20"/>
      <c r="T141" s="20"/>
      <c r="U141" s="20"/>
      <c r="V141" s="20"/>
      <c r="W141" s="17"/>
      <c r="X141" s="17"/>
      <c r="Y141" s="17"/>
      <c r="Z141" s="17"/>
      <c r="AA141" s="17"/>
      <c r="AB141" s="21"/>
      <c r="AC141" s="17"/>
      <c r="AD141" s="17"/>
      <c r="AE141" s="17"/>
      <c r="AF141" s="17"/>
      <c r="AG141" s="17"/>
      <c r="AH141" s="20"/>
      <c r="AI141" s="20"/>
      <c r="AJ141" s="17"/>
      <c r="AK141" s="17"/>
      <c r="AL141" s="20"/>
      <c r="AM141" s="20"/>
      <c r="AN141" s="20"/>
      <c r="AO141" s="20"/>
      <c r="AP141" s="20"/>
      <c r="AQ141" s="20"/>
      <c r="AR141" s="20"/>
      <c r="AS141" s="20"/>
      <c r="AT141" s="20"/>
      <c r="AU141" s="16"/>
      <c r="AV141" s="16"/>
      <c r="AW141" s="16"/>
    </row>
    <row r="142" ht="38.25" customHeight="1">
      <c r="A142" s="17"/>
      <c r="B142" s="17"/>
      <c r="C142" s="16"/>
      <c r="D142" s="17"/>
      <c r="E142" s="17"/>
      <c r="F142" s="17"/>
      <c r="G142" s="17"/>
      <c r="H142" s="17"/>
      <c r="I142" s="17"/>
      <c r="J142" s="17"/>
      <c r="K142" s="17"/>
      <c r="L142" s="17"/>
      <c r="M142" s="5"/>
      <c r="N142" s="17"/>
      <c r="O142" s="19"/>
      <c r="P142" s="17"/>
      <c r="Q142" s="19"/>
      <c r="R142" s="19"/>
      <c r="S142" s="20"/>
      <c r="T142" s="20"/>
      <c r="U142" s="20"/>
      <c r="V142" s="20"/>
      <c r="W142" s="17"/>
      <c r="X142" s="17"/>
      <c r="Y142" s="17"/>
      <c r="Z142" s="17"/>
      <c r="AA142" s="17"/>
      <c r="AB142" s="21"/>
      <c r="AC142" s="17"/>
      <c r="AD142" s="17"/>
      <c r="AE142" s="17"/>
      <c r="AF142" s="17"/>
      <c r="AG142" s="17"/>
      <c r="AH142" s="20"/>
      <c r="AI142" s="20"/>
      <c r="AJ142" s="17"/>
      <c r="AK142" s="17"/>
      <c r="AL142" s="20"/>
      <c r="AM142" s="20"/>
      <c r="AN142" s="20"/>
      <c r="AO142" s="20"/>
      <c r="AP142" s="20"/>
      <c r="AQ142" s="20"/>
      <c r="AR142" s="20"/>
      <c r="AS142" s="20"/>
      <c r="AT142" s="20"/>
      <c r="AU142" s="16"/>
      <c r="AV142" s="16"/>
      <c r="AW142" s="16"/>
    </row>
    <row r="143" ht="38.25" customHeight="1">
      <c r="A143" s="17"/>
      <c r="B143" s="17"/>
      <c r="C143" s="16"/>
      <c r="D143" s="17"/>
      <c r="E143" s="17"/>
      <c r="F143" s="17"/>
      <c r="G143" s="17"/>
      <c r="H143" s="17"/>
      <c r="I143" s="17"/>
      <c r="J143" s="17"/>
      <c r="K143" s="17"/>
      <c r="L143" s="17"/>
      <c r="M143" s="5"/>
      <c r="N143" s="17"/>
      <c r="O143" s="19"/>
      <c r="P143" s="17"/>
      <c r="Q143" s="19"/>
      <c r="R143" s="19"/>
      <c r="S143" s="20"/>
      <c r="T143" s="20"/>
      <c r="U143" s="20"/>
      <c r="V143" s="20"/>
      <c r="W143" s="17"/>
      <c r="X143" s="17"/>
      <c r="Y143" s="17"/>
      <c r="Z143" s="17"/>
      <c r="AA143" s="17"/>
      <c r="AB143" s="21"/>
      <c r="AC143" s="17"/>
      <c r="AD143" s="17"/>
      <c r="AE143" s="17"/>
      <c r="AF143" s="17"/>
      <c r="AG143" s="17"/>
      <c r="AH143" s="20"/>
      <c r="AI143" s="20"/>
      <c r="AJ143" s="17"/>
      <c r="AK143" s="17"/>
      <c r="AL143" s="20"/>
      <c r="AM143" s="20"/>
      <c r="AN143" s="20"/>
      <c r="AO143" s="20"/>
      <c r="AP143" s="20"/>
      <c r="AQ143" s="20"/>
      <c r="AR143" s="20"/>
      <c r="AS143" s="20"/>
      <c r="AT143" s="20"/>
      <c r="AU143" s="16"/>
      <c r="AV143" s="16"/>
      <c r="AW143" s="16"/>
    </row>
    <row r="144" ht="38.25" customHeight="1">
      <c r="A144" s="17"/>
      <c r="B144" s="17"/>
      <c r="C144" s="16"/>
      <c r="D144" s="17"/>
      <c r="E144" s="17"/>
      <c r="F144" s="17"/>
      <c r="G144" s="17"/>
      <c r="H144" s="17"/>
      <c r="I144" s="17"/>
      <c r="J144" s="17"/>
      <c r="K144" s="17"/>
      <c r="L144" s="17"/>
      <c r="M144" s="5"/>
      <c r="N144" s="17"/>
      <c r="O144" s="19"/>
      <c r="P144" s="17"/>
      <c r="Q144" s="19"/>
      <c r="R144" s="19"/>
      <c r="S144" s="20"/>
      <c r="T144" s="20"/>
      <c r="U144" s="20"/>
      <c r="V144" s="20"/>
      <c r="W144" s="17"/>
      <c r="X144" s="17"/>
      <c r="Y144" s="17"/>
      <c r="Z144" s="17"/>
      <c r="AA144" s="17"/>
      <c r="AB144" s="21"/>
      <c r="AC144" s="17"/>
      <c r="AD144" s="17"/>
      <c r="AE144" s="17"/>
      <c r="AF144" s="17"/>
      <c r="AG144" s="17"/>
      <c r="AH144" s="20"/>
      <c r="AI144" s="20"/>
      <c r="AJ144" s="17"/>
      <c r="AK144" s="17"/>
      <c r="AL144" s="20"/>
      <c r="AM144" s="20"/>
      <c r="AN144" s="20"/>
      <c r="AO144" s="20"/>
      <c r="AP144" s="20"/>
      <c r="AQ144" s="20"/>
      <c r="AR144" s="20"/>
      <c r="AS144" s="20"/>
      <c r="AT144" s="20"/>
      <c r="AU144" s="16"/>
      <c r="AV144" s="16"/>
      <c r="AW144" s="16"/>
    </row>
    <row r="145" ht="38.25" customHeight="1">
      <c r="A145" s="17"/>
      <c r="B145" s="17"/>
      <c r="C145" s="16"/>
      <c r="D145" s="17"/>
      <c r="E145" s="17"/>
      <c r="F145" s="17"/>
      <c r="G145" s="17"/>
      <c r="H145" s="17"/>
      <c r="I145" s="17"/>
      <c r="J145" s="17"/>
      <c r="K145" s="17"/>
      <c r="L145" s="17"/>
      <c r="M145" s="5"/>
      <c r="N145" s="17"/>
      <c r="O145" s="19"/>
      <c r="P145" s="17"/>
      <c r="Q145" s="19"/>
      <c r="R145" s="19"/>
      <c r="S145" s="20"/>
      <c r="T145" s="20"/>
      <c r="U145" s="20"/>
      <c r="V145" s="20"/>
      <c r="W145" s="17"/>
      <c r="X145" s="17"/>
      <c r="Y145" s="17"/>
      <c r="Z145" s="17"/>
      <c r="AA145" s="17"/>
      <c r="AB145" s="21"/>
      <c r="AC145" s="17"/>
      <c r="AD145" s="17"/>
      <c r="AE145" s="17"/>
      <c r="AF145" s="17"/>
      <c r="AG145" s="17"/>
      <c r="AH145" s="20"/>
      <c r="AI145" s="20"/>
      <c r="AJ145" s="17"/>
      <c r="AK145" s="17"/>
      <c r="AL145" s="20"/>
      <c r="AM145" s="20"/>
      <c r="AN145" s="20"/>
      <c r="AO145" s="20"/>
      <c r="AP145" s="20"/>
      <c r="AQ145" s="20"/>
      <c r="AR145" s="20"/>
      <c r="AS145" s="20"/>
      <c r="AT145" s="20"/>
      <c r="AU145" s="16"/>
      <c r="AV145" s="16"/>
      <c r="AW145" s="16"/>
    </row>
    <row r="146" ht="38.25" customHeight="1">
      <c r="A146" s="17"/>
      <c r="B146" s="17"/>
      <c r="C146" s="16"/>
      <c r="D146" s="17"/>
      <c r="E146" s="17"/>
      <c r="F146" s="17"/>
      <c r="G146" s="17"/>
      <c r="H146" s="17"/>
      <c r="I146" s="17"/>
      <c r="J146" s="17"/>
      <c r="K146" s="17"/>
      <c r="L146" s="17"/>
      <c r="M146" s="5"/>
      <c r="N146" s="17"/>
      <c r="O146" s="19"/>
      <c r="P146" s="17"/>
      <c r="Q146" s="19"/>
      <c r="R146" s="19"/>
      <c r="S146" s="20"/>
      <c r="T146" s="20"/>
      <c r="U146" s="20"/>
      <c r="V146" s="20"/>
      <c r="W146" s="17"/>
      <c r="X146" s="17"/>
      <c r="Y146" s="17"/>
      <c r="Z146" s="17"/>
      <c r="AA146" s="17"/>
      <c r="AB146" s="21"/>
      <c r="AC146" s="17"/>
      <c r="AD146" s="17"/>
      <c r="AE146" s="17"/>
      <c r="AF146" s="17"/>
      <c r="AG146" s="17"/>
      <c r="AH146" s="20"/>
      <c r="AI146" s="20"/>
      <c r="AJ146" s="17"/>
      <c r="AK146" s="17"/>
      <c r="AL146" s="20"/>
      <c r="AM146" s="20"/>
      <c r="AN146" s="20"/>
      <c r="AO146" s="20"/>
      <c r="AP146" s="20"/>
      <c r="AQ146" s="20"/>
      <c r="AR146" s="20"/>
      <c r="AS146" s="20"/>
      <c r="AT146" s="20"/>
      <c r="AU146" s="16"/>
      <c r="AV146" s="16"/>
      <c r="AW146" s="16"/>
    </row>
    <row r="147" ht="38.25" customHeight="1">
      <c r="A147" s="17"/>
      <c r="B147" s="17"/>
      <c r="C147" s="16"/>
      <c r="D147" s="17"/>
      <c r="E147" s="17"/>
      <c r="F147" s="17"/>
      <c r="G147" s="17"/>
      <c r="H147" s="17"/>
      <c r="I147" s="17"/>
      <c r="J147" s="17"/>
      <c r="K147" s="17"/>
      <c r="L147" s="17"/>
      <c r="M147" s="5"/>
      <c r="N147" s="17"/>
      <c r="O147" s="19"/>
      <c r="P147" s="17"/>
      <c r="Q147" s="19"/>
      <c r="R147" s="19"/>
      <c r="S147" s="20"/>
      <c r="T147" s="20"/>
      <c r="U147" s="20"/>
      <c r="V147" s="20"/>
      <c r="W147" s="17"/>
      <c r="X147" s="17"/>
      <c r="Y147" s="17"/>
      <c r="Z147" s="17"/>
      <c r="AA147" s="17"/>
      <c r="AB147" s="21"/>
      <c r="AC147" s="17"/>
      <c r="AD147" s="17"/>
      <c r="AE147" s="17"/>
      <c r="AF147" s="17"/>
      <c r="AG147" s="17"/>
      <c r="AH147" s="20"/>
      <c r="AI147" s="20"/>
      <c r="AJ147" s="17"/>
      <c r="AK147" s="17"/>
      <c r="AL147" s="20"/>
      <c r="AM147" s="20"/>
      <c r="AN147" s="20"/>
      <c r="AO147" s="20"/>
      <c r="AP147" s="20"/>
      <c r="AQ147" s="20"/>
      <c r="AR147" s="20"/>
      <c r="AS147" s="20"/>
      <c r="AT147" s="20"/>
      <c r="AU147" s="16"/>
      <c r="AV147" s="16"/>
      <c r="AW147" s="16"/>
    </row>
    <row r="148" ht="38.25" customHeight="1">
      <c r="A148" s="17"/>
      <c r="B148" s="17"/>
      <c r="C148" s="16"/>
      <c r="D148" s="17"/>
      <c r="E148" s="17"/>
      <c r="F148" s="17"/>
      <c r="G148" s="17"/>
      <c r="H148" s="17"/>
      <c r="I148" s="17"/>
      <c r="J148" s="17"/>
      <c r="K148" s="17"/>
      <c r="L148" s="17"/>
      <c r="M148" s="5"/>
      <c r="N148" s="17"/>
      <c r="O148" s="19"/>
      <c r="P148" s="17"/>
      <c r="Q148" s="19"/>
      <c r="R148" s="19"/>
      <c r="S148" s="20"/>
      <c r="T148" s="20"/>
      <c r="U148" s="20"/>
      <c r="V148" s="20"/>
      <c r="W148" s="17"/>
      <c r="X148" s="17"/>
      <c r="Y148" s="17"/>
      <c r="Z148" s="17"/>
      <c r="AA148" s="17"/>
      <c r="AB148" s="21"/>
      <c r="AC148" s="17"/>
      <c r="AD148" s="17"/>
      <c r="AE148" s="17"/>
      <c r="AF148" s="17"/>
      <c r="AG148" s="17"/>
      <c r="AH148" s="20"/>
      <c r="AI148" s="20"/>
      <c r="AJ148" s="17"/>
      <c r="AK148" s="17"/>
      <c r="AL148" s="20"/>
      <c r="AM148" s="20"/>
      <c r="AN148" s="20"/>
      <c r="AO148" s="20"/>
      <c r="AP148" s="20"/>
      <c r="AQ148" s="20"/>
      <c r="AR148" s="20"/>
      <c r="AS148" s="20"/>
      <c r="AT148" s="20"/>
      <c r="AU148" s="16"/>
      <c r="AV148" s="16"/>
      <c r="AW148" s="16"/>
    </row>
    <row r="149" ht="38.25" customHeight="1">
      <c r="A149" s="17"/>
      <c r="B149" s="17"/>
      <c r="C149" s="16"/>
      <c r="D149" s="17"/>
      <c r="E149" s="17"/>
      <c r="F149" s="17"/>
      <c r="G149" s="17"/>
      <c r="H149" s="17"/>
      <c r="I149" s="17"/>
      <c r="J149" s="17"/>
      <c r="K149" s="17"/>
      <c r="L149" s="17"/>
      <c r="M149" s="5"/>
      <c r="N149" s="17"/>
      <c r="O149" s="19"/>
      <c r="P149" s="17"/>
      <c r="Q149" s="19"/>
      <c r="R149" s="19"/>
      <c r="S149" s="20"/>
      <c r="T149" s="20"/>
      <c r="U149" s="20"/>
      <c r="V149" s="20"/>
      <c r="W149" s="17"/>
      <c r="X149" s="17"/>
      <c r="Y149" s="17"/>
      <c r="Z149" s="17"/>
      <c r="AA149" s="17"/>
      <c r="AB149" s="21"/>
      <c r="AC149" s="17"/>
      <c r="AD149" s="17"/>
      <c r="AE149" s="17"/>
      <c r="AF149" s="17"/>
      <c r="AG149" s="17"/>
      <c r="AH149" s="20"/>
      <c r="AI149" s="20"/>
      <c r="AJ149" s="17"/>
      <c r="AK149" s="17"/>
      <c r="AL149" s="20"/>
      <c r="AM149" s="20"/>
      <c r="AN149" s="20"/>
      <c r="AO149" s="20"/>
      <c r="AP149" s="20"/>
      <c r="AQ149" s="20"/>
      <c r="AR149" s="20"/>
      <c r="AS149" s="20"/>
      <c r="AT149" s="20"/>
      <c r="AU149" s="16"/>
      <c r="AV149" s="16"/>
      <c r="AW149" s="16"/>
    </row>
    <row r="150" ht="38.25" customHeight="1">
      <c r="A150" s="17"/>
      <c r="B150" s="17"/>
      <c r="C150" s="16"/>
      <c r="D150" s="17"/>
      <c r="E150" s="17"/>
      <c r="F150" s="17"/>
      <c r="G150" s="17"/>
      <c r="H150" s="17"/>
      <c r="I150" s="17"/>
      <c r="J150" s="17"/>
      <c r="K150" s="17"/>
      <c r="L150" s="17"/>
      <c r="M150" s="5"/>
      <c r="N150" s="17"/>
      <c r="O150" s="19"/>
      <c r="P150" s="17"/>
      <c r="Q150" s="19"/>
      <c r="R150" s="19"/>
      <c r="S150" s="20"/>
      <c r="T150" s="20"/>
      <c r="U150" s="20"/>
      <c r="V150" s="20"/>
      <c r="W150" s="17"/>
      <c r="X150" s="17"/>
      <c r="Y150" s="17"/>
      <c r="Z150" s="17"/>
      <c r="AA150" s="17"/>
      <c r="AB150" s="21"/>
      <c r="AC150" s="17"/>
      <c r="AD150" s="17"/>
      <c r="AE150" s="17"/>
      <c r="AF150" s="17"/>
      <c r="AG150" s="17"/>
      <c r="AH150" s="20"/>
      <c r="AI150" s="20"/>
      <c r="AJ150" s="17"/>
      <c r="AK150" s="17"/>
      <c r="AL150" s="20"/>
      <c r="AM150" s="20"/>
      <c r="AN150" s="20"/>
      <c r="AO150" s="20"/>
      <c r="AP150" s="20"/>
      <c r="AQ150" s="20"/>
      <c r="AR150" s="20"/>
      <c r="AS150" s="20"/>
      <c r="AT150" s="20"/>
      <c r="AU150" s="16"/>
      <c r="AV150" s="16"/>
      <c r="AW150" s="16"/>
    </row>
    <row r="151" ht="38.25" customHeight="1">
      <c r="A151" s="17"/>
      <c r="B151" s="17"/>
      <c r="C151" s="16"/>
      <c r="D151" s="17"/>
      <c r="E151" s="17"/>
      <c r="F151" s="17"/>
      <c r="G151" s="17"/>
      <c r="H151" s="17"/>
      <c r="I151" s="17"/>
      <c r="J151" s="17"/>
      <c r="K151" s="17"/>
      <c r="L151" s="17"/>
      <c r="M151" s="5"/>
      <c r="N151" s="17"/>
      <c r="O151" s="19"/>
      <c r="P151" s="17"/>
      <c r="Q151" s="19"/>
      <c r="R151" s="19"/>
      <c r="S151" s="20"/>
      <c r="T151" s="20"/>
      <c r="U151" s="20"/>
      <c r="V151" s="20"/>
      <c r="W151" s="17"/>
      <c r="X151" s="17"/>
      <c r="Y151" s="17"/>
      <c r="Z151" s="17"/>
      <c r="AA151" s="17"/>
      <c r="AB151" s="21"/>
      <c r="AC151" s="17"/>
      <c r="AD151" s="17"/>
      <c r="AE151" s="17"/>
      <c r="AF151" s="17"/>
      <c r="AG151" s="17"/>
      <c r="AH151" s="20"/>
      <c r="AI151" s="20"/>
      <c r="AJ151" s="17"/>
      <c r="AK151" s="17"/>
      <c r="AL151" s="20"/>
      <c r="AM151" s="20"/>
      <c r="AN151" s="20"/>
      <c r="AO151" s="20"/>
      <c r="AP151" s="20"/>
      <c r="AQ151" s="20"/>
      <c r="AR151" s="20"/>
      <c r="AS151" s="20"/>
      <c r="AT151" s="20"/>
      <c r="AU151" s="16"/>
      <c r="AV151" s="16"/>
      <c r="AW151" s="16"/>
    </row>
    <row r="152" ht="38.25" customHeight="1">
      <c r="A152" s="17"/>
      <c r="B152" s="17"/>
      <c r="C152" s="16"/>
      <c r="D152" s="17"/>
      <c r="E152" s="17"/>
      <c r="F152" s="17"/>
      <c r="G152" s="17"/>
      <c r="H152" s="17"/>
      <c r="I152" s="17"/>
      <c r="J152" s="17"/>
      <c r="K152" s="17"/>
      <c r="L152" s="17"/>
      <c r="M152" s="5"/>
      <c r="N152" s="17"/>
      <c r="O152" s="19"/>
      <c r="P152" s="17"/>
      <c r="Q152" s="19"/>
      <c r="R152" s="19"/>
      <c r="S152" s="20"/>
      <c r="T152" s="20"/>
      <c r="U152" s="20"/>
      <c r="V152" s="20"/>
      <c r="W152" s="17"/>
      <c r="X152" s="17"/>
      <c r="Y152" s="17"/>
      <c r="Z152" s="17"/>
      <c r="AA152" s="17"/>
      <c r="AB152" s="21"/>
      <c r="AC152" s="17"/>
      <c r="AD152" s="17"/>
      <c r="AE152" s="17"/>
      <c r="AF152" s="17"/>
      <c r="AG152" s="17"/>
      <c r="AH152" s="20"/>
      <c r="AI152" s="20"/>
      <c r="AJ152" s="17"/>
      <c r="AK152" s="17"/>
      <c r="AL152" s="20"/>
      <c r="AM152" s="20"/>
      <c r="AN152" s="20"/>
      <c r="AO152" s="20"/>
      <c r="AP152" s="20"/>
      <c r="AQ152" s="20"/>
      <c r="AR152" s="20"/>
      <c r="AS152" s="20"/>
      <c r="AT152" s="20"/>
      <c r="AU152" s="16"/>
      <c r="AV152" s="16"/>
      <c r="AW152" s="16"/>
    </row>
    <row r="153" ht="38.25" customHeight="1">
      <c r="A153" s="17"/>
      <c r="B153" s="17"/>
      <c r="C153" s="16"/>
      <c r="D153" s="17"/>
      <c r="E153" s="17"/>
      <c r="F153" s="17"/>
      <c r="G153" s="17"/>
      <c r="H153" s="17"/>
      <c r="I153" s="17"/>
      <c r="J153" s="17"/>
      <c r="K153" s="17"/>
      <c r="L153" s="17"/>
      <c r="M153" s="5"/>
      <c r="N153" s="17"/>
      <c r="O153" s="19"/>
      <c r="P153" s="17"/>
      <c r="Q153" s="19"/>
      <c r="R153" s="19"/>
      <c r="S153" s="20"/>
      <c r="T153" s="20"/>
      <c r="U153" s="20"/>
      <c r="V153" s="20"/>
      <c r="W153" s="17"/>
      <c r="X153" s="17"/>
      <c r="Y153" s="17"/>
      <c r="Z153" s="17"/>
      <c r="AA153" s="17"/>
      <c r="AB153" s="21"/>
      <c r="AC153" s="17"/>
      <c r="AD153" s="17"/>
      <c r="AE153" s="17"/>
      <c r="AF153" s="17"/>
      <c r="AG153" s="17"/>
      <c r="AH153" s="20"/>
      <c r="AI153" s="20"/>
      <c r="AJ153" s="17"/>
      <c r="AK153" s="17"/>
      <c r="AL153" s="20"/>
      <c r="AM153" s="20"/>
      <c r="AN153" s="20"/>
      <c r="AO153" s="20"/>
      <c r="AP153" s="20"/>
      <c r="AQ153" s="20"/>
      <c r="AR153" s="20"/>
      <c r="AS153" s="20"/>
      <c r="AT153" s="20"/>
      <c r="AU153" s="16"/>
      <c r="AV153" s="16"/>
      <c r="AW153" s="16"/>
    </row>
    <row r="154" ht="38.25" customHeight="1">
      <c r="A154" s="17"/>
      <c r="B154" s="17"/>
      <c r="C154" s="16"/>
      <c r="D154" s="17"/>
      <c r="E154" s="17"/>
      <c r="F154" s="17"/>
      <c r="G154" s="17"/>
      <c r="H154" s="17"/>
      <c r="I154" s="17"/>
      <c r="J154" s="17"/>
      <c r="K154" s="17"/>
      <c r="L154" s="17"/>
      <c r="M154" s="5"/>
      <c r="N154" s="17"/>
      <c r="O154" s="19"/>
      <c r="P154" s="17"/>
      <c r="Q154" s="19"/>
      <c r="R154" s="19"/>
      <c r="S154" s="20"/>
      <c r="T154" s="20"/>
      <c r="U154" s="20"/>
      <c r="V154" s="20"/>
      <c r="W154" s="17"/>
      <c r="X154" s="17"/>
      <c r="Y154" s="17"/>
      <c r="Z154" s="17"/>
      <c r="AA154" s="17"/>
      <c r="AB154" s="21"/>
      <c r="AC154" s="17"/>
      <c r="AD154" s="17"/>
      <c r="AE154" s="17"/>
      <c r="AF154" s="17"/>
      <c r="AG154" s="17"/>
      <c r="AH154" s="20"/>
      <c r="AI154" s="20"/>
      <c r="AJ154" s="17"/>
      <c r="AK154" s="17"/>
      <c r="AL154" s="20"/>
      <c r="AM154" s="20"/>
      <c r="AN154" s="20"/>
      <c r="AO154" s="20"/>
      <c r="AP154" s="20"/>
      <c r="AQ154" s="20"/>
      <c r="AR154" s="20"/>
      <c r="AS154" s="20"/>
      <c r="AT154" s="20"/>
      <c r="AU154" s="16"/>
      <c r="AV154" s="16"/>
      <c r="AW154" s="16"/>
    </row>
    <row r="155" ht="38.25" customHeight="1">
      <c r="A155" s="17"/>
      <c r="B155" s="17"/>
      <c r="C155" s="16"/>
      <c r="D155" s="17"/>
      <c r="E155" s="17"/>
      <c r="F155" s="17"/>
      <c r="G155" s="17"/>
      <c r="H155" s="17"/>
      <c r="I155" s="17"/>
      <c r="J155" s="17"/>
      <c r="K155" s="17"/>
      <c r="L155" s="17"/>
      <c r="M155" s="5"/>
      <c r="N155" s="17"/>
      <c r="O155" s="19"/>
      <c r="P155" s="17"/>
      <c r="Q155" s="19"/>
      <c r="R155" s="19"/>
      <c r="S155" s="20"/>
      <c r="T155" s="20"/>
      <c r="U155" s="20"/>
      <c r="V155" s="20"/>
      <c r="W155" s="17"/>
      <c r="X155" s="17"/>
      <c r="Y155" s="17"/>
      <c r="Z155" s="17"/>
      <c r="AA155" s="17"/>
      <c r="AB155" s="21"/>
      <c r="AC155" s="17"/>
      <c r="AD155" s="17"/>
      <c r="AE155" s="17"/>
      <c r="AF155" s="17"/>
      <c r="AG155" s="17"/>
      <c r="AH155" s="20"/>
      <c r="AI155" s="20"/>
      <c r="AJ155" s="17"/>
      <c r="AK155" s="17"/>
      <c r="AL155" s="20"/>
      <c r="AM155" s="20"/>
      <c r="AN155" s="20"/>
      <c r="AO155" s="20"/>
      <c r="AP155" s="20"/>
      <c r="AQ155" s="20"/>
      <c r="AR155" s="20"/>
      <c r="AS155" s="20"/>
      <c r="AT155" s="20"/>
      <c r="AU155" s="16"/>
      <c r="AV155" s="16"/>
      <c r="AW155" s="16"/>
    </row>
    <row r="156" ht="38.25" customHeight="1">
      <c r="A156" s="17"/>
      <c r="B156" s="17"/>
      <c r="C156" s="16"/>
      <c r="D156" s="17"/>
      <c r="E156" s="17"/>
      <c r="F156" s="17"/>
      <c r="G156" s="17"/>
      <c r="H156" s="17"/>
      <c r="I156" s="17"/>
      <c r="J156" s="17"/>
      <c r="K156" s="17"/>
      <c r="L156" s="17"/>
      <c r="M156" s="5"/>
      <c r="N156" s="17"/>
      <c r="O156" s="19"/>
      <c r="P156" s="17"/>
      <c r="Q156" s="19"/>
      <c r="R156" s="19"/>
      <c r="S156" s="20"/>
      <c r="T156" s="20"/>
      <c r="U156" s="20"/>
      <c r="V156" s="20"/>
      <c r="W156" s="17"/>
      <c r="X156" s="17"/>
      <c r="Y156" s="17"/>
      <c r="Z156" s="17"/>
      <c r="AA156" s="17"/>
      <c r="AB156" s="21"/>
      <c r="AC156" s="17"/>
      <c r="AD156" s="17"/>
      <c r="AE156" s="17"/>
      <c r="AF156" s="17"/>
      <c r="AG156" s="17"/>
      <c r="AH156" s="20"/>
      <c r="AI156" s="20"/>
      <c r="AJ156" s="17"/>
      <c r="AK156" s="17"/>
      <c r="AL156" s="20"/>
      <c r="AM156" s="20"/>
      <c r="AN156" s="20"/>
      <c r="AO156" s="20"/>
      <c r="AP156" s="20"/>
      <c r="AQ156" s="20"/>
      <c r="AR156" s="20"/>
      <c r="AS156" s="20"/>
      <c r="AT156" s="20"/>
      <c r="AU156" s="16"/>
      <c r="AV156" s="16"/>
      <c r="AW156" s="16"/>
    </row>
    <row r="157" ht="38.25" customHeight="1">
      <c r="A157" s="17"/>
      <c r="B157" s="17"/>
      <c r="C157" s="16"/>
      <c r="D157" s="17"/>
      <c r="E157" s="17"/>
      <c r="F157" s="17"/>
      <c r="G157" s="17"/>
      <c r="H157" s="17"/>
      <c r="I157" s="17"/>
      <c r="J157" s="17"/>
      <c r="K157" s="17"/>
      <c r="L157" s="17"/>
      <c r="M157" s="5"/>
      <c r="N157" s="17"/>
      <c r="O157" s="19"/>
      <c r="P157" s="17"/>
      <c r="Q157" s="19"/>
      <c r="R157" s="19"/>
      <c r="S157" s="20"/>
      <c r="T157" s="20"/>
      <c r="U157" s="20"/>
      <c r="V157" s="20"/>
      <c r="W157" s="17"/>
      <c r="X157" s="17"/>
      <c r="Y157" s="17"/>
      <c r="Z157" s="17"/>
      <c r="AA157" s="17"/>
      <c r="AB157" s="21"/>
      <c r="AC157" s="17"/>
      <c r="AD157" s="17"/>
      <c r="AE157" s="17"/>
      <c r="AF157" s="17"/>
      <c r="AG157" s="17"/>
      <c r="AH157" s="20"/>
      <c r="AI157" s="20"/>
      <c r="AJ157" s="17"/>
      <c r="AK157" s="17"/>
      <c r="AL157" s="20"/>
      <c r="AM157" s="20"/>
      <c r="AN157" s="20"/>
      <c r="AO157" s="20"/>
      <c r="AP157" s="20"/>
      <c r="AQ157" s="20"/>
      <c r="AR157" s="20"/>
      <c r="AS157" s="20"/>
      <c r="AT157" s="20"/>
      <c r="AU157" s="16"/>
      <c r="AV157" s="16"/>
      <c r="AW157" s="16"/>
    </row>
    <row r="158" ht="38.25" customHeight="1">
      <c r="A158" s="17"/>
      <c r="B158" s="17"/>
      <c r="C158" s="16"/>
      <c r="D158" s="17"/>
      <c r="E158" s="17"/>
      <c r="F158" s="17"/>
      <c r="G158" s="17"/>
      <c r="H158" s="17"/>
      <c r="I158" s="17"/>
      <c r="J158" s="17"/>
      <c r="K158" s="17"/>
      <c r="L158" s="17"/>
      <c r="M158" s="5"/>
      <c r="N158" s="17"/>
      <c r="O158" s="19"/>
      <c r="P158" s="17"/>
      <c r="Q158" s="19"/>
      <c r="R158" s="19"/>
      <c r="S158" s="20"/>
      <c r="T158" s="20"/>
      <c r="U158" s="20"/>
      <c r="V158" s="20"/>
      <c r="W158" s="17"/>
      <c r="X158" s="17"/>
      <c r="Y158" s="17"/>
      <c r="Z158" s="17"/>
      <c r="AA158" s="17"/>
      <c r="AB158" s="21"/>
      <c r="AC158" s="17"/>
      <c r="AD158" s="17"/>
      <c r="AE158" s="17"/>
      <c r="AF158" s="17"/>
      <c r="AG158" s="17"/>
      <c r="AH158" s="20"/>
      <c r="AI158" s="20"/>
      <c r="AJ158" s="17"/>
      <c r="AK158" s="17"/>
      <c r="AL158" s="20"/>
      <c r="AM158" s="20"/>
      <c r="AN158" s="20"/>
      <c r="AO158" s="20"/>
      <c r="AP158" s="20"/>
      <c r="AQ158" s="20"/>
      <c r="AR158" s="20"/>
      <c r="AS158" s="20"/>
      <c r="AT158" s="20"/>
      <c r="AU158" s="16"/>
      <c r="AV158" s="16"/>
      <c r="AW158" s="16"/>
    </row>
    <row r="159" ht="38.25" customHeight="1">
      <c r="A159" s="17"/>
      <c r="B159" s="17"/>
      <c r="C159" s="16"/>
      <c r="D159" s="17"/>
      <c r="E159" s="17"/>
      <c r="F159" s="17"/>
      <c r="G159" s="17"/>
      <c r="H159" s="17"/>
      <c r="I159" s="17"/>
      <c r="J159" s="17"/>
      <c r="K159" s="17"/>
      <c r="L159" s="17"/>
      <c r="M159" s="5"/>
      <c r="N159" s="17"/>
      <c r="O159" s="19"/>
      <c r="P159" s="17"/>
      <c r="Q159" s="19"/>
      <c r="R159" s="19"/>
      <c r="S159" s="20"/>
      <c r="T159" s="20"/>
      <c r="U159" s="20"/>
      <c r="V159" s="20"/>
      <c r="W159" s="17"/>
      <c r="X159" s="17"/>
      <c r="Y159" s="17"/>
      <c r="Z159" s="17"/>
      <c r="AA159" s="17"/>
      <c r="AB159" s="21"/>
      <c r="AC159" s="17"/>
      <c r="AD159" s="17"/>
      <c r="AE159" s="17"/>
      <c r="AF159" s="17"/>
      <c r="AG159" s="17"/>
      <c r="AH159" s="20"/>
      <c r="AI159" s="20"/>
      <c r="AJ159" s="17"/>
      <c r="AK159" s="17"/>
      <c r="AL159" s="20"/>
      <c r="AM159" s="20"/>
      <c r="AN159" s="20"/>
      <c r="AO159" s="20"/>
      <c r="AP159" s="20"/>
      <c r="AQ159" s="20"/>
      <c r="AR159" s="20"/>
      <c r="AS159" s="20"/>
      <c r="AT159" s="20"/>
      <c r="AU159" s="16"/>
      <c r="AV159" s="16"/>
      <c r="AW159" s="16"/>
    </row>
    <row r="160" ht="38.25" customHeight="1">
      <c r="A160" s="17"/>
      <c r="B160" s="17"/>
      <c r="C160" s="16"/>
      <c r="D160" s="17"/>
      <c r="E160" s="17"/>
      <c r="F160" s="17"/>
      <c r="G160" s="17"/>
      <c r="H160" s="17"/>
      <c r="I160" s="17"/>
      <c r="J160" s="17"/>
      <c r="K160" s="17"/>
      <c r="L160" s="17"/>
      <c r="M160" s="5"/>
      <c r="N160" s="17"/>
      <c r="O160" s="19"/>
      <c r="P160" s="17"/>
      <c r="Q160" s="19"/>
      <c r="R160" s="19"/>
      <c r="S160" s="20"/>
      <c r="T160" s="20"/>
      <c r="U160" s="20"/>
      <c r="V160" s="20"/>
      <c r="W160" s="17"/>
      <c r="X160" s="17"/>
      <c r="Y160" s="17"/>
      <c r="Z160" s="17"/>
      <c r="AA160" s="17"/>
      <c r="AB160" s="21"/>
      <c r="AC160" s="17"/>
      <c r="AD160" s="17"/>
      <c r="AE160" s="17"/>
      <c r="AF160" s="17"/>
      <c r="AG160" s="17"/>
      <c r="AH160" s="20"/>
      <c r="AI160" s="20"/>
      <c r="AJ160" s="17"/>
      <c r="AK160" s="17"/>
      <c r="AL160" s="20"/>
      <c r="AM160" s="20"/>
      <c r="AN160" s="20"/>
      <c r="AO160" s="20"/>
      <c r="AP160" s="20"/>
      <c r="AQ160" s="20"/>
      <c r="AR160" s="20"/>
      <c r="AS160" s="20"/>
      <c r="AT160" s="20"/>
      <c r="AU160" s="16"/>
      <c r="AV160" s="16"/>
      <c r="AW160" s="16"/>
    </row>
    <row r="161" ht="38.25" customHeight="1">
      <c r="A161" s="17"/>
      <c r="B161" s="17"/>
      <c r="C161" s="16"/>
      <c r="D161" s="17"/>
      <c r="E161" s="17"/>
      <c r="F161" s="17"/>
      <c r="G161" s="17"/>
      <c r="H161" s="17"/>
      <c r="I161" s="17"/>
      <c r="J161" s="17"/>
      <c r="K161" s="17"/>
      <c r="L161" s="17"/>
      <c r="M161" s="5"/>
      <c r="N161" s="17"/>
      <c r="O161" s="19"/>
      <c r="P161" s="17"/>
      <c r="Q161" s="19"/>
      <c r="R161" s="19"/>
      <c r="S161" s="20"/>
      <c r="T161" s="20"/>
      <c r="U161" s="20"/>
      <c r="V161" s="20"/>
      <c r="W161" s="17"/>
      <c r="X161" s="17"/>
      <c r="Y161" s="17"/>
      <c r="Z161" s="17"/>
      <c r="AA161" s="17"/>
      <c r="AB161" s="21"/>
      <c r="AC161" s="17"/>
      <c r="AD161" s="17"/>
      <c r="AE161" s="17"/>
      <c r="AF161" s="17"/>
      <c r="AG161" s="17"/>
      <c r="AH161" s="20"/>
      <c r="AI161" s="20"/>
      <c r="AJ161" s="17"/>
      <c r="AK161" s="17"/>
      <c r="AL161" s="20"/>
      <c r="AM161" s="20"/>
      <c r="AN161" s="20"/>
      <c r="AO161" s="20"/>
      <c r="AP161" s="20"/>
      <c r="AQ161" s="20"/>
      <c r="AR161" s="20"/>
      <c r="AS161" s="20"/>
      <c r="AT161" s="20"/>
      <c r="AU161" s="16"/>
      <c r="AV161" s="16"/>
      <c r="AW161" s="16"/>
    </row>
    <row r="162" ht="38.25" customHeight="1">
      <c r="A162" s="17"/>
      <c r="B162" s="17"/>
      <c r="C162" s="16"/>
      <c r="D162" s="17"/>
      <c r="E162" s="17"/>
      <c r="F162" s="17"/>
      <c r="G162" s="17"/>
      <c r="H162" s="17"/>
      <c r="I162" s="17"/>
      <c r="J162" s="17"/>
      <c r="K162" s="17"/>
      <c r="L162" s="17"/>
      <c r="M162" s="5"/>
      <c r="N162" s="17"/>
      <c r="O162" s="19"/>
      <c r="P162" s="17"/>
      <c r="Q162" s="19"/>
      <c r="R162" s="19"/>
      <c r="S162" s="20"/>
      <c r="T162" s="20"/>
      <c r="U162" s="20"/>
      <c r="V162" s="20"/>
      <c r="W162" s="17"/>
      <c r="X162" s="17"/>
      <c r="Y162" s="17"/>
      <c r="Z162" s="17"/>
      <c r="AA162" s="17"/>
      <c r="AB162" s="21"/>
      <c r="AC162" s="17"/>
      <c r="AD162" s="17"/>
      <c r="AE162" s="17"/>
      <c r="AF162" s="17"/>
      <c r="AG162" s="17"/>
      <c r="AH162" s="20"/>
      <c r="AI162" s="20"/>
      <c r="AJ162" s="17"/>
      <c r="AK162" s="17"/>
      <c r="AL162" s="20"/>
      <c r="AM162" s="20"/>
      <c r="AN162" s="20"/>
      <c r="AO162" s="20"/>
      <c r="AP162" s="20"/>
      <c r="AQ162" s="20"/>
      <c r="AR162" s="20"/>
      <c r="AS162" s="20"/>
      <c r="AT162" s="20"/>
      <c r="AU162" s="16"/>
      <c r="AV162" s="16"/>
      <c r="AW162" s="16"/>
    </row>
    <row r="163" ht="38.25" customHeight="1">
      <c r="A163" s="17"/>
      <c r="B163" s="17"/>
      <c r="C163" s="16"/>
      <c r="D163" s="17"/>
      <c r="E163" s="17"/>
      <c r="F163" s="17"/>
      <c r="G163" s="17"/>
      <c r="H163" s="17"/>
      <c r="I163" s="17"/>
      <c r="J163" s="17"/>
      <c r="K163" s="17"/>
      <c r="L163" s="17"/>
      <c r="M163" s="5"/>
      <c r="N163" s="17"/>
      <c r="O163" s="19"/>
      <c r="P163" s="17"/>
      <c r="Q163" s="19"/>
      <c r="R163" s="19"/>
      <c r="S163" s="20"/>
      <c r="T163" s="20"/>
      <c r="U163" s="20"/>
      <c r="V163" s="20"/>
      <c r="W163" s="17"/>
      <c r="X163" s="17"/>
      <c r="Y163" s="17"/>
      <c r="Z163" s="17"/>
      <c r="AA163" s="17"/>
      <c r="AB163" s="21"/>
      <c r="AC163" s="17"/>
      <c r="AD163" s="17"/>
      <c r="AE163" s="17"/>
      <c r="AF163" s="17"/>
      <c r="AG163" s="17"/>
      <c r="AH163" s="20"/>
      <c r="AI163" s="20"/>
      <c r="AJ163" s="17"/>
      <c r="AK163" s="17"/>
      <c r="AL163" s="20"/>
      <c r="AM163" s="20"/>
      <c r="AN163" s="20"/>
      <c r="AO163" s="20"/>
      <c r="AP163" s="20"/>
      <c r="AQ163" s="20"/>
      <c r="AR163" s="20"/>
      <c r="AS163" s="20"/>
      <c r="AT163" s="20"/>
      <c r="AU163" s="16"/>
      <c r="AV163" s="16"/>
      <c r="AW163" s="16"/>
    </row>
    <row r="164" ht="38.25" customHeight="1">
      <c r="A164" s="17"/>
      <c r="B164" s="17"/>
      <c r="C164" s="16"/>
      <c r="D164" s="17"/>
      <c r="E164" s="17"/>
      <c r="F164" s="17"/>
      <c r="G164" s="17"/>
      <c r="H164" s="17"/>
      <c r="I164" s="17"/>
      <c r="J164" s="17"/>
      <c r="K164" s="17"/>
      <c r="L164" s="17"/>
      <c r="M164" s="5"/>
      <c r="N164" s="17"/>
      <c r="O164" s="19"/>
      <c r="P164" s="17"/>
      <c r="Q164" s="19"/>
      <c r="R164" s="19"/>
      <c r="S164" s="20"/>
      <c r="T164" s="20"/>
      <c r="U164" s="20"/>
      <c r="V164" s="20"/>
      <c r="W164" s="17"/>
      <c r="X164" s="17"/>
      <c r="Y164" s="17"/>
      <c r="Z164" s="17"/>
      <c r="AA164" s="17"/>
      <c r="AB164" s="21"/>
      <c r="AC164" s="17"/>
      <c r="AD164" s="17"/>
      <c r="AE164" s="17"/>
      <c r="AF164" s="17"/>
      <c r="AG164" s="17"/>
      <c r="AH164" s="20"/>
      <c r="AI164" s="20"/>
      <c r="AJ164" s="17"/>
      <c r="AK164" s="17"/>
      <c r="AL164" s="20"/>
      <c r="AM164" s="20"/>
      <c r="AN164" s="20"/>
      <c r="AO164" s="20"/>
      <c r="AP164" s="20"/>
      <c r="AQ164" s="20"/>
      <c r="AR164" s="20"/>
      <c r="AS164" s="20"/>
      <c r="AT164" s="20"/>
      <c r="AU164" s="16"/>
      <c r="AV164" s="16"/>
      <c r="AW164" s="16"/>
    </row>
    <row r="165" ht="38.25" customHeight="1">
      <c r="A165" s="17"/>
      <c r="B165" s="17"/>
      <c r="C165" s="16"/>
      <c r="D165" s="17"/>
      <c r="E165" s="17"/>
      <c r="F165" s="17"/>
      <c r="G165" s="17"/>
      <c r="H165" s="17"/>
      <c r="I165" s="17"/>
      <c r="J165" s="17"/>
      <c r="K165" s="17"/>
      <c r="L165" s="17"/>
      <c r="M165" s="5"/>
      <c r="N165" s="17"/>
      <c r="O165" s="19"/>
      <c r="P165" s="17"/>
      <c r="Q165" s="19"/>
      <c r="R165" s="19"/>
      <c r="S165" s="20"/>
      <c r="T165" s="20"/>
      <c r="U165" s="20"/>
      <c r="V165" s="20"/>
      <c r="W165" s="17"/>
      <c r="X165" s="17"/>
      <c r="Y165" s="17"/>
      <c r="Z165" s="17"/>
      <c r="AA165" s="17"/>
      <c r="AB165" s="21"/>
      <c r="AC165" s="17"/>
      <c r="AD165" s="17"/>
      <c r="AE165" s="17"/>
      <c r="AF165" s="17"/>
      <c r="AG165" s="17"/>
      <c r="AH165" s="20"/>
      <c r="AI165" s="20"/>
      <c r="AJ165" s="17"/>
      <c r="AK165" s="17"/>
      <c r="AL165" s="20"/>
      <c r="AM165" s="20"/>
      <c r="AN165" s="20"/>
      <c r="AO165" s="20"/>
      <c r="AP165" s="20"/>
      <c r="AQ165" s="20"/>
      <c r="AR165" s="20"/>
      <c r="AS165" s="20"/>
      <c r="AT165" s="20"/>
      <c r="AU165" s="16"/>
      <c r="AV165" s="16"/>
      <c r="AW165" s="16"/>
    </row>
    <row r="166" ht="38.25" customHeight="1">
      <c r="A166" s="17"/>
      <c r="B166" s="17"/>
      <c r="C166" s="16"/>
      <c r="D166" s="17"/>
      <c r="E166" s="17"/>
      <c r="F166" s="17"/>
      <c r="G166" s="17"/>
      <c r="H166" s="17"/>
      <c r="I166" s="17"/>
      <c r="J166" s="17"/>
      <c r="K166" s="17"/>
      <c r="L166" s="17"/>
      <c r="M166" s="5"/>
      <c r="N166" s="17"/>
      <c r="O166" s="19"/>
      <c r="P166" s="17"/>
      <c r="Q166" s="19"/>
      <c r="R166" s="19"/>
      <c r="S166" s="20"/>
      <c r="T166" s="20"/>
      <c r="U166" s="20"/>
      <c r="V166" s="20"/>
      <c r="W166" s="17"/>
      <c r="X166" s="17"/>
      <c r="Y166" s="17"/>
      <c r="Z166" s="17"/>
      <c r="AA166" s="17"/>
      <c r="AB166" s="21"/>
      <c r="AC166" s="17"/>
      <c r="AD166" s="17"/>
      <c r="AE166" s="17"/>
      <c r="AF166" s="17"/>
      <c r="AG166" s="17"/>
      <c r="AH166" s="20"/>
      <c r="AI166" s="20"/>
      <c r="AJ166" s="17"/>
      <c r="AK166" s="17"/>
      <c r="AL166" s="20"/>
      <c r="AM166" s="20"/>
      <c r="AN166" s="20"/>
      <c r="AO166" s="20"/>
      <c r="AP166" s="20"/>
      <c r="AQ166" s="20"/>
      <c r="AR166" s="20"/>
      <c r="AS166" s="20"/>
      <c r="AT166" s="20"/>
      <c r="AU166" s="16"/>
      <c r="AV166" s="16"/>
      <c r="AW166" s="16"/>
    </row>
    <row r="167" ht="38.25" customHeight="1">
      <c r="A167" s="17"/>
      <c r="B167" s="17"/>
      <c r="C167" s="16"/>
      <c r="D167" s="17"/>
      <c r="E167" s="17"/>
      <c r="F167" s="17"/>
      <c r="G167" s="17"/>
      <c r="H167" s="17"/>
      <c r="I167" s="17"/>
      <c r="J167" s="17"/>
      <c r="K167" s="17"/>
      <c r="L167" s="17"/>
      <c r="M167" s="5"/>
      <c r="N167" s="17"/>
      <c r="O167" s="19"/>
      <c r="P167" s="17"/>
      <c r="Q167" s="19"/>
      <c r="R167" s="19"/>
      <c r="S167" s="20"/>
      <c r="T167" s="20"/>
      <c r="U167" s="20"/>
      <c r="V167" s="20"/>
      <c r="W167" s="17"/>
      <c r="X167" s="17"/>
      <c r="Y167" s="17"/>
      <c r="Z167" s="17"/>
      <c r="AA167" s="17"/>
      <c r="AB167" s="21"/>
      <c r="AC167" s="17"/>
      <c r="AD167" s="17"/>
      <c r="AE167" s="17"/>
      <c r="AF167" s="17"/>
      <c r="AG167" s="17"/>
      <c r="AH167" s="20"/>
      <c r="AI167" s="20"/>
      <c r="AJ167" s="17"/>
      <c r="AK167" s="17"/>
      <c r="AL167" s="20"/>
      <c r="AM167" s="20"/>
      <c r="AN167" s="20"/>
      <c r="AO167" s="20"/>
      <c r="AP167" s="20"/>
      <c r="AQ167" s="20"/>
      <c r="AR167" s="20"/>
      <c r="AS167" s="20"/>
      <c r="AT167" s="20"/>
      <c r="AU167" s="16"/>
      <c r="AV167" s="16"/>
      <c r="AW167" s="16"/>
    </row>
    <row r="168" ht="38.25" customHeight="1">
      <c r="A168" s="17"/>
      <c r="B168" s="17"/>
      <c r="C168" s="16"/>
      <c r="D168" s="17"/>
      <c r="E168" s="17"/>
      <c r="F168" s="17"/>
      <c r="G168" s="17"/>
      <c r="H168" s="17"/>
      <c r="I168" s="17"/>
      <c r="J168" s="17"/>
      <c r="K168" s="17"/>
      <c r="L168" s="17"/>
      <c r="M168" s="5"/>
      <c r="N168" s="17"/>
      <c r="O168" s="19"/>
      <c r="P168" s="17"/>
      <c r="Q168" s="19"/>
      <c r="R168" s="19"/>
      <c r="S168" s="20"/>
      <c r="T168" s="20"/>
      <c r="U168" s="20"/>
      <c r="V168" s="20"/>
      <c r="W168" s="17"/>
      <c r="X168" s="17"/>
      <c r="Y168" s="17"/>
      <c r="Z168" s="17"/>
      <c r="AA168" s="17"/>
      <c r="AB168" s="21"/>
      <c r="AC168" s="17"/>
      <c r="AD168" s="17"/>
      <c r="AE168" s="17"/>
      <c r="AF168" s="17"/>
      <c r="AG168" s="17"/>
      <c r="AH168" s="20"/>
      <c r="AI168" s="20"/>
      <c r="AJ168" s="17"/>
      <c r="AK168" s="17"/>
      <c r="AL168" s="20"/>
      <c r="AM168" s="20"/>
      <c r="AN168" s="20"/>
      <c r="AO168" s="20"/>
      <c r="AP168" s="20"/>
      <c r="AQ168" s="20"/>
      <c r="AR168" s="20"/>
      <c r="AS168" s="20"/>
      <c r="AT168" s="20"/>
      <c r="AU168" s="16"/>
      <c r="AV168" s="16"/>
      <c r="AW168" s="16"/>
    </row>
    <row r="169" ht="38.25" customHeight="1">
      <c r="A169" s="17"/>
      <c r="B169" s="17"/>
      <c r="C169" s="16"/>
      <c r="D169" s="17"/>
      <c r="E169" s="17"/>
      <c r="F169" s="17"/>
      <c r="G169" s="17"/>
      <c r="H169" s="17"/>
      <c r="I169" s="17"/>
      <c r="J169" s="17"/>
      <c r="K169" s="17"/>
      <c r="L169" s="17"/>
      <c r="M169" s="5"/>
      <c r="N169" s="17"/>
      <c r="O169" s="19"/>
      <c r="P169" s="17"/>
      <c r="Q169" s="19"/>
      <c r="R169" s="19"/>
      <c r="S169" s="20"/>
      <c r="T169" s="20"/>
      <c r="U169" s="20"/>
      <c r="V169" s="20"/>
      <c r="W169" s="17"/>
      <c r="X169" s="17"/>
      <c r="Y169" s="17"/>
      <c r="Z169" s="17"/>
      <c r="AA169" s="17"/>
      <c r="AB169" s="21"/>
      <c r="AC169" s="17"/>
      <c r="AD169" s="17"/>
      <c r="AE169" s="17"/>
      <c r="AF169" s="17"/>
      <c r="AG169" s="17"/>
      <c r="AH169" s="20"/>
      <c r="AI169" s="20"/>
      <c r="AJ169" s="17"/>
      <c r="AK169" s="17"/>
      <c r="AL169" s="20"/>
      <c r="AM169" s="20"/>
      <c r="AN169" s="20"/>
      <c r="AO169" s="20"/>
      <c r="AP169" s="20"/>
      <c r="AQ169" s="20"/>
      <c r="AR169" s="20"/>
      <c r="AS169" s="20"/>
      <c r="AT169" s="20"/>
      <c r="AU169" s="16"/>
      <c r="AV169" s="16"/>
      <c r="AW169" s="16"/>
    </row>
    <row r="170" ht="38.25" customHeight="1">
      <c r="A170" s="17"/>
      <c r="B170" s="17"/>
      <c r="C170" s="16"/>
      <c r="D170" s="17"/>
      <c r="E170" s="17"/>
      <c r="F170" s="17"/>
      <c r="G170" s="17"/>
      <c r="H170" s="17"/>
      <c r="I170" s="17"/>
      <c r="J170" s="17"/>
      <c r="K170" s="17"/>
      <c r="L170" s="17"/>
      <c r="M170" s="5"/>
      <c r="N170" s="17"/>
      <c r="O170" s="19"/>
      <c r="P170" s="17"/>
      <c r="Q170" s="19"/>
      <c r="R170" s="19"/>
      <c r="S170" s="20"/>
      <c r="T170" s="20"/>
      <c r="U170" s="20"/>
      <c r="V170" s="20"/>
      <c r="W170" s="17"/>
      <c r="X170" s="17"/>
      <c r="Y170" s="17"/>
      <c r="Z170" s="17"/>
      <c r="AA170" s="17"/>
      <c r="AB170" s="21"/>
      <c r="AC170" s="17"/>
      <c r="AD170" s="17"/>
      <c r="AE170" s="17"/>
      <c r="AF170" s="17"/>
      <c r="AG170" s="17"/>
      <c r="AH170" s="20"/>
      <c r="AI170" s="20"/>
      <c r="AJ170" s="17"/>
      <c r="AK170" s="17"/>
      <c r="AL170" s="20"/>
      <c r="AM170" s="20"/>
      <c r="AN170" s="20"/>
      <c r="AO170" s="20"/>
      <c r="AP170" s="20"/>
      <c r="AQ170" s="20"/>
      <c r="AR170" s="20"/>
      <c r="AS170" s="20"/>
      <c r="AT170" s="20"/>
      <c r="AU170" s="16"/>
      <c r="AV170" s="16"/>
      <c r="AW170" s="16"/>
    </row>
    <row r="171" ht="38.25" customHeight="1">
      <c r="A171" s="17"/>
      <c r="B171" s="17"/>
      <c r="C171" s="16"/>
      <c r="D171" s="17"/>
      <c r="E171" s="17"/>
      <c r="F171" s="17"/>
      <c r="G171" s="17"/>
      <c r="H171" s="17"/>
      <c r="I171" s="17"/>
      <c r="J171" s="17"/>
      <c r="K171" s="17"/>
      <c r="L171" s="17"/>
      <c r="M171" s="5"/>
      <c r="N171" s="17"/>
      <c r="O171" s="19"/>
      <c r="P171" s="17"/>
      <c r="Q171" s="19"/>
      <c r="R171" s="19"/>
      <c r="S171" s="20"/>
      <c r="T171" s="20"/>
      <c r="U171" s="20"/>
      <c r="V171" s="20"/>
      <c r="W171" s="17"/>
      <c r="X171" s="17"/>
      <c r="Y171" s="17"/>
      <c r="Z171" s="17"/>
      <c r="AA171" s="17"/>
      <c r="AB171" s="21"/>
      <c r="AC171" s="17"/>
      <c r="AD171" s="17"/>
      <c r="AE171" s="17"/>
      <c r="AF171" s="17"/>
      <c r="AG171" s="17"/>
      <c r="AH171" s="20"/>
      <c r="AI171" s="20"/>
      <c r="AJ171" s="17"/>
      <c r="AK171" s="17"/>
      <c r="AL171" s="20"/>
      <c r="AM171" s="20"/>
      <c r="AN171" s="20"/>
      <c r="AO171" s="20"/>
      <c r="AP171" s="20"/>
      <c r="AQ171" s="20"/>
      <c r="AR171" s="20"/>
      <c r="AS171" s="20"/>
      <c r="AT171" s="20"/>
      <c r="AU171" s="16"/>
      <c r="AV171" s="16"/>
      <c r="AW171" s="16"/>
    </row>
    <row r="172" ht="38.25" customHeight="1">
      <c r="A172" s="17"/>
      <c r="B172" s="17"/>
      <c r="C172" s="16"/>
      <c r="D172" s="17"/>
      <c r="E172" s="17"/>
      <c r="F172" s="17"/>
      <c r="G172" s="17"/>
      <c r="H172" s="17"/>
      <c r="I172" s="17"/>
      <c r="J172" s="17"/>
      <c r="K172" s="17"/>
      <c r="L172" s="17"/>
      <c r="M172" s="5"/>
      <c r="N172" s="17"/>
      <c r="O172" s="19"/>
      <c r="P172" s="17"/>
      <c r="Q172" s="19"/>
      <c r="R172" s="19"/>
      <c r="S172" s="20"/>
      <c r="T172" s="20"/>
      <c r="U172" s="20"/>
      <c r="V172" s="20"/>
      <c r="W172" s="17"/>
      <c r="X172" s="17"/>
      <c r="Y172" s="17"/>
      <c r="Z172" s="17"/>
      <c r="AA172" s="17"/>
      <c r="AB172" s="21"/>
      <c r="AC172" s="17"/>
      <c r="AD172" s="17"/>
      <c r="AE172" s="17"/>
      <c r="AF172" s="17"/>
      <c r="AG172" s="17"/>
      <c r="AH172" s="20"/>
      <c r="AI172" s="20"/>
      <c r="AJ172" s="17"/>
      <c r="AK172" s="17"/>
      <c r="AL172" s="20"/>
      <c r="AM172" s="20"/>
      <c r="AN172" s="20"/>
      <c r="AO172" s="20"/>
      <c r="AP172" s="20"/>
      <c r="AQ172" s="20"/>
      <c r="AR172" s="20"/>
      <c r="AS172" s="20"/>
      <c r="AT172" s="20"/>
      <c r="AU172" s="16"/>
      <c r="AV172" s="16"/>
      <c r="AW172" s="16"/>
    </row>
    <row r="173" ht="38.25" customHeight="1">
      <c r="A173" s="17"/>
      <c r="B173" s="17"/>
      <c r="C173" s="16"/>
      <c r="D173" s="17"/>
      <c r="E173" s="17"/>
      <c r="F173" s="17"/>
      <c r="G173" s="17"/>
      <c r="H173" s="17"/>
      <c r="I173" s="17"/>
      <c r="J173" s="17"/>
      <c r="K173" s="17"/>
      <c r="L173" s="17"/>
      <c r="M173" s="5"/>
      <c r="N173" s="17"/>
      <c r="O173" s="19"/>
      <c r="P173" s="17"/>
      <c r="Q173" s="19"/>
      <c r="R173" s="19"/>
      <c r="S173" s="20"/>
      <c r="T173" s="20"/>
      <c r="U173" s="20"/>
      <c r="V173" s="20"/>
      <c r="W173" s="17"/>
      <c r="X173" s="17"/>
      <c r="Y173" s="17"/>
      <c r="Z173" s="17"/>
      <c r="AA173" s="17"/>
      <c r="AB173" s="21"/>
      <c r="AC173" s="17"/>
      <c r="AD173" s="17"/>
      <c r="AE173" s="17"/>
      <c r="AF173" s="17"/>
      <c r="AG173" s="17"/>
      <c r="AH173" s="20"/>
      <c r="AI173" s="20"/>
      <c r="AJ173" s="17"/>
      <c r="AK173" s="17"/>
      <c r="AL173" s="20"/>
      <c r="AM173" s="20"/>
      <c r="AN173" s="20"/>
      <c r="AO173" s="20"/>
      <c r="AP173" s="20"/>
      <c r="AQ173" s="20"/>
      <c r="AR173" s="20"/>
      <c r="AS173" s="20"/>
      <c r="AT173" s="20"/>
      <c r="AU173" s="16"/>
      <c r="AV173" s="16"/>
      <c r="AW173" s="16"/>
    </row>
    <row r="174" ht="38.25" customHeight="1">
      <c r="A174" s="17"/>
      <c r="B174" s="17"/>
      <c r="C174" s="16"/>
      <c r="D174" s="17"/>
      <c r="E174" s="17"/>
      <c r="F174" s="17"/>
      <c r="G174" s="17"/>
      <c r="H174" s="17"/>
      <c r="I174" s="17"/>
      <c r="J174" s="17"/>
      <c r="K174" s="17"/>
      <c r="L174" s="17"/>
      <c r="M174" s="5"/>
      <c r="N174" s="17"/>
      <c r="O174" s="19"/>
      <c r="P174" s="17"/>
      <c r="Q174" s="19"/>
      <c r="R174" s="19"/>
      <c r="S174" s="20"/>
      <c r="T174" s="20"/>
      <c r="U174" s="20"/>
      <c r="V174" s="20"/>
      <c r="W174" s="17"/>
      <c r="X174" s="17"/>
      <c r="Y174" s="17"/>
      <c r="Z174" s="17"/>
      <c r="AA174" s="17"/>
      <c r="AB174" s="21"/>
      <c r="AC174" s="17"/>
      <c r="AD174" s="17"/>
      <c r="AE174" s="17"/>
      <c r="AF174" s="17"/>
      <c r="AG174" s="17"/>
      <c r="AH174" s="20"/>
      <c r="AI174" s="20"/>
      <c r="AJ174" s="17"/>
      <c r="AK174" s="17"/>
      <c r="AL174" s="20"/>
      <c r="AM174" s="20"/>
      <c r="AN174" s="20"/>
      <c r="AO174" s="20"/>
      <c r="AP174" s="20"/>
      <c r="AQ174" s="20"/>
      <c r="AR174" s="20"/>
      <c r="AS174" s="20"/>
      <c r="AT174" s="20"/>
      <c r="AU174" s="16"/>
      <c r="AV174" s="16"/>
      <c r="AW174" s="16"/>
    </row>
    <row r="175" ht="38.25" customHeight="1">
      <c r="A175" s="17"/>
      <c r="B175" s="17"/>
      <c r="C175" s="16"/>
      <c r="D175" s="17"/>
      <c r="E175" s="17"/>
      <c r="F175" s="17"/>
      <c r="G175" s="17"/>
      <c r="H175" s="17"/>
      <c r="I175" s="17"/>
      <c r="J175" s="17"/>
      <c r="K175" s="17"/>
      <c r="L175" s="17"/>
      <c r="M175" s="5"/>
      <c r="N175" s="17"/>
      <c r="O175" s="19"/>
      <c r="P175" s="17"/>
      <c r="Q175" s="19"/>
      <c r="R175" s="19"/>
      <c r="S175" s="20"/>
      <c r="T175" s="20"/>
      <c r="U175" s="20"/>
      <c r="V175" s="20"/>
      <c r="W175" s="17"/>
      <c r="X175" s="17"/>
      <c r="Y175" s="17"/>
      <c r="Z175" s="17"/>
      <c r="AA175" s="17"/>
      <c r="AB175" s="21"/>
      <c r="AC175" s="17"/>
      <c r="AD175" s="17"/>
      <c r="AE175" s="17"/>
      <c r="AF175" s="17"/>
      <c r="AG175" s="17"/>
      <c r="AH175" s="20"/>
      <c r="AI175" s="20"/>
      <c r="AJ175" s="17"/>
      <c r="AK175" s="17"/>
      <c r="AL175" s="20"/>
      <c r="AM175" s="20"/>
      <c r="AN175" s="20"/>
      <c r="AO175" s="20"/>
      <c r="AP175" s="20"/>
      <c r="AQ175" s="20"/>
      <c r="AR175" s="20"/>
      <c r="AS175" s="20"/>
      <c r="AT175" s="20"/>
      <c r="AU175" s="16"/>
      <c r="AV175" s="16"/>
      <c r="AW175" s="16"/>
    </row>
    <row r="176" ht="38.25" customHeight="1">
      <c r="A176" s="17"/>
      <c r="B176" s="17"/>
      <c r="C176" s="16"/>
      <c r="D176" s="17"/>
      <c r="E176" s="17"/>
      <c r="F176" s="17"/>
      <c r="G176" s="17"/>
      <c r="H176" s="17"/>
      <c r="I176" s="17"/>
      <c r="J176" s="17"/>
      <c r="K176" s="17"/>
      <c r="L176" s="17"/>
      <c r="M176" s="5"/>
      <c r="N176" s="17"/>
      <c r="O176" s="19"/>
      <c r="P176" s="17"/>
      <c r="Q176" s="19"/>
      <c r="R176" s="19"/>
      <c r="S176" s="20"/>
      <c r="T176" s="20"/>
      <c r="U176" s="20"/>
      <c r="V176" s="20"/>
      <c r="W176" s="17"/>
      <c r="X176" s="17"/>
      <c r="Y176" s="17"/>
      <c r="Z176" s="17"/>
      <c r="AA176" s="17"/>
      <c r="AB176" s="21"/>
      <c r="AC176" s="17"/>
      <c r="AD176" s="17"/>
      <c r="AE176" s="17"/>
      <c r="AF176" s="17"/>
      <c r="AG176" s="17"/>
      <c r="AH176" s="20"/>
      <c r="AI176" s="20"/>
      <c r="AJ176" s="17"/>
      <c r="AK176" s="17"/>
      <c r="AL176" s="20"/>
      <c r="AM176" s="20"/>
      <c r="AN176" s="20"/>
      <c r="AO176" s="20"/>
      <c r="AP176" s="20"/>
      <c r="AQ176" s="20"/>
      <c r="AR176" s="20"/>
      <c r="AS176" s="20"/>
      <c r="AT176" s="20"/>
      <c r="AU176" s="16"/>
      <c r="AV176" s="16"/>
      <c r="AW176" s="16"/>
    </row>
    <row r="177" ht="38.25" customHeight="1">
      <c r="A177" s="17"/>
      <c r="B177" s="17"/>
      <c r="C177" s="16"/>
      <c r="D177" s="17"/>
      <c r="E177" s="17"/>
      <c r="F177" s="17"/>
      <c r="G177" s="17"/>
      <c r="H177" s="17"/>
      <c r="I177" s="17"/>
      <c r="J177" s="17"/>
      <c r="K177" s="17"/>
      <c r="L177" s="17"/>
      <c r="M177" s="5"/>
      <c r="N177" s="17"/>
      <c r="O177" s="19"/>
      <c r="P177" s="17"/>
      <c r="Q177" s="19"/>
      <c r="R177" s="19"/>
      <c r="S177" s="20"/>
      <c r="T177" s="20"/>
      <c r="U177" s="20"/>
      <c r="V177" s="20"/>
      <c r="W177" s="17"/>
      <c r="X177" s="17"/>
      <c r="Y177" s="17"/>
      <c r="Z177" s="17"/>
      <c r="AA177" s="17"/>
      <c r="AB177" s="21"/>
      <c r="AC177" s="17"/>
      <c r="AD177" s="17"/>
      <c r="AE177" s="17"/>
      <c r="AF177" s="17"/>
      <c r="AG177" s="17"/>
      <c r="AH177" s="20"/>
      <c r="AI177" s="20"/>
      <c r="AJ177" s="17"/>
      <c r="AK177" s="17"/>
      <c r="AL177" s="20"/>
      <c r="AM177" s="20"/>
      <c r="AN177" s="20"/>
      <c r="AO177" s="20"/>
      <c r="AP177" s="20"/>
      <c r="AQ177" s="20"/>
      <c r="AR177" s="20"/>
      <c r="AS177" s="20"/>
      <c r="AT177" s="20"/>
      <c r="AU177" s="16"/>
      <c r="AV177" s="16"/>
      <c r="AW177" s="16"/>
    </row>
    <row r="178" ht="38.25" customHeight="1">
      <c r="A178" s="17"/>
      <c r="B178" s="17"/>
      <c r="C178" s="16"/>
      <c r="D178" s="17"/>
      <c r="E178" s="17"/>
      <c r="F178" s="17"/>
      <c r="G178" s="17"/>
      <c r="H178" s="17"/>
      <c r="I178" s="17"/>
      <c r="J178" s="17"/>
      <c r="K178" s="17"/>
      <c r="L178" s="17"/>
      <c r="M178" s="5"/>
      <c r="N178" s="17"/>
      <c r="O178" s="19"/>
      <c r="P178" s="17"/>
      <c r="Q178" s="19"/>
      <c r="R178" s="19"/>
      <c r="S178" s="20"/>
      <c r="T178" s="20"/>
      <c r="U178" s="20"/>
      <c r="V178" s="20"/>
      <c r="W178" s="17"/>
      <c r="X178" s="17"/>
      <c r="Y178" s="17"/>
      <c r="Z178" s="17"/>
      <c r="AA178" s="17"/>
      <c r="AB178" s="21"/>
      <c r="AC178" s="17"/>
      <c r="AD178" s="17"/>
      <c r="AE178" s="17"/>
      <c r="AF178" s="17"/>
      <c r="AG178" s="17"/>
      <c r="AH178" s="20"/>
      <c r="AI178" s="20"/>
      <c r="AJ178" s="17"/>
      <c r="AK178" s="17"/>
      <c r="AL178" s="20"/>
      <c r="AM178" s="20"/>
      <c r="AN178" s="20"/>
      <c r="AO178" s="20"/>
      <c r="AP178" s="20"/>
      <c r="AQ178" s="20"/>
      <c r="AR178" s="20"/>
      <c r="AS178" s="20"/>
      <c r="AT178" s="20"/>
      <c r="AU178" s="16"/>
      <c r="AV178" s="16"/>
      <c r="AW178" s="16"/>
    </row>
    <row r="179" ht="38.25" customHeight="1">
      <c r="A179" s="17"/>
      <c r="B179" s="17"/>
      <c r="C179" s="16"/>
      <c r="D179" s="17"/>
      <c r="E179" s="17"/>
      <c r="F179" s="17"/>
      <c r="G179" s="17"/>
      <c r="H179" s="17"/>
      <c r="I179" s="17"/>
      <c r="J179" s="17"/>
      <c r="K179" s="17"/>
      <c r="L179" s="17"/>
      <c r="M179" s="5"/>
      <c r="N179" s="17"/>
      <c r="O179" s="19"/>
      <c r="P179" s="17"/>
      <c r="Q179" s="19"/>
      <c r="R179" s="19"/>
      <c r="S179" s="20"/>
      <c r="T179" s="20"/>
      <c r="U179" s="20"/>
      <c r="V179" s="20"/>
      <c r="W179" s="17"/>
      <c r="X179" s="17"/>
      <c r="Y179" s="17"/>
      <c r="Z179" s="17"/>
      <c r="AA179" s="17"/>
      <c r="AB179" s="21"/>
      <c r="AC179" s="17"/>
      <c r="AD179" s="17"/>
      <c r="AE179" s="17"/>
      <c r="AF179" s="17"/>
      <c r="AG179" s="17"/>
      <c r="AH179" s="20"/>
      <c r="AI179" s="20"/>
      <c r="AJ179" s="17"/>
      <c r="AK179" s="17"/>
      <c r="AL179" s="20"/>
      <c r="AM179" s="20"/>
      <c r="AN179" s="20"/>
      <c r="AO179" s="20"/>
      <c r="AP179" s="20"/>
      <c r="AQ179" s="20"/>
      <c r="AR179" s="20"/>
      <c r="AS179" s="20"/>
      <c r="AT179" s="20"/>
      <c r="AU179" s="16"/>
      <c r="AV179" s="16"/>
      <c r="AW179" s="16"/>
    </row>
    <row r="180" ht="38.25" customHeight="1">
      <c r="A180" s="17"/>
      <c r="B180" s="17"/>
      <c r="C180" s="16"/>
      <c r="D180" s="17"/>
      <c r="E180" s="17"/>
      <c r="F180" s="17"/>
      <c r="G180" s="17"/>
      <c r="H180" s="17"/>
      <c r="I180" s="17"/>
      <c r="J180" s="17"/>
      <c r="K180" s="17"/>
      <c r="L180" s="17"/>
      <c r="M180" s="5"/>
      <c r="N180" s="17"/>
      <c r="O180" s="19"/>
      <c r="P180" s="17"/>
      <c r="Q180" s="19"/>
      <c r="R180" s="19"/>
      <c r="S180" s="20"/>
      <c r="T180" s="20"/>
      <c r="U180" s="20"/>
      <c r="V180" s="20"/>
      <c r="W180" s="17"/>
      <c r="X180" s="17"/>
      <c r="Y180" s="17"/>
      <c r="Z180" s="17"/>
      <c r="AA180" s="17"/>
      <c r="AB180" s="21"/>
      <c r="AC180" s="17"/>
      <c r="AD180" s="17"/>
      <c r="AE180" s="17"/>
      <c r="AF180" s="17"/>
      <c r="AG180" s="17"/>
      <c r="AH180" s="20"/>
      <c r="AI180" s="20"/>
      <c r="AJ180" s="17"/>
      <c r="AK180" s="17"/>
      <c r="AL180" s="20"/>
      <c r="AM180" s="20"/>
      <c r="AN180" s="20"/>
      <c r="AO180" s="20"/>
      <c r="AP180" s="20"/>
      <c r="AQ180" s="20"/>
      <c r="AR180" s="20"/>
      <c r="AS180" s="20"/>
      <c r="AT180" s="20"/>
      <c r="AU180" s="16"/>
      <c r="AV180" s="16"/>
      <c r="AW180" s="16"/>
    </row>
    <row r="181" ht="38.25" customHeight="1">
      <c r="A181" s="17"/>
      <c r="B181" s="17"/>
      <c r="C181" s="16"/>
      <c r="D181" s="17"/>
      <c r="E181" s="17"/>
      <c r="F181" s="17"/>
      <c r="G181" s="17"/>
      <c r="H181" s="17"/>
      <c r="I181" s="17"/>
      <c r="J181" s="17"/>
      <c r="K181" s="17"/>
      <c r="L181" s="17"/>
      <c r="M181" s="5"/>
      <c r="N181" s="17"/>
      <c r="O181" s="19"/>
      <c r="P181" s="17"/>
      <c r="Q181" s="19"/>
      <c r="R181" s="19"/>
      <c r="S181" s="20"/>
      <c r="T181" s="20"/>
      <c r="U181" s="20"/>
      <c r="V181" s="20"/>
      <c r="W181" s="17"/>
      <c r="X181" s="17"/>
      <c r="Y181" s="17"/>
      <c r="Z181" s="17"/>
      <c r="AA181" s="17"/>
      <c r="AB181" s="21"/>
      <c r="AC181" s="17"/>
      <c r="AD181" s="17"/>
      <c r="AE181" s="17"/>
      <c r="AF181" s="17"/>
      <c r="AG181" s="17"/>
      <c r="AH181" s="20"/>
      <c r="AI181" s="20"/>
      <c r="AJ181" s="17"/>
      <c r="AK181" s="17"/>
      <c r="AL181" s="20"/>
      <c r="AM181" s="20"/>
      <c r="AN181" s="20"/>
      <c r="AO181" s="20"/>
      <c r="AP181" s="20"/>
      <c r="AQ181" s="20"/>
      <c r="AR181" s="20"/>
      <c r="AS181" s="20"/>
      <c r="AT181" s="20"/>
      <c r="AU181" s="16"/>
      <c r="AV181" s="16"/>
      <c r="AW181" s="16"/>
    </row>
    <row r="182" ht="38.25" customHeight="1">
      <c r="A182" s="17"/>
      <c r="B182" s="17"/>
      <c r="C182" s="16"/>
      <c r="D182" s="17"/>
      <c r="E182" s="17"/>
      <c r="F182" s="17"/>
      <c r="G182" s="17"/>
      <c r="H182" s="17"/>
      <c r="I182" s="17"/>
      <c r="J182" s="17"/>
      <c r="K182" s="17"/>
      <c r="L182" s="17"/>
      <c r="M182" s="5"/>
      <c r="N182" s="17"/>
      <c r="O182" s="19"/>
      <c r="P182" s="17"/>
      <c r="Q182" s="19"/>
      <c r="R182" s="19"/>
      <c r="S182" s="20"/>
      <c r="T182" s="20"/>
      <c r="U182" s="20"/>
      <c r="V182" s="20"/>
      <c r="W182" s="17"/>
      <c r="X182" s="17"/>
      <c r="Y182" s="17"/>
      <c r="Z182" s="17"/>
      <c r="AA182" s="17"/>
      <c r="AB182" s="21"/>
      <c r="AC182" s="17"/>
      <c r="AD182" s="17"/>
      <c r="AE182" s="17"/>
      <c r="AF182" s="17"/>
      <c r="AG182" s="17"/>
      <c r="AH182" s="20"/>
      <c r="AI182" s="20"/>
      <c r="AJ182" s="17"/>
      <c r="AK182" s="17"/>
      <c r="AL182" s="20"/>
      <c r="AM182" s="20"/>
      <c r="AN182" s="20"/>
      <c r="AO182" s="20"/>
      <c r="AP182" s="20"/>
      <c r="AQ182" s="20"/>
      <c r="AR182" s="20"/>
      <c r="AS182" s="20"/>
      <c r="AT182" s="20"/>
      <c r="AU182" s="16"/>
      <c r="AV182" s="16"/>
      <c r="AW182" s="16"/>
    </row>
    <row r="183" ht="38.25" customHeight="1">
      <c r="A183" s="17"/>
      <c r="B183" s="17"/>
      <c r="C183" s="16"/>
      <c r="D183" s="17"/>
      <c r="E183" s="17"/>
      <c r="F183" s="17"/>
      <c r="G183" s="17"/>
      <c r="H183" s="17"/>
      <c r="I183" s="17"/>
      <c r="J183" s="17"/>
      <c r="K183" s="17"/>
      <c r="L183" s="17"/>
      <c r="M183" s="5"/>
      <c r="N183" s="17"/>
      <c r="O183" s="19"/>
      <c r="P183" s="17"/>
      <c r="Q183" s="19"/>
      <c r="R183" s="19"/>
      <c r="S183" s="20"/>
      <c r="T183" s="20"/>
      <c r="U183" s="20"/>
      <c r="V183" s="20"/>
      <c r="W183" s="17"/>
      <c r="X183" s="17"/>
      <c r="Y183" s="17"/>
      <c r="Z183" s="17"/>
      <c r="AA183" s="17"/>
      <c r="AB183" s="21"/>
      <c r="AC183" s="17"/>
      <c r="AD183" s="17"/>
      <c r="AE183" s="17"/>
      <c r="AF183" s="17"/>
      <c r="AG183" s="17"/>
      <c r="AH183" s="20"/>
      <c r="AI183" s="20"/>
      <c r="AJ183" s="17"/>
      <c r="AK183" s="17"/>
      <c r="AL183" s="20"/>
      <c r="AM183" s="20"/>
      <c r="AN183" s="20"/>
      <c r="AO183" s="20"/>
      <c r="AP183" s="20"/>
      <c r="AQ183" s="20"/>
      <c r="AR183" s="20"/>
      <c r="AS183" s="20"/>
      <c r="AT183" s="20"/>
      <c r="AU183" s="16"/>
      <c r="AV183" s="16"/>
      <c r="AW183" s="16"/>
    </row>
    <row r="184" ht="38.25" customHeight="1">
      <c r="A184" s="17"/>
      <c r="B184" s="17"/>
      <c r="C184" s="16"/>
      <c r="D184" s="17"/>
      <c r="E184" s="17"/>
      <c r="F184" s="17"/>
      <c r="G184" s="17"/>
      <c r="H184" s="17"/>
      <c r="I184" s="17"/>
      <c r="J184" s="17"/>
      <c r="K184" s="17"/>
      <c r="L184" s="17"/>
      <c r="M184" s="5"/>
      <c r="N184" s="17"/>
      <c r="O184" s="19"/>
      <c r="P184" s="17"/>
      <c r="Q184" s="19"/>
      <c r="R184" s="19"/>
      <c r="S184" s="20"/>
      <c r="T184" s="20"/>
      <c r="U184" s="20"/>
      <c r="V184" s="20"/>
      <c r="W184" s="17"/>
      <c r="X184" s="17"/>
      <c r="Y184" s="17"/>
      <c r="Z184" s="17"/>
      <c r="AA184" s="17"/>
      <c r="AB184" s="21"/>
      <c r="AC184" s="17"/>
      <c r="AD184" s="17"/>
      <c r="AE184" s="17"/>
      <c r="AF184" s="17"/>
      <c r="AG184" s="17"/>
      <c r="AH184" s="20"/>
      <c r="AI184" s="20"/>
      <c r="AJ184" s="17"/>
      <c r="AK184" s="17"/>
      <c r="AL184" s="20"/>
      <c r="AM184" s="20"/>
      <c r="AN184" s="20"/>
      <c r="AO184" s="20"/>
      <c r="AP184" s="20"/>
      <c r="AQ184" s="20"/>
      <c r="AR184" s="20"/>
      <c r="AS184" s="20"/>
      <c r="AT184" s="20"/>
      <c r="AU184" s="16"/>
      <c r="AV184" s="16"/>
      <c r="AW184" s="16"/>
    </row>
    <row r="185" ht="38.25" customHeight="1">
      <c r="A185" s="17"/>
      <c r="B185" s="17"/>
      <c r="C185" s="16"/>
      <c r="D185" s="17"/>
      <c r="E185" s="17"/>
      <c r="F185" s="17"/>
      <c r="G185" s="17"/>
      <c r="H185" s="17"/>
      <c r="I185" s="17"/>
      <c r="J185" s="17"/>
      <c r="K185" s="17"/>
      <c r="L185" s="17"/>
      <c r="M185" s="5"/>
      <c r="N185" s="17"/>
      <c r="O185" s="19"/>
      <c r="P185" s="17"/>
      <c r="Q185" s="19"/>
      <c r="R185" s="19"/>
      <c r="S185" s="20"/>
      <c r="T185" s="20"/>
      <c r="U185" s="20"/>
      <c r="V185" s="20"/>
      <c r="W185" s="17"/>
      <c r="X185" s="17"/>
      <c r="Y185" s="17"/>
      <c r="Z185" s="17"/>
      <c r="AA185" s="17"/>
      <c r="AB185" s="21"/>
      <c r="AC185" s="17"/>
      <c r="AD185" s="17"/>
      <c r="AE185" s="17"/>
      <c r="AF185" s="17"/>
      <c r="AG185" s="17"/>
      <c r="AH185" s="20"/>
      <c r="AI185" s="20"/>
      <c r="AJ185" s="17"/>
      <c r="AK185" s="17"/>
      <c r="AL185" s="20"/>
      <c r="AM185" s="20"/>
      <c r="AN185" s="20"/>
      <c r="AO185" s="20"/>
      <c r="AP185" s="20"/>
      <c r="AQ185" s="20"/>
      <c r="AR185" s="20"/>
      <c r="AS185" s="20"/>
      <c r="AT185" s="20"/>
      <c r="AU185" s="16"/>
      <c r="AV185" s="16"/>
      <c r="AW185" s="16"/>
    </row>
    <row r="186" ht="38.25" customHeight="1">
      <c r="A186" s="17"/>
      <c r="B186" s="17"/>
      <c r="C186" s="16"/>
      <c r="D186" s="17"/>
      <c r="E186" s="17"/>
      <c r="F186" s="17"/>
      <c r="G186" s="17"/>
      <c r="H186" s="17"/>
      <c r="I186" s="17"/>
      <c r="J186" s="17"/>
      <c r="K186" s="17"/>
      <c r="L186" s="17"/>
      <c r="M186" s="5"/>
      <c r="N186" s="17"/>
      <c r="O186" s="19"/>
      <c r="P186" s="17"/>
      <c r="Q186" s="19"/>
      <c r="R186" s="19"/>
      <c r="S186" s="20"/>
      <c r="T186" s="20"/>
      <c r="U186" s="20"/>
      <c r="V186" s="20"/>
      <c r="W186" s="17"/>
      <c r="X186" s="17"/>
      <c r="Y186" s="17"/>
      <c r="Z186" s="17"/>
      <c r="AA186" s="17"/>
      <c r="AB186" s="21"/>
      <c r="AC186" s="17"/>
      <c r="AD186" s="17"/>
      <c r="AE186" s="17"/>
      <c r="AF186" s="17"/>
      <c r="AG186" s="17"/>
      <c r="AH186" s="20"/>
      <c r="AI186" s="20"/>
      <c r="AJ186" s="17"/>
      <c r="AK186" s="17"/>
      <c r="AL186" s="20"/>
      <c r="AM186" s="20"/>
      <c r="AN186" s="20"/>
      <c r="AO186" s="20"/>
      <c r="AP186" s="20"/>
      <c r="AQ186" s="20"/>
      <c r="AR186" s="20"/>
      <c r="AS186" s="20"/>
      <c r="AT186" s="20"/>
      <c r="AU186" s="16"/>
      <c r="AV186" s="16"/>
      <c r="AW186" s="16"/>
    </row>
    <row r="187" ht="38.25" customHeight="1">
      <c r="A187" s="17"/>
      <c r="B187" s="17"/>
      <c r="C187" s="16"/>
      <c r="D187" s="17"/>
      <c r="E187" s="17"/>
      <c r="F187" s="17"/>
      <c r="G187" s="17"/>
      <c r="H187" s="17"/>
      <c r="I187" s="17"/>
      <c r="J187" s="17"/>
      <c r="K187" s="17"/>
      <c r="L187" s="17"/>
      <c r="M187" s="5"/>
      <c r="N187" s="17"/>
      <c r="O187" s="19"/>
      <c r="P187" s="17"/>
      <c r="Q187" s="19"/>
      <c r="R187" s="19"/>
      <c r="S187" s="20"/>
      <c r="T187" s="20"/>
      <c r="U187" s="20"/>
      <c r="V187" s="20"/>
      <c r="W187" s="17"/>
      <c r="X187" s="17"/>
      <c r="Y187" s="17"/>
      <c r="Z187" s="17"/>
      <c r="AA187" s="17"/>
      <c r="AB187" s="21"/>
      <c r="AC187" s="17"/>
      <c r="AD187" s="17"/>
      <c r="AE187" s="17"/>
      <c r="AF187" s="17"/>
      <c r="AG187" s="17"/>
      <c r="AH187" s="20"/>
      <c r="AI187" s="20"/>
      <c r="AJ187" s="17"/>
      <c r="AK187" s="17"/>
      <c r="AL187" s="20"/>
      <c r="AM187" s="20"/>
      <c r="AN187" s="20"/>
      <c r="AO187" s="20"/>
      <c r="AP187" s="20"/>
      <c r="AQ187" s="20"/>
      <c r="AR187" s="20"/>
      <c r="AS187" s="20"/>
      <c r="AT187" s="20"/>
      <c r="AU187" s="16"/>
      <c r="AV187" s="16"/>
      <c r="AW187" s="16"/>
    </row>
    <row r="188" ht="38.25" customHeight="1">
      <c r="A188" s="17"/>
      <c r="B188" s="17"/>
      <c r="C188" s="16"/>
      <c r="D188" s="17"/>
      <c r="E188" s="17"/>
      <c r="F188" s="17"/>
      <c r="G188" s="17"/>
      <c r="H188" s="17"/>
      <c r="I188" s="17"/>
      <c r="J188" s="17"/>
      <c r="K188" s="17"/>
      <c r="L188" s="17"/>
      <c r="M188" s="5"/>
      <c r="N188" s="17"/>
      <c r="O188" s="19"/>
      <c r="P188" s="17"/>
      <c r="Q188" s="19"/>
      <c r="R188" s="19"/>
      <c r="S188" s="20"/>
      <c r="T188" s="20"/>
      <c r="U188" s="20"/>
      <c r="V188" s="20"/>
      <c r="W188" s="17"/>
      <c r="X188" s="17"/>
      <c r="Y188" s="17"/>
      <c r="Z188" s="17"/>
      <c r="AA188" s="17"/>
      <c r="AB188" s="21"/>
      <c r="AC188" s="17"/>
      <c r="AD188" s="17"/>
      <c r="AE188" s="17"/>
      <c r="AF188" s="17"/>
      <c r="AG188" s="17"/>
      <c r="AH188" s="20"/>
      <c r="AI188" s="20"/>
      <c r="AJ188" s="17"/>
      <c r="AK188" s="17"/>
      <c r="AL188" s="20"/>
      <c r="AM188" s="20"/>
      <c r="AN188" s="20"/>
      <c r="AO188" s="20"/>
      <c r="AP188" s="20"/>
      <c r="AQ188" s="20"/>
      <c r="AR188" s="20"/>
      <c r="AS188" s="20"/>
      <c r="AT188" s="20"/>
      <c r="AU188" s="16"/>
      <c r="AV188" s="16"/>
      <c r="AW188" s="16"/>
    </row>
    <row r="189" ht="38.25" customHeight="1">
      <c r="A189" s="17"/>
      <c r="B189" s="17"/>
      <c r="C189" s="16"/>
      <c r="D189" s="17"/>
      <c r="E189" s="17"/>
      <c r="F189" s="17"/>
      <c r="G189" s="17"/>
      <c r="H189" s="17"/>
      <c r="I189" s="17"/>
      <c r="J189" s="17"/>
      <c r="K189" s="17"/>
      <c r="L189" s="17"/>
      <c r="M189" s="5"/>
      <c r="N189" s="17"/>
      <c r="O189" s="19"/>
      <c r="P189" s="17"/>
      <c r="Q189" s="19"/>
      <c r="R189" s="19"/>
      <c r="S189" s="20"/>
      <c r="T189" s="20"/>
      <c r="U189" s="20"/>
      <c r="V189" s="20"/>
      <c r="W189" s="17"/>
      <c r="X189" s="17"/>
      <c r="Y189" s="17"/>
      <c r="Z189" s="17"/>
      <c r="AA189" s="17"/>
      <c r="AB189" s="21"/>
      <c r="AC189" s="17"/>
      <c r="AD189" s="17"/>
      <c r="AE189" s="17"/>
      <c r="AF189" s="17"/>
      <c r="AG189" s="17"/>
      <c r="AH189" s="20"/>
      <c r="AI189" s="20"/>
      <c r="AJ189" s="17"/>
      <c r="AK189" s="17"/>
      <c r="AL189" s="20"/>
      <c r="AM189" s="20"/>
      <c r="AN189" s="20"/>
      <c r="AO189" s="20"/>
      <c r="AP189" s="20"/>
      <c r="AQ189" s="20"/>
      <c r="AR189" s="20"/>
      <c r="AS189" s="20"/>
      <c r="AT189" s="20"/>
      <c r="AU189" s="16"/>
      <c r="AV189" s="16"/>
      <c r="AW189" s="16"/>
    </row>
    <row r="190" ht="38.25" customHeight="1">
      <c r="A190" s="17"/>
      <c r="B190" s="17"/>
      <c r="C190" s="16"/>
      <c r="D190" s="17"/>
      <c r="E190" s="17"/>
      <c r="F190" s="17"/>
      <c r="G190" s="17"/>
      <c r="H190" s="17"/>
      <c r="I190" s="17"/>
      <c r="J190" s="17"/>
      <c r="K190" s="17"/>
      <c r="L190" s="17"/>
      <c r="M190" s="5"/>
      <c r="N190" s="17"/>
      <c r="O190" s="19"/>
      <c r="P190" s="17"/>
      <c r="Q190" s="19"/>
      <c r="R190" s="19"/>
      <c r="S190" s="20"/>
      <c r="T190" s="20"/>
      <c r="U190" s="20"/>
      <c r="V190" s="20"/>
      <c r="W190" s="17"/>
      <c r="X190" s="17"/>
      <c r="Y190" s="17"/>
      <c r="Z190" s="17"/>
      <c r="AA190" s="17"/>
      <c r="AB190" s="21"/>
      <c r="AC190" s="17"/>
      <c r="AD190" s="17"/>
      <c r="AE190" s="17"/>
      <c r="AF190" s="17"/>
      <c r="AG190" s="17"/>
      <c r="AH190" s="20"/>
      <c r="AI190" s="20"/>
      <c r="AJ190" s="17"/>
      <c r="AK190" s="17"/>
      <c r="AL190" s="20"/>
      <c r="AM190" s="20"/>
      <c r="AN190" s="20"/>
      <c r="AO190" s="20"/>
      <c r="AP190" s="20"/>
      <c r="AQ190" s="20"/>
      <c r="AR190" s="20"/>
      <c r="AS190" s="20"/>
      <c r="AT190" s="20"/>
      <c r="AU190" s="16"/>
      <c r="AV190" s="16"/>
      <c r="AW190" s="16"/>
    </row>
    <row r="191" ht="38.25" customHeight="1">
      <c r="A191" s="17"/>
      <c r="B191" s="17"/>
      <c r="C191" s="16"/>
      <c r="D191" s="17"/>
      <c r="E191" s="17"/>
      <c r="F191" s="17"/>
      <c r="G191" s="17"/>
      <c r="H191" s="17"/>
      <c r="I191" s="17"/>
      <c r="J191" s="17"/>
      <c r="K191" s="17"/>
      <c r="L191" s="17"/>
      <c r="M191" s="5"/>
      <c r="N191" s="17"/>
      <c r="O191" s="19"/>
      <c r="P191" s="17"/>
      <c r="Q191" s="19"/>
      <c r="R191" s="19"/>
      <c r="S191" s="20"/>
      <c r="T191" s="20"/>
      <c r="U191" s="20"/>
      <c r="V191" s="20"/>
      <c r="W191" s="17"/>
      <c r="X191" s="17"/>
      <c r="Y191" s="17"/>
      <c r="Z191" s="17"/>
      <c r="AA191" s="17"/>
      <c r="AB191" s="21"/>
      <c r="AC191" s="17"/>
      <c r="AD191" s="17"/>
      <c r="AE191" s="17"/>
      <c r="AF191" s="17"/>
      <c r="AG191" s="17"/>
      <c r="AH191" s="20"/>
      <c r="AI191" s="20"/>
      <c r="AJ191" s="17"/>
      <c r="AK191" s="17"/>
      <c r="AL191" s="20"/>
      <c r="AM191" s="20"/>
      <c r="AN191" s="20"/>
      <c r="AO191" s="20"/>
      <c r="AP191" s="20"/>
      <c r="AQ191" s="20"/>
      <c r="AR191" s="20"/>
      <c r="AS191" s="20"/>
      <c r="AT191" s="20"/>
      <c r="AU191" s="16"/>
      <c r="AV191" s="16"/>
      <c r="AW191" s="16"/>
    </row>
    <row r="192" ht="38.25" customHeight="1">
      <c r="A192" s="17"/>
      <c r="B192" s="17"/>
      <c r="C192" s="16"/>
      <c r="D192" s="17"/>
      <c r="E192" s="17"/>
      <c r="F192" s="17"/>
      <c r="G192" s="17"/>
      <c r="H192" s="17"/>
      <c r="I192" s="17"/>
      <c r="J192" s="17"/>
      <c r="K192" s="17"/>
      <c r="L192" s="17"/>
      <c r="M192" s="5"/>
      <c r="N192" s="17"/>
      <c r="O192" s="19"/>
      <c r="P192" s="17"/>
      <c r="Q192" s="19"/>
      <c r="R192" s="19"/>
      <c r="S192" s="20"/>
      <c r="T192" s="20"/>
      <c r="U192" s="20"/>
      <c r="V192" s="20"/>
      <c r="W192" s="17"/>
      <c r="X192" s="17"/>
      <c r="Y192" s="17"/>
      <c r="Z192" s="17"/>
      <c r="AA192" s="17"/>
      <c r="AB192" s="21"/>
      <c r="AC192" s="17"/>
      <c r="AD192" s="17"/>
      <c r="AE192" s="17"/>
      <c r="AF192" s="17"/>
      <c r="AG192" s="17"/>
      <c r="AH192" s="20"/>
      <c r="AI192" s="20"/>
      <c r="AJ192" s="17"/>
      <c r="AK192" s="17"/>
      <c r="AL192" s="20"/>
      <c r="AM192" s="20"/>
      <c r="AN192" s="20"/>
      <c r="AO192" s="20"/>
      <c r="AP192" s="20"/>
      <c r="AQ192" s="20"/>
      <c r="AR192" s="20"/>
      <c r="AS192" s="20"/>
      <c r="AT192" s="20"/>
      <c r="AU192" s="16"/>
      <c r="AV192" s="16"/>
      <c r="AW192" s="16"/>
    </row>
    <row r="193" ht="38.25" customHeight="1">
      <c r="A193" s="17"/>
      <c r="B193" s="17"/>
      <c r="C193" s="16"/>
      <c r="D193" s="17"/>
      <c r="E193" s="17"/>
      <c r="F193" s="17"/>
      <c r="G193" s="17"/>
      <c r="H193" s="17"/>
      <c r="I193" s="17"/>
      <c r="J193" s="17"/>
      <c r="K193" s="17"/>
      <c r="L193" s="17"/>
      <c r="M193" s="5"/>
      <c r="N193" s="17"/>
      <c r="O193" s="19"/>
      <c r="P193" s="17"/>
      <c r="Q193" s="19"/>
      <c r="R193" s="19"/>
      <c r="S193" s="20"/>
      <c r="T193" s="20"/>
      <c r="U193" s="20"/>
      <c r="V193" s="20"/>
      <c r="W193" s="17"/>
      <c r="X193" s="17"/>
      <c r="Y193" s="17"/>
      <c r="Z193" s="17"/>
      <c r="AA193" s="17"/>
      <c r="AB193" s="21"/>
      <c r="AC193" s="17"/>
      <c r="AD193" s="17"/>
      <c r="AE193" s="17"/>
      <c r="AF193" s="17"/>
      <c r="AG193" s="17"/>
      <c r="AH193" s="20"/>
      <c r="AI193" s="20"/>
      <c r="AJ193" s="17"/>
      <c r="AK193" s="17"/>
      <c r="AL193" s="20"/>
      <c r="AM193" s="20"/>
      <c r="AN193" s="20"/>
      <c r="AO193" s="20"/>
      <c r="AP193" s="20"/>
      <c r="AQ193" s="20"/>
      <c r="AR193" s="20"/>
      <c r="AS193" s="20"/>
      <c r="AT193" s="20"/>
      <c r="AU193" s="16"/>
      <c r="AV193" s="16"/>
      <c r="AW193" s="16"/>
    </row>
    <row r="194" ht="38.25" customHeight="1">
      <c r="A194" s="17"/>
      <c r="B194" s="17"/>
      <c r="C194" s="16"/>
      <c r="D194" s="17"/>
      <c r="E194" s="17"/>
      <c r="F194" s="17"/>
      <c r="G194" s="17"/>
      <c r="H194" s="17"/>
      <c r="I194" s="17"/>
      <c r="J194" s="17"/>
      <c r="K194" s="17"/>
      <c r="L194" s="17"/>
      <c r="M194" s="5"/>
      <c r="N194" s="17"/>
      <c r="O194" s="19"/>
      <c r="P194" s="17"/>
      <c r="Q194" s="19"/>
      <c r="R194" s="19"/>
      <c r="S194" s="20"/>
      <c r="T194" s="20"/>
      <c r="U194" s="20"/>
      <c r="V194" s="20"/>
      <c r="W194" s="17"/>
      <c r="X194" s="17"/>
      <c r="Y194" s="17"/>
      <c r="Z194" s="17"/>
      <c r="AA194" s="17"/>
      <c r="AB194" s="21"/>
      <c r="AC194" s="17"/>
      <c r="AD194" s="17"/>
      <c r="AE194" s="17"/>
      <c r="AF194" s="17"/>
      <c r="AG194" s="17"/>
      <c r="AH194" s="20"/>
      <c r="AI194" s="20"/>
      <c r="AJ194" s="17"/>
      <c r="AK194" s="17"/>
      <c r="AL194" s="20"/>
      <c r="AM194" s="20"/>
      <c r="AN194" s="20"/>
      <c r="AO194" s="20"/>
      <c r="AP194" s="20"/>
      <c r="AQ194" s="20"/>
      <c r="AR194" s="20"/>
      <c r="AS194" s="20"/>
      <c r="AT194" s="20"/>
      <c r="AU194" s="16"/>
      <c r="AV194" s="16"/>
      <c r="AW194" s="16"/>
    </row>
    <row r="195" ht="38.25" customHeight="1">
      <c r="A195" s="17"/>
      <c r="B195" s="17"/>
      <c r="C195" s="16"/>
      <c r="D195" s="17"/>
      <c r="E195" s="17"/>
      <c r="F195" s="17"/>
      <c r="G195" s="17"/>
      <c r="H195" s="17"/>
      <c r="I195" s="17"/>
      <c r="J195" s="17"/>
      <c r="K195" s="17"/>
      <c r="L195" s="17"/>
      <c r="M195" s="5"/>
      <c r="N195" s="17"/>
      <c r="O195" s="19"/>
      <c r="P195" s="17"/>
      <c r="Q195" s="19"/>
      <c r="R195" s="19"/>
      <c r="S195" s="20"/>
      <c r="T195" s="20"/>
      <c r="U195" s="20"/>
      <c r="V195" s="20"/>
      <c r="W195" s="17"/>
      <c r="X195" s="17"/>
      <c r="Y195" s="17"/>
      <c r="Z195" s="17"/>
      <c r="AA195" s="17"/>
      <c r="AB195" s="21"/>
      <c r="AC195" s="17"/>
      <c r="AD195" s="17"/>
      <c r="AE195" s="17"/>
      <c r="AF195" s="17"/>
      <c r="AG195" s="17"/>
      <c r="AH195" s="20"/>
      <c r="AI195" s="20"/>
      <c r="AJ195" s="17"/>
      <c r="AK195" s="17"/>
      <c r="AL195" s="20"/>
      <c r="AM195" s="20"/>
      <c r="AN195" s="20"/>
      <c r="AO195" s="20"/>
      <c r="AP195" s="20"/>
      <c r="AQ195" s="20"/>
      <c r="AR195" s="20"/>
      <c r="AS195" s="20"/>
      <c r="AT195" s="20"/>
      <c r="AU195" s="16"/>
      <c r="AV195" s="16"/>
      <c r="AW195" s="16"/>
    </row>
    <row r="196" ht="38.25" customHeight="1">
      <c r="A196" s="17"/>
      <c r="B196" s="17"/>
      <c r="C196" s="16"/>
      <c r="D196" s="17"/>
      <c r="E196" s="17"/>
      <c r="F196" s="17"/>
      <c r="G196" s="17"/>
      <c r="H196" s="17"/>
      <c r="I196" s="17"/>
      <c r="J196" s="17"/>
      <c r="K196" s="17"/>
      <c r="L196" s="17"/>
      <c r="M196" s="5"/>
      <c r="N196" s="17"/>
      <c r="O196" s="19"/>
      <c r="P196" s="17"/>
      <c r="Q196" s="19"/>
      <c r="R196" s="19"/>
      <c r="S196" s="20"/>
      <c r="T196" s="20"/>
      <c r="U196" s="20"/>
      <c r="V196" s="20"/>
      <c r="W196" s="17"/>
      <c r="X196" s="17"/>
      <c r="Y196" s="17"/>
      <c r="Z196" s="17"/>
      <c r="AA196" s="17"/>
      <c r="AB196" s="21"/>
      <c r="AC196" s="17"/>
      <c r="AD196" s="17"/>
      <c r="AE196" s="17"/>
      <c r="AF196" s="17"/>
      <c r="AG196" s="17"/>
      <c r="AH196" s="20"/>
      <c r="AI196" s="20"/>
      <c r="AJ196" s="17"/>
      <c r="AK196" s="17"/>
      <c r="AL196" s="20"/>
      <c r="AM196" s="20"/>
      <c r="AN196" s="20"/>
      <c r="AO196" s="20"/>
      <c r="AP196" s="20"/>
      <c r="AQ196" s="20"/>
      <c r="AR196" s="20"/>
      <c r="AS196" s="20"/>
      <c r="AT196" s="20"/>
      <c r="AU196" s="16"/>
      <c r="AV196" s="16"/>
      <c r="AW196" s="16"/>
    </row>
    <row r="197" ht="38.25" customHeight="1">
      <c r="A197" s="17"/>
      <c r="B197" s="17"/>
      <c r="C197" s="16"/>
      <c r="D197" s="17"/>
      <c r="E197" s="17"/>
      <c r="F197" s="17"/>
      <c r="G197" s="17"/>
      <c r="H197" s="17"/>
      <c r="I197" s="17"/>
      <c r="J197" s="17"/>
      <c r="K197" s="17"/>
      <c r="L197" s="17"/>
      <c r="M197" s="5"/>
      <c r="N197" s="17"/>
      <c r="O197" s="19"/>
      <c r="P197" s="17"/>
      <c r="Q197" s="19"/>
      <c r="R197" s="19"/>
      <c r="S197" s="20"/>
      <c r="T197" s="20"/>
      <c r="U197" s="20"/>
      <c r="V197" s="20"/>
      <c r="W197" s="17"/>
      <c r="X197" s="17"/>
      <c r="Y197" s="17"/>
      <c r="Z197" s="17"/>
      <c r="AA197" s="17"/>
      <c r="AB197" s="21"/>
      <c r="AC197" s="17"/>
      <c r="AD197" s="17"/>
      <c r="AE197" s="17"/>
      <c r="AF197" s="17"/>
      <c r="AG197" s="17"/>
      <c r="AH197" s="20"/>
      <c r="AI197" s="20"/>
      <c r="AJ197" s="17"/>
      <c r="AK197" s="17"/>
      <c r="AL197" s="20"/>
      <c r="AM197" s="20"/>
      <c r="AN197" s="20"/>
      <c r="AO197" s="20"/>
      <c r="AP197" s="20"/>
      <c r="AQ197" s="20"/>
      <c r="AR197" s="20"/>
      <c r="AS197" s="20"/>
      <c r="AT197" s="20"/>
      <c r="AU197" s="16"/>
      <c r="AV197" s="16"/>
      <c r="AW197" s="16"/>
    </row>
    <row r="198" ht="38.25" customHeight="1">
      <c r="A198" s="17"/>
      <c r="B198" s="17"/>
      <c r="C198" s="16"/>
      <c r="D198" s="17"/>
      <c r="E198" s="17"/>
      <c r="F198" s="17"/>
      <c r="G198" s="17"/>
      <c r="H198" s="17"/>
      <c r="I198" s="17"/>
      <c r="J198" s="17"/>
      <c r="K198" s="17"/>
      <c r="L198" s="17"/>
      <c r="M198" s="5"/>
      <c r="N198" s="17"/>
      <c r="O198" s="19"/>
      <c r="P198" s="17"/>
      <c r="Q198" s="19"/>
      <c r="R198" s="19"/>
      <c r="S198" s="20"/>
      <c r="T198" s="20"/>
      <c r="U198" s="20"/>
      <c r="V198" s="20"/>
      <c r="W198" s="17"/>
      <c r="X198" s="17"/>
      <c r="Y198" s="17"/>
      <c r="Z198" s="17"/>
      <c r="AA198" s="17"/>
      <c r="AB198" s="21"/>
      <c r="AC198" s="17"/>
      <c r="AD198" s="17"/>
      <c r="AE198" s="17"/>
      <c r="AF198" s="17"/>
      <c r="AG198" s="17"/>
      <c r="AH198" s="20"/>
      <c r="AI198" s="20"/>
      <c r="AJ198" s="17"/>
      <c r="AK198" s="17"/>
      <c r="AL198" s="20"/>
      <c r="AM198" s="20"/>
      <c r="AN198" s="20"/>
      <c r="AO198" s="20"/>
      <c r="AP198" s="20"/>
      <c r="AQ198" s="20"/>
      <c r="AR198" s="20"/>
      <c r="AS198" s="20"/>
      <c r="AT198" s="20"/>
      <c r="AU198" s="16"/>
      <c r="AV198" s="16"/>
      <c r="AW198" s="16"/>
    </row>
    <row r="199" ht="38.25" customHeight="1">
      <c r="A199" s="17"/>
      <c r="B199" s="17"/>
      <c r="C199" s="16"/>
      <c r="D199" s="17"/>
      <c r="E199" s="17"/>
      <c r="F199" s="17"/>
      <c r="G199" s="17"/>
      <c r="H199" s="17"/>
      <c r="I199" s="17"/>
      <c r="J199" s="17"/>
      <c r="K199" s="17"/>
      <c r="L199" s="17"/>
      <c r="M199" s="5"/>
      <c r="N199" s="17"/>
      <c r="O199" s="19"/>
      <c r="P199" s="17"/>
      <c r="Q199" s="19"/>
      <c r="R199" s="19"/>
      <c r="S199" s="20"/>
      <c r="T199" s="20"/>
      <c r="U199" s="20"/>
      <c r="V199" s="20"/>
      <c r="W199" s="17"/>
      <c r="X199" s="17"/>
      <c r="Y199" s="17"/>
      <c r="Z199" s="17"/>
      <c r="AA199" s="17"/>
      <c r="AB199" s="21"/>
      <c r="AC199" s="17"/>
      <c r="AD199" s="17"/>
      <c r="AE199" s="17"/>
      <c r="AF199" s="17"/>
      <c r="AG199" s="17"/>
      <c r="AH199" s="20"/>
      <c r="AI199" s="20"/>
      <c r="AJ199" s="17"/>
      <c r="AK199" s="17"/>
      <c r="AL199" s="20"/>
      <c r="AM199" s="20"/>
      <c r="AN199" s="20"/>
      <c r="AO199" s="20"/>
      <c r="AP199" s="20"/>
      <c r="AQ199" s="20"/>
      <c r="AR199" s="20"/>
      <c r="AS199" s="20"/>
      <c r="AT199" s="20"/>
      <c r="AU199" s="16"/>
      <c r="AV199" s="16"/>
      <c r="AW199" s="16"/>
    </row>
    <row r="200" ht="38.25" customHeight="1">
      <c r="A200" s="17"/>
      <c r="B200" s="17"/>
      <c r="C200" s="16"/>
      <c r="D200" s="17"/>
      <c r="E200" s="17"/>
      <c r="F200" s="17"/>
      <c r="G200" s="17"/>
      <c r="H200" s="17"/>
      <c r="I200" s="17"/>
      <c r="J200" s="17"/>
      <c r="K200" s="17"/>
      <c r="L200" s="17"/>
      <c r="M200" s="5"/>
      <c r="N200" s="17"/>
      <c r="O200" s="19"/>
      <c r="P200" s="17"/>
      <c r="Q200" s="19"/>
      <c r="R200" s="19"/>
      <c r="S200" s="20"/>
      <c r="T200" s="20"/>
      <c r="U200" s="20"/>
      <c r="V200" s="20"/>
      <c r="W200" s="17"/>
      <c r="X200" s="17"/>
      <c r="Y200" s="17"/>
      <c r="Z200" s="17"/>
      <c r="AA200" s="17"/>
      <c r="AB200" s="21"/>
      <c r="AC200" s="17"/>
      <c r="AD200" s="17"/>
      <c r="AE200" s="17"/>
      <c r="AF200" s="17"/>
      <c r="AG200" s="17"/>
      <c r="AH200" s="20"/>
      <c r="AI200" s="20"/>
      <c r="AJ200" s="17"/>
      <c r="AK200" s="17"/>
      <c r="AL200" s="20"/>
      <c r="AM200" s="20"/>
      <c r="AN200" s="20"/>
      <c r="AO200" s="20"/>
      <c r="AP200" s="20"/>
      <c r="AQ200" s="20"/>
      <c r="AR200" s="20"/>
      <c r="AS200" s="20"/>
      <c r="AT200" s="20"/>
      <c r="AU200" s="16"/>
      <c r="AV200" s="16"/>
      <c r="AW200" s="16"/>
    </row>
    <row r="201" ht="38.25" customHeight="1">
      <c r="A201" s="17"/>
      <c r="B201" s="17"/>
      <c r="C201" s="16"/>
      <c r="D201" s="17"/>
      <c r="E201" s="17"/>
      <c r="F201" s="17"/>
      <c r="G201" s="17"/>
      <c r="H201" s="17"/>
      <c r="I201" s="17"/>
      <c r="J201" s="17"/>
      <c r="K201" s="17"/>
      <c r="L201" s="17"/>
      <c r="M201" s="5"/>
      <c r="N201" s="17"/>
      <c r="O201" s="19"/>
      <c r="P201" s="17"/>
      <c r="Q201" s="19"/>
      <c r="R201" s="19"/>
      <c r="S201" s="20"/>
      <c r="T201" s="20"/>
      <c r="U201" s="20"/>
      <c r="V201" s="20"/>
      <c r="W201" s="17"/>
      <c r="X201" s="17"/>
      <c r="Y201" s="17"/>
      <c r="Z201" s="17"/>
      <c r="AA201" s="17"/>
      <c r="AB201" s="21"/>
      <c r="AC201" s="17"/>
      <c r="AD201" s="17"/>
      <c r="AE201" s="17"/>
      <c r="AF201" s="17"/>
      <c r="AG201" s="17"/>
      <c r="AH201" s="20"/>
      <c r="AI201" s="20"/>
      <c r="AJ201" s="17"/>
      <c r="AK201" s="17"/>
      <c r="AL201" s="20"/>
      <c r="AM201" s="20"/>
      <c r="AN201" s="20"/>
      <c r="AO201" s="20"/>
      <c r="AP201" s="20"/>
      <c r="AQ201" s="20"/>
      <c r="AR201" s="20"/>
      <c r="AS201" s="20"/>
      <c r="AT201" s="20"/>
      <c r="AU201" s="16"/>
      <c r="AV201" s="16"/>
      <c r="AW201" s="16"/>
    </row>
    <row r="202" ht="38.25" customHeight="1">
      <c r="A202" s="17"/>
      <c r="B202" s="17"/>
      <c r="C202" s="16"/>
      <c r="D202" s="17"/>
      <c r="E202" s="17"/>
      <c r="F202" s="17"/>
      <c r="G202" s="17"/>
      <c r="H202" s="17"/>
      <c r="I202" s="17"/>
      <c r="J202" s="17"/>
      <c r="K202" s="17"/>
      <c r="L202" s="17"/>
      <c r="M202" s="5"/>
      <c r="N202" s="17"/>
      <c r="O202" s="19"/>
      <c r="P202" s="17"/>
      <c r="Q202" s="19"/>
      <c r="R202" s="19"/>
      <c r="S202" s="20"/>
      <c r="T202" s="20"/>
      <c r="U202" s="20"/>
      <c r="V202" s="20"/>
      <c r="W202" s="17"/>
      <c r="X202" s="17"/>
      <c r="Y202" s="17"/>
      <c r="Z202" s="17"/>
      <c r="AA202" s="17"/>
      <c r="AB202" s="21"/>
      <c r="AC202" s="17"/>
      <c r="AD202" s="17"/>
      <c r="AE202" s="17"/>
      <c r="AF202" s="17"/>
      <c r="AG202" s="17"/>
      <c r="AH202" s="20"/>
      <c r="AI202" s="20"/>
      <c r="AJ202" s="17"/>
      <c r="AK202" s="17"/>
      <c r="AL202" s="20"/>
      <c r="AM202" s="20"/>
      <c r="AN202" s="20"/>
      <c r="AO202" s="20"/>
      <c r="AP202" s="20"/>
      <c r="AQ202" s="20"/>
      <c r="AR202" s="20"/>
      <c r="AS202" s="20"/>
      <c r="AT202" s="20"/>
      <c r="AU202" s="16"/>
      <c r="AV202" s="16"/>
      <c r="AW202" s="16"/>
    </row>
    <row r="203" ht="38.25" customHeight="1">
      <c r="A203" s="17"/>
      <c r="B203" s="17"/>
      <c r="C203" s="16"/>
      <c r="D203" s="17"/>
      <c r="E203" s="17"/>
      <c r="F203" s="17"/>
      <c r="G203" s="17"/>
      <c r="H203" s="17"/>
      <c r="I203" s="17"/>
      <c r="J203" s="17"/>
      <c r="K203" s="17"/>
      <c r="L203" s="17"/>
      <c r="M203" s="5"/>
      <c r="N203" s="17"/>
      <c r="O203" s="19"/>
      <c r="P203" s="17"/>
      <c r="Q203" s="19"/>
      <c r="R203" s="19"/>
      <c r="S203" s="20"/>
      <c r="T203" s="20"/>
      <c r="U203" s="20"/>
      <c r="V203" s="20"/>
      <c r="W203" s="17"/>
      <c r="X203" s="17"/>
      <c r="Y203" s="17"/>
      <c r="Z203" s="17"/>
      <c r="AA203" s="17"/>
      <c r="AB203" s="21"/>
      <c r="AC203" s="17"/>
      <c r="AD203" s="17"/>
      <c r="AE203" s="17"/>
      <c r="AF203" s="17"/>
      <c r="AG203" s="17"/>
      <c r="AH203" s="20"/>
      <c r="AI203" s="20"/>
      <c r="AJ203" s="17"/>
      <c r="AK203" s="17"/>
      <c r="AL203" s="20"/>
      <c r="AM203" s="20"/>
      <c r="AN203" s="20"/>
      <c r="AO203" s="20"/>
      <c r="AP203" s="20"/>
      <c r="AQ203" s="20"/>
      <c r="AR203" s="20"/>
      <c r="AS203" s="20"/>
      <c r="AT203" s="20"/>
      <c r="AU203" s="16"/>
      <c r="AV203" s="16"/>
      <c r="AW203" s="16"/>
    </row>
    <row r="204" ht="38.25" customHeight="1">
      <c r="A204" s="17"/>
      <c r="B204" s="17"/>
      <c r="C204" s="16"/>
      <c r="D204" s="17"/>
      <c r="E204" s="17"/>
      <c r="F204" s="17"/>
      <c r="G204" s="17"/>
      <c r="H204" s="17"/>
      <c r="I204" s="17"/>
      <c r="J204" s="17"/>
      <c r="K204" s="17"/>
      <c r="L204" s="17"/>
      <c r="M204" s="5"/>
      <c r="N204" s="17"/>
      <c r="O204" s="19"/>
      <c r="P204" s="17"/>
      <c r="Q204" s="19"/>
      <c r="R204" s="19"/>
      <c r="S204" s="20"/>
      <c r="T204" s="20"/>
      <c r="U204" s="20"/>
      <c r="V204" s="20"/>
      <c r="W204" s="17"/>
      <c r="X204" s="17"/>
      <c r="Y204" s="17"/>
      <c r="Z204" s="17"/>
      <c r="AA204" s="17"/>
      <c r="AB204" s="21"/>
      <c r="AC204" s="17"/>
      <c r="AD204" s="17"/>
      <c r="AE204" s="17"/>
      <c r="AF204" s="17"/>
      <c r="AG204" s="17"/>
      <c r="AH204" s="20"/>
      <c r="AI204" s="20"/>
      <c r="AJ204" s="17"/>
      <c r="AK204" s="17"/>
      <c r="AL204" s="20"/>
      <c r="AM204" s="20"/>
      <c r="AN204" s="20"/>
      <c r="AO204" s="20"/>
      <c r="AP204" s="20"/>
      <c r="AQ204" s="20"/>
      <c r="AR204" s="20"/>
      <c r="AS204" s="20"/>
      <c r="AT204" s="20"/>
      <c r="AU204" s="16"/>
      <c r="AV204" s="16"/>
      <c r="AW204" s="16"/>
    </row>
    <row r="205" ht="38.25" customHeight="1">
      <c r="A205" s="17"/>
      <c r="B205" s="17"/>
      <c r="C205" s="16"/>
      <c r="D205" s="17"/>
      <c r="E205" s="17"/>
      <c r="F205" s="17"/>
      <c r="G205" s="17"/>
      <c r="H205" s="17"/>
      <c r="I205" s="17"/>
      <c r="J205" s="17"/>
      <c r="K205" s="17"/>
      <c r="L205" s="17"/>
      <c r="M205" s="5"/>
      <c r="N205" s="17"/>
      <c r="O205" s="19"/>
      <c r="P205" s="17"/>
      <c r="Q205" s="19"/>
      <c r="R205" s="19"/>
      <c r="S205" s="20"/>
      <c r="T205" s="20"/>
      <c r="U205" s="20"/>
      <c r="V205" s="20"/>
      <c r="W205" s="17"/>
      <c r="X205" s="17"/>
      <c r="Y205" s="17"/>
      <c r="Z205" s="17"/>
      <c r="AA205" s="17"/>
      <c r="AB205" s="21"/>
      <c r="AC205" s="17"/>
      <c r="AD205" s="17"/>
      <c r="AE205" s="17"/>
      <c r="AF205" s="17"/>
      <c r="AG205" s="17"/>
      <c r="AH205" s="20"/>
      <c r="AI205" s="20"/>
      <c r="AJ205" s="17"/>
      <c r="AK205" s="17"/>
      <c r="AL205" s="20"/>
      <c r="AM205" s="20"/>
      <c r="AN205" s="20"/>
      <c r="AO205" s="20"/>
      <c r="AP205" s="20"/>
      <c r="AQ205" s="20"/>
      <c r="AR205" s="20"/>
      <c r="AS205" s="20"/>
      <c r="AT205" s="20"/>
      <c r="AU205" s="16"/>
      <c r="AV205" s="16"/>
      <c r="AW205" s="16"/>
    </row>
    <row r="206" ht="38.25" customHeight="1">
      <c r="A206" s="17"/>
      <c r="B206" s="17"/>
      <c r="C206" s="16"/>
      <c r="D206" s="17"/>
      <c r="E206" s="17"/>
      <c r="F206" s="17"/>
      <c r="G206" s="17"/>
      <c r="H206" s="17"/>
      <c r="I206" s="17"/>
      <c r="J206" s="17"/>
      <c r="K206" s="17"/>
      <c r="L206" s="17"/>
      <c r="M206" s="5"/>
      <c r="N206" s="17"/>
      <c r="O206" s="19"/>
      <c r="P206" s="17"/>
      <c r="Q206" s="19"/>
      <c r="R206" s="19"/>
      <c r="S206" s="20"/>
      <c r="T206" s="20"/>
      <c r="U206" s="20"/>
      <c r="V206" s="20"/>
      <c r="W206" s="17"/>
      <c r="X206" s="17"/>
      <c r="Y206" s="17"/>
      <c r="Z206" s="17"/>
      <c r="AA206" s="17"/>
      <c r="AB206" s="21"/>
      <c r="AC206" s="17"/>
      <c r="AD206" s="17"/>
      <c r="AE206" s="17"/>
      <c r="AF206" s="17"/>
      <c r="AG206" s="17"/>
      <c r="AH206" s="20"/>
      <c r="AI206" s="20"/>
      <c r="AJ206" s="17"/>
      <c r="AK206" s="17"/>
      <c r="AL206" s="20"/>
      <c r="AM206" s="20"/>
      <c r="AN206" s="20"/>
      <c r="AO206" s="20"/>
      <c r="AP206" s="20"/>
      <c r="AQ206" s="20"/>
      <c r="AR206" s="20"/>
      <c r="AS206" s="20"/>
      <c r="AT206" s="20"/>
      <c r="AU206" s="16"/>
      <c r="AV206" s="16"/>
      <c r="AW206" s="16"/>
    </row>
    <row r="207" ht="38.25" customHeight="1">
      <c r="A207" s="17"/>
      <c r="B207" s="17"/>
      <c r="C207" s="16"/>
      <c r="D207" s="17"/>
      <c r="E207" s="17"/>
      <c r="F207" s="17"/>
      <c r="G207" s="17"/>
      <c r="H207" s="17"/>
      <c r="I207" s="17"/>
      <c r="J207" s="17"/>
      <c r="K207" s="17"/>
      <c r="L207" s="17"/>
      <c r="M207" s="5"/>
      <c r="N207" s="17"/>
      <c r="O207" s="19"/>
      <c r="P207" s="17"/>
      <c r="Q207" s="19"/>
      <c r="R207" s="19"/>
      <c r="S207" s="20"/>
      <c r="T207" s="20"/>
      <c r="U207" s="20"/>
      <c r="V207" s="20"/>
      <c r="W207" s="17"/>
      <c r="X207" s="17"/>
      <c r="Y207" s="17"/>
      <c r="Z207" s="17"/>
      <c r="AA207" s="17"/>
      <c r="AB207" s="21"/>
      <c r="AC207" s="17"/>
      <c r="AD207" s="17"/>
      <c r="AE207" s="17"/>
      <c r="AF207" s="17"/>
      <c r="AG207" s="17"/>
      <c r="AH207" s="20"/>
      <c r="AI207" s="20"/>
      <c r="AJ207" s="17"/>
      <c r="AK207" s="17"/>
      <c r="AL207" s="20"/>
      <c r="AM207" s="20"/>
      <c r="AN207" s="20"/>
      <c r="AO207" s="20"/>
      <c r="AP207" s="20"/>
      <c r="AQ207" s="20"/>
      <c r="AR207" s="20"/>
      <c r="AS207" s="20"/>
      <c r="AT207" s="20"/>
      <c r="AU207" s="16"/>
      <c r="AV207" s="16"/>
      <c r="AW207" s="16"/>
    </row>
    <row r="208" ht="38.25" customHeight="1">
      <c r="A208" s="17"/>
      <c r="B208" s="17"/>
      <c r="C208" s="16"/>
      <c r="D208" s="17"/>
      <c r="E208" s="17"/>
      <c r="F208" s="17"/>
      <c r="G208" s="17"/>
      <c r="H208" s="17"/>
      <c r="I208" s="17"/>
      <c r="J208" s="17"/>
      <c r="K208" s="17"/>
      <c r="L208" s="17"/>
      <c r="M208" s="5"/>
      <c r="N208" s="17"/>
      <c r="O208" s="19"/>
      <c r="P208" s="17"/>
      <c r="Q208" s="19"/>
      <c r="R208" s="19"/>
      <c r="S208" s="20"/>
      <c r="T208" s="20"/>
      <c r="U208" s="20"/>
      <c r="V208" s="20"/>
      <c r="W208" s="17"/>
      <c r="X208" s="17"/>
      <c r="Y208" s="17"/>
      <c r="Z208" s="17"/>
      <c r="AA208" s="17"/>
      <c r="AB208" s="21"/>
      <c r="AC208" s="17"/>
      <c r="AD208" s="17"/>
      <c r="AE208" s="17"/>
      <c r="AF208" s="17"/>
      <c r="AG208" s="17"/>
      <c r="AH208" s="20"/>
      <c r="AI208" s="20"/>
      <c r="AJ208" s="17"/>
      <c r="AK208" s="17"/>
      <c r="AL208" s="20"/>
      <c r="AM208" s="20"/>
      <c r="AN208" s="20"/>
      <c r="AO208" s="20"/>
      <c r="AP208" s="20"/>
      <c r="AQ208" s="20"/>
      <c r="AR208" s="20"/>
      <c r="AS208" s="20"/>
      <c r="AT208" s="20"/>
      <c r="AU208" s="16"/>
      <c r="AV208" s="16"/>
      <c r="AW208" s="16"/>
    </row>
    <row r="209" ht="38.25" customHeight="1">
      <c r="A209" s="17"/>
      <c r="B209" s="17"/>
      <c r="C209" s="16"/>
      <c r="D209" s="17"/>
      <c r="E209" s="17"/>
      <c r="F209" s="17"/>
      <c r="G209" s="17"/>
      <c r="H209" s="17"/>
      <c r="I209" s="17"/>
      <c r="J209" s="17"/>
      <c r="K209" s="17"/>
      <c r="L209" s="17"/>
      <c r="M209" s="5"/>
      <c r="N209" s="17"/>
      <c r="O209" s="19"/>
      <c r="P209" s="17"/>
      <c r="Q209" s="19"/>
      <c r="R209" s="19"/>
      <c r="S209" s="20"/>
      <c r="T209" s="20"/>
      <c r="U209" s="20"/>
      <c r="V209" s="20"/>
      <c r="W209" s="17"/>
      <c r="X209" s="17"/>
      <c r="Y209" s="17"/>
      <c r="Z209" s="17"/>
      <c r="AA209" s="17"/>
      <c r="AB209" s="21"/>
      <c r="AC209" s="17"/>
      <c r="AD209" s="17"/>
      <c r="AE209" s="17"/>
      <c r="AF209" s="17"/>
      <c r="AG209" s="17"/>
      <c r="AH209" s="20"/>
      <c r="AI209" s="20"/>
      <c r="AJ209" s="17"/>
      <c r="AK209" s="17"/>
      <c r="AL209" s="20"/>
      <c r="AM209" s="20"/>
      <c r="AN209" s="20"/>
      <c r="AO209" s="20"/>
      <c r="AP209" s="20"/>
      <c r="AQ209" s="20"/>
      <c r="AR209" s="20"/>
      <c r="AS209" s="20"/>
      <c r="AT209" s="20"/>
      <c r="AU209" s="16"/>
      <c r="AV209" s="16"/>
      <c r="AW209" s="16"/>
    </row>
    <row r="210" ht="38.25" customHeight="1">
      <c r="A210" s="17"/>
      <c r="B210" s="17"/>
      <c r="C210" s="16"/>
      <c r="D210" s="17"/>
      <c r="E210" s="17"/>
      <c r="F210" s="17"/>
      <c r="G210" s="17"/>
      <c r="H210" s="17"/>
      <c r="I210" s="17"/>
      <c r="J210" s="17"/>
      <c r="K210" s="17"/>
      <c r="L210" s="17"/>
      <c r="M210" s="5"/>
      <c r="N210" s="17"/>
      <c r="O210" s="19"/>
      <c r="P210" s="17"/>
      <c r="Q210" s="19"/>
      <c r="R210" s="19"/>
      <c r="S210" s="20"/>
      <c r="T210" s="20"/>
      <c r="U210" s="20"/>
      <c r="V210" s="20"/>
      <c r="W210" s="17"/>
      <c r="X210" s="17"/>
      <c r="Y210" s="17"/>
      <c r="Z210" s="17"/>
      <c r="AA210" s="17"/>
      <c r="AB210" s="21"/>
      <c r="AC210" s="17"/>
      <c r="AD210" s="17"/>
      <c r="AE210" s="17"/>
      <c r="AF210" s="17"/>
      <c r="AG210" s="17"/>
      <c r="AH210" s="20"/>
      <c r="AI210" s="20"/>
      <c r="AJ210" s="17"/>
      <c r="AK210" s="17"/>
      <c r="AL210" s="20"/>
      <c r="AM210" s="20"/>
      <c r="AN210" s="20"/>
      <c r="AO210" s="20"/>
      <c r="AP210" s="20"/>
      <c r="AQ210" s="20"/>
      <c r="AR210" s="20"/>
      <c r="AS210" s="20"/>
      <c r="AT210" s="20"/>
      <c r="AU210" s="16"/>
      <c r="AV210" s="16"/>
      <c r="AW210" s="16"/>
    </row>
    <row r="211" ht="38.25" customHeight="1">
      <c r="A211" s="17"/>
      <c r="B211" s="17"/>
      <c r="C211" s="16"/>
      <c r="D211" s="17"/>
      <c r="E211" s="17"/>
      <c r="F211" s="17"/>
      <c r="G211" s="17"/>
      <c r="H211" s="17"/>
      <c r="I211" s="17"/>
      <c r="J211" s="17"/>
      <c r="K211" s="17"/>
      <c r="L211" s="17"/>
      <c r="M211" s="5"/>
      <c r="N211" s="17"/>
      <c r="O211" s="19"/>
      <c r="P211" s="17"/>
      <c r="Q211" s="19"/>
      <c r="R211" s="19"/>
      <c r="S211" s="20"/>
      <c r="T211" s="20"/>
      <c r="U211" s="20"/>
      <c r="V211" s="20"/>
      <c r="W211" s="17"/>
      <c r="X211" s="17"/>
      <c r="Y211" s="17"/>
      <c r="Z211" s="17"/>
      <c r="AA211" s="17"/>
      <c r="AB211" s="21"/>
      <c r="AC211" s="17"/>
      <c r="AD211" s="17"/>
      <c r="AE211" s="17"/>
      <c r="AF211" s="17"/>
      <c r="AG211" s="17"/>
      <c r="AH211" s="20"/>
      <c r="AI211" s="20"/>
      <c r="AJ211" s="17"/>
      <c r="AK211" s="17"/>
      <c r="AL211" s="20"/>
      <c r="AM211" s="20"/>
      <c r="AN211" s="20"/>
      <c r="AO211" s="20"/>
      <c r="AP211" s="20"/>
      <c r="AQ211" s="20"/>
      <c r="AR211" s="20"/>
      <c r="AS211" s="20"/>
      <c r="AT211" s="20"/>
      <c r="AU211" s="16"/>
      <c r="AV211" s="16"/>
      <c r="AW211" s="16"/>
    </row>
    <row r="212" ht="38.25" customHeight="1">
      <c r="A212" s="17"/>
      <c r="B212" s="17"/>
      <c r="C212" s="16"/>
      <c r="D212" s="17"/>
      <c r="E212" s="17"/>
      <c r="F212" s="17"/>
      <c r="G212" s="17"/>
      <c r="H212" s="17"/>
      <c r="I212" s="17"/>
      <c r="J212" s="17"/>
      <c r="K212" s="17"/>
      <c r="L212" s="17"/>
      <c r="M212" s="5"/>
      <c r="N212" s="17"/>
      <c r="O212" s="19"/>
      <c r="P212" s="17"/>
      <c r="Q212" s="19"/>
      <c r="R212" s="19"/>
      <c r="S212" s="20"/>
      <c r="T212" s="20"/>
      <c r="U212" s="20"/>
      <c r="V212" s="20"/>
      <c r="W212" s="17"/>
      <c r="X212" s="17"/>
      <c r="Y212" s="17"/>
      <c r="Z212" s="17"/>
      <c r="AA212" s="17"/>
      <c r="AB212" s="21"/>
      <c r="AC212" s="17"/>
      <c r="AD212" s="17"/>
      <c r="AE212" s="17"/>
      <c r="AF212" s="17"/>
      <c r="AG212" s="17"/>
      <c r="AH212" s="20"/>
      <c r="AI212" s="20"/>
      <c r="AJ212" s="17"/>
      <c r="AK212" s="17"/>
      <c r="AL212" s="20"/>
      <c r="AM212" s="20"/>
      <c r="AN212" s="20"/>
      <c r="AO212" s="20"/>
      <c r="AP212" s="20"/>
      <c r="AQ212" s="20"/>
      <c r="AR212" s="20"/>
      <c r="AS212" s="20"/>
      <c r="AT212" s="20"/>
      <c r="AU212" s="16"/>
      <c r="AV212" s="16"/>
      <c r="AW212" s="16"/>
    </row>
    <row r="213" ht="38.25" customHeight="1">
      <c r="A213" s="17"/>
      <c r="B213" s="17"/>
      <c r="C213" s="16"/>
      <c r="D213" s="17"/>
      <c r="E213" s="17"/>
      <c r="F213" s="17"/>
      <c r="G213" s="17"/>
      <c r="H213" s="17"/>
      <c r="I213" s="17"/>
      <c r="J213" s="17"/>
      <c r="K213" s="17"/>
      <c r="L213" s="17"/>
      <c r="M213" s="5"/>
      <c r="N213" s="17"/>
      <c r="O213" s="19"/>
      <c r="P213" s="17"/>
      <c r="Q213" s="19"/>
      <c r="R213" s="19"/>
      <c r="S213" s="20"/>
      <c r="T213" s="20"/>
      <c r="U213" s="20"/>
      <c r="V213" s="20"/>
      <c r="W213" s="17"/>
      <c r="X213" s="17"/>
      <c r="Y213" s="17"/>
      <c r="Z213" s="17"/>
      <c r="AA213" s="17"/>
      <c r="AB213" s="21"/>
      <c r="AC213" s="17"/>
      <c r="AD213" s="17"/>
      <c r="AE213" s="17"/>
      <c r="AF213" s="17"/>
      <c r="AG213" s="17"/>
      <c r="AH213" s="20"/>
      <c r="AI213" s="20"/>
      <c r="AJ213" s="17"/>
      <c r="AK213" s="17"/>
      <c r="AL213" s="20"/>
      <c r="AM213" s="20"/>
      <c r="AN213" s="20"/>
      <c r="AO213" s="20"/>
      <c r="AP213" s="20"/>
      <c r="AQ213" s="20"/>
      <c r="AR213" s="20"/>
      <c r="AS213" s="20"/>
      <c r="AT213" s="20"/>
      <c r="AU213" s="16"/>
      <c r="AV213" s="16"/>
      <c r="AW213" s="16"/>
    </row>
    <row r="214" ht="38.25" customHeight="1">
      <c r="A214" s="17"/>
      <c r="B214" s="17"/>
      <c r="C214" s="16"/>
      <c r="D214" s="17"/>
      <c r="E214" s="17"/>
      <c r="F214" s="17"/>
      <c r="G214" s="17"/>
      <c r="H214" s="17"/>
      <c r="I214" s="17"/>
      <c r="J214" s="17"/>
      <c r="K214" s="17"/>
      <c r="L214" s="17"/>
      <c r="M214" s="5"/>
      <c r="N214" s="17"/>
      <c r="O214" s="19"/>
      <c r="P214" s="17"/>
      <c r="Q214" s="19"/>
      <c r="R214" s="19"/>
      <c r="S214" s="20"/>
      <c r="T214" s="20"/>
      <c r="U214" s="20"/>
      <c r="V214" s="20"/>
      <c r="W214" s="17"/>
      <c r="X214" s="17"/>
      <c r="Y214" s="17"/>
      <c r="Z214" s="17"/>
      <c r="AA214" s="17"/>
      <c r="AB214" s="21"/>
      <c r="AC214" s="17"/>
      <c r="AD214" s="17"/>
      <c r="AE214" s="17"/>
      <c r="AF214" s="17"/>
      <c r="AG214" s="17"/>
      <c r="AH214" s="20"/>
      <c r="AI214" s="20"/>
      <c r="AJ214" s="17"/>
      <c r="AK214" s="17"/>
      <c r="AL214" s="20"/>
      <c r="AM214" s="20"/>
      <c r="AN214" s="20"/>
      <c r="AO214" s="20"/>
      <c r="AP214" s="20"/>
      <c r="AQ214" s="20"/>
      <c r="AR214" s="20"/>
      <c r="AS214" s="20"/>
      <c r="AT214" s="20"/>
      <c r="AU214" s="16"/>
      <c r="AV214" s="16"/>
      <c r="AW214" s="16"/>
    </row>
    <row r="215" ht="38.25" customHeight="1">
      <c r="A215" s="17"/>
      <c r="B215" s="17"/>
      <c r="C215" s="16"/>
      <c r="D215" s="17"/>
      <c r="E215" s="17"/>
      <c r="F215" s="17"/>
      <c r="G215" s="17"/>
      <c r="H215" s="17"/>
      <c r="I215" s="17"/>
      <c r="J215" s="17"/>
      <c r="K215" s="17"/>
      <c r="L215" s="17"/>
      <c r="M215" s="5"/>
      <c r="N215" s="17"/>
      <c r="O215" s="19"/>
      <c r="P215" s="17"/>
      <c r="Q215" s="19"/>
      <c r="R215" s="19"/>
      <c r="S215" s="20"/>
      <c r="T215" s="20"/>
      <c r="U215" s="20"/>
      <c r="V215" s="20"/>
      <c r="W215" s="17"/>
      <c r="X215" s="17"/>
      <c r="Y215" s="17"/>
      <c r="Z215" s="17"/>
      <c r="AA215" s="17"/>
      <c r="AB215" s="21"/>
      <c r="AC215" s="17"/>
      <c r="AD215" s="17"/>
      <c r="AE215" s="17"/>
      <c r="AF215" s="17"/>
      <c r="AG215" s="17"/>
      <c r="AH215" s="20"/>
      <c r="AI215" s="20"/>
      <c r="AJ215" s="17"/>
      <c r="AK215" s="17"/>
      <c r="AL215" s="20"/>
      <c r="AM215" s="20"/>
      <c r="AN215" s="20"/>
      <c r="AO215" s="20"/>
      <c r="AP215" s="20"/>
      <c r="AQ215" s="20"/>
      <c r="AR215" s="20"/>
      <c r="AS215" s="20"/>
      <c r="AT215" s="20"/>
      <c r="AU215" s="16"/>
      <c r="AV215" s="16"/>
      <c r="AW215" s="16"/>
    </row>
    <row r="216" ht="38.25" customHeight="1">
      <c r="A216" s="17"/>
      <c r="B216" s="17"/>
      <c r="C216" s="16"/>
      <c r="D216" s="17"/>
      <c r="E216" s="17"/>
      <c r="F216" s="17"/>
      <c r="G216" s="17"/>
      <c r="H216" s="17"/>
      <c r="I216" s="17"/>
      <c r="J216" s="17"/>
      <c r="K216" s="17"/>
      <c r="L216" s="17"/>
      <c r="M216" s="5"/>
      <c r="N216" s="17"/>
      <c r="O216" s="19"/>
      <c r="P216" s="17"/>
      <c r="Q216" s="19"/>
      <c r="R216" s="19"/>
      <c r="S216" s="20"/>
      <c r="T216" s="20"/>
      <c r="U216" s="20"/>
      <c r="V216" s="20"/>
      <c r="W216" s="17"/>
      <c r="X216" s="17"/>
      <c r="Y216" s="17"/>
      <c r="Z216" s="17"/>
      <c r="AA216" s="17"/>
      <c r="AB216" s="21"/>
      <c r="AC216" s="17"/>
      <c r="AD216" s="17"/>
      <c r="AE216" s="17"/>
      <c r="AF216" s="17"/>
      <c r="AG216" s="17"/>
      <c r="AH216" s="20"/>
      <c r="AI216" s="20"/>
      <c r="AJ216" s="17"/>
      <c r="AK216" s="17"/>
      <c r="AL216" s="20"/>
      <c r="AM216" s="20"/>
      <c r="AN216" s="20"/>
      <c r="AO216" s="20"/>
      <c r="AP216" s="20"/>
      <c r="AQ216" s="20"/>
      <c r="AR216" s="20"/>
      <c r="AS216" s="20"/>
      <c r="AT216" s="20"/>
      <c r="AU216" s="16"/>
      <c r="AV216" s="16"/>
      <c r="AW216" s="16"/>
    </row>
    <row r="217" ht="38.25" customHeight="1">
      <c r="A217" s="17"/>
      <c r="B217" s="17"/>
      <c r="C217" s="16"/>
      <c r="D217" s="17"/>
      <c r="E217" s="17"/>
      <c r="F217" s="17"/>
      <c r="G217" s="17"/>
      <c r="H217" s="17"/>
      <c r="I217" s="17"/>
      <c r="J217" s="17"/>
      <c r="K217" s="17"/>
      <c r="L217" s="17"/>
      <c r="M217" s="5"/>
      <c r="N217" s="17"/>
      <c r="O217" s="19"/>
      <c r="P217" s="17"/>
      <c r="Q217" s="19"/>
      <c r="R217" s="19"/>
      <c r="S217" s="20"/>
      <c r="T217" s="20"/>
      <c r="U217" s="20"/>
      <c r="V217" s="20"/>
      <c r="W217" s="17"/>
      <c r="X217" s="17"/>
      <c r="Y217" s="17"/>
      <c r="Z217" s="17"/>
      <c r="AA217" s="17"/>
      <c r="AB217" s="21"/>
      <c r="AC217" s="17"/>
      <c r="AD217" s="17"/>
      <c r="AE217" s="17"/>
      <c r="AF217" s="17"/>
      <c r="AG217" s="17"/>
      <c r="AH217" s="20"/>
      <c r="AI217" s="20"/>
      <c r="AJ217" s="17"/>
      <c r="AK217" s="17"/>
      <c r="AL217" s="20"/>
      <c r="AM217" s="20"/>
      <c r="AN217" s="20"/>
      <c r="AO217" s="20"/>
      <c r="AP217" s="20"/>
      <c r="AQ217" s="20"/>
      <c r="AR217" s="20"/>
      <c r="AS217" s="20"/>
      <c r="AT217" s="20"/>
      <c r="AU217" s="16"/>
      <c r="AV217" s="16"/>
      <c r="AW217" s="16"/>
    </row>
    <row r="218" ht="38.25" customHeight="1">
      <c r="A218" s="17"/>
      <c r="B218" s="17"/>
      <c r="C218" s="16"/>
      <c r="D218" s="17"/>
      <c r="E218" s="17"/>
      <c r="F218" s="17"/>
      <c r="G218" s="17"/>
      <c r="H218" s="17"/>
      <c r="I218" s="17"/>
      <c r="J218" s="17"/>
      <c r="K218" s="17"/>
      <c r="L218" s="17"/>
      <c r="M218" s="5"/>
      <c r="N218" s="17"/>
      <c r="O218" s="19"/>
      <c r="P218" s="17"/>
      <c r="Q218" s="19"/>
      <c r="R218" s="19"/>
      <c r="S218" s="20"/>
      <c r="T218" s="20"/>
      <c r="U218" s="20"/>
      <c r="V218" s="20"/>
      <c r="W218" s="17"/>
      <c r="X218" s="17"/>
      <c r="Y218" s="17"/>
      <c r="Z218" s="17"/>
      <c r="AA218" s="17"/>
      <c r="AB218" s="21"/>
      <c r="AC218" s="17"/>
      <c r="AD218" s="17"/>
      <c r="AE218" s="17"/>
      <c r="AF218" s="17"/>
      <c r="AG218" s="17"/>
      <c r="AH218" s="20"/>
      <c r="AI218" s="20"/>
      <c r="AJ218" s="17"/>
      <c r="AK218" s="17"/>
      <c r="AL218" s="20"/>
      <c r="AM218" s="20"/>
      <c r="AN218" s="20"/>
      <c r="AO218" s="20"/>
      <c r="AP218" s="20"/>
      <c r="AQ218" s="20"/>
      <c r="AR218" s="20"/>
      <c r="AS218" s="20"/>
      <c r="AT218" s="20"/>
      <c r="AU218" s="16"/>
      <c r="AV218" s="16"/>
      <c r="AW218" s="16"/>
    </row>
    <row r="219" ht="38.25" customHeight="1">
      <c r="A219" s="17"/>
      <c r="B219" s="17"/>
      <c r="C219" s="16"/>
      <c r="D219" s="17"/>
      <c r="E219" s="17"/>
      <c r="F219" s="17"/>
      <c r="G219" s="17"/>
      <c r="H219" s="17"/>
      <c r="I219" s="17"/>
      <c r="J219" s="17"/>
      <c r="K219" s="17"/>
      <c r="L219" s="17"/>
      <c r="M219" s="5"/>
      <c r="N219" s="17"/>
      <c r="O219" s="19"/>
      <c r="P219" s="17"/>
      <c r="Q219" s="19"/>
      <c r="R219" s="19"/>
      <c r="S219" s="20"/>
      <c r="T219" s="20"/>
      <c r="U219" s="20"/>
      <c r="V219" s="20"/>
      <c r="W219" s="17"/>
      <c r="X219" s="17"/>
      <c r="Y219" s="17"/>
      <c r="Z219" s="17"/>
      <c r="AA219" s="17"/>
      <c r="AB219" s="21"/>
      <c r="AC219" s="17"/>
      <c r="AD219" s="17"/>
      <c r="AE219" s="17"/>
      <c r="AF219" s="17"/>
      <c r="AG219" s="17"/>
      <c r="AH219" s="20"/>
      <c r="AI219" s="20"/>
      <c r="AJ219" s="17"/>
      <c r="AK219" s="17"/>
      <c r="AL219" s="20"/>
      <c r="AM219" s="20"/>
      <c r="AN219" s="20"/>
      <c r="AO219" s="20"/>
      <c r="AP219" s="20"/>
      <c r="AQ219" s="20"/>
      <c r="AR219" s="20"/>
      <c r="AS219" s="20"/>
      <c r="AT219" s="20"/>
      <c r="AU219" s="16"/>
      <c r="AV219" s="16"/>
      <c r="AW219" s="16"/>
    </row>
    <row r="220" ht="38.25" customHeight="1">
      <c r="A220" s="17"/>
      <c r="B220" s="17"/>
      <c r="C220" s="16"/>
      <c r="D220" s="17"/>
      <c r="E220" s="17"/>
      <c r="F220" s="17"/>
      <c r="G220" s="17"/>
      <c r="H220" s="17"/>
      <c r="I220" s="17"/>
      <c r="J220" s="17"/>
      <c r="K220" s="17"/>
      <c r="L220" s="17"/>
      <c r="M220" s="5"/>
      <c r="N220" s="17"/>
      <c r="O220" s="19"/>
      <c r="P220" s="17"/>
      <c r="Q220" s="19"/>
      <c r="R220" s="19"/>
      <c r="S220" s="20"/>
      <c r="T220" s="20"/>
      <c r="U220" s="20"/>
      <c r="V220" s="20"/>
      <c r="W220" s="17"/>
      <c r="X220" s="17"/>
      <c r="Y220" s="17"/>
      <c r="Z220" s="17"/>
      <c r="AA220" s="17"/>
      <c r="AB220" s="21"/>
      <c r="AC220" s="17"/>
      <c r="AD220" s="17"/>
      <c r="AE220" s="17"/>
      <c r="AF220" s="17"/>
      <c r="AG220" s="17"/>
      <c r="AH220" s="20"/>
      <c r="AI220" s="20"/>
      <c r="AJ220" s="17"/>
      <c r="AK220" s="17"/>
      <c r="AL220" s="20"/>
      <c r="AM220" s="20"/>
      <c r="AN220" s="20"/>
      <c r="AO220" s="20"/>
      <c r="AP220" s="20"/>
      <c r="AQ220" s="20"/>
      <c r="AR220" s="20"/>
      <c r="AS220" s="20"/>
      <c r="AT220" s="20"/>
      <c r="AU220" s="16"/>
      <c r="AV220" s="16"/>
      <c r="AW220" s="16"/>
    </row>
    <row r="221" ht="38.25" customHeight="1">
      <c r="A221" s="17"/>
      <c r="B221" s="17"/>
      <c r="C221" s="16"/>
      <c r="D221" s="17"/>
      <c r="E221" s="17"/>
      <c r="F221" s="17"/>
      <c r="G221" s="17"/>
      <c r="H221" s="17"/>
      <c r="I221" s="17"/>
      <c r="J221" s="17"/>
      <c r="K221" s="17"/>
      <c r="L221" s="17"/>
      <c r="M221" s="5"/>
      <c r="N221" s="17"/>
      <c r="O221" s="19"/>
      <c r="P221" s="17"/>
      <c r="Q221" s="19"/>
      <c r="R221" s="19"/>
      <c r="S221" s="20"/>
      <c r="T221" s="20"/>
      <c r="U221" s="20"/>
      <c r="V221" s="20"/>
      <c r="W221" s="17"/>
      <c r="X221" s="17"/>
      <c r="Y221" s="17"/>
      <c r="Z221" s="17"/>
      <c r="AA221" s="17"/>
      <c r="AB221" s="21"/>
      <c r="AC221" s="17"/>
      <c r="AD221" s="17"/>
      <c r="AE221" s="17"/>
      <c r="AF221" s="17"/>
      <c r="AG221" s="17"/>
      <c r="AH221" s="20"/>
      <c r="AI221" s="20"/>
      <c r="AJ221" s="17"/>
      <c r="AK221" s="17"/>
      <c r="AL221" s="20"/>
      <c r="AM221" s="20"/>
      <c r="AN221" s="20"/>
      <c r="AO221" s="20"/>
      <c r="AP221" s="20"/>
      <c r="AQ221" s="20"/>
      <c r="AR221" s="20"/>
      <c r="AS221" s="20"/>
      <c r="AT221" s="20"/>
      <c r="AU221" s="16"/>
      <c r="AV221" s="16"/>
      <c r="AW221" s="16"/>
    </row>
    <row r="222" ht="38.25" customHeight="1">
      <c r="A222" s="17"/>
      <c r="B222" s="17"/>
      <c r="C222" s="16"/>
      <c r="D222" s="17"/>
      <c r="E222" s="17"/>
      <c r="F222" s="17"/>
      <c r="G222" s="17"/>
      <c r="H222" s="17"/>
      <c r="I222" s="17"/>
      <c r="J222" s="17"/>
      <c r="K222" s="17"/>
      <c r="L222" s="17"/>
      <c r="M222" s="5"/>
      <c r="N222" s="17"/>
      <c r="O222" s="19"/>
      <c r="P222" s="17"/>
      <c r="Q222" s="19"/>
      <c r="R222" s="19"/>
      <c r="S222" s="20"/>
      <c r="T222" s="20"/>
      <c r="U222" s="20"/>
      <c r="V222" s="20"/>
      <c r="W222" s="17"/>
      <c r="X222" s="17"/>
      <c r="Y222" s="17"/>
      <c r="Z222" s="17"/>
      <c r="AA222" s="17"/>
      <c r="AB222" s="21"/>
      <c r="AC222" s="17"/>
      <c r="AD222" s="17"/>
      <c r="AE222" s="17"/>
      <c r="AF222" s="17"/>
      <c r="AG222" s="17"/>
      <c r="AH222" s="20"/>
      <c r="AI222" s="20"/>
      <c r="AJ222" s="17"/>
      <c r="AK222" s="17"/>
      <c r="AL222" s="20"/>
      <c r="AM222" s="20"/>
      <c r="AN222" s="20"/>
      <c r="AO222" s="20"/>
      <c r="AP222" s="20"/>
      <c r="AQ222" s="20"/>
      <c r="AR222" s="20"/>
      <c r="AS222" s="20"/>
      <c r="AT222" s="20"/>
      <c r="AU222" s="16"/>
      <c r="AV222" s="16"/>
      <c r="AW222" s="16"/>
    </row>
    <row r="223" ht="38.25" customHeight="1">
      <c r="A223" s="17"/>
      <c r="B223" s="17"/>
      <c r="C223" s="16"/>
      <c r="D223" s="17"/>
      <c r="E223" s="17"/>
      <c r="F223" s="17"/>
      <c r="G223" s="17"/>
      <c r="H223" s="17"/>
      <c r="I223" s="17"/>
      <c r="J223" s="17"/>
      <c r="K223" s="17"/>
      <c r="L223" s="17"/>
      <c r="M223" s="5"/>
      <c r="N223" s="17"/>
      <c r="O223" s="19"/>
      <c r="P223" s="17"/>
      <c r="Q223" s="19"/>
      <c r="R223" s="19"/>
      <c r="S223" s="20"/>
      <c r="T223" s="20"/>
      <c r="U223" s="20"/>
      <c r="V223" s="20"/>
      <c r="W223" s="17"/>
      <c r="X223" s="17"/>
      <c r="Y223" s="17"/>
      <c r="Z223" s="17"/>
      <c r="AA223" s="17"/>
      <c r="AB223" s="21"/>
      <c r="AC223" s="17"/>
      <c r="AD223" s="17"/>
      <c r="AE223" s="17"/>
      <c r="AF223" s="17"/>
      <c r="AG223" s="17"/>
      <c r="AH223" s="20"/>
      <c r="AI223" s="20"/>
      <c r="AJ223" s="17"/>
      <c r="AK223" s="17"/>
      <c r="AL223" s="20"/>
      <c r="AM223" s="20"/>
      <c r="AN223" s="20"/>
      <c r="AO223" s="20"/>
      <c r="AP223" s="20"/>
      <c r="AQ223" s="20"/>
      <c r="AR223" s="20"/>
      <c r="AS223" s="20"/>
      <c r="AT223" s="20"/>
      <c r="AU223" s="16"/>
      <c r="AV223" s="16"/>
      <c r="AW223" s="16"/>
    </row>
    <row r="224" ht="38.25" customHeight="1">
      <c r="A224" s="17"/>
      <c r="B224" s="17"/>
      <c r="C224" s="16"/>
      <c r="D224" s="17"/>
      <c r="E224" s="17"/>
      <c r="F224" s="17"/>
      <c r="G224" s="17"/>
      <c r="H224" s="17"/>
      <c r="I224" s="17"/>
      <c r="J224" s="17"/>
      <c r="K224" s="17"/>
      <c r="L224" s="17"/>
      <c r="M224" s="5"/>
      <c r="N224" s="17"/>
      <c r="O224" s="19"/>
      <c r="P224" s="17"/>
      <c r="Q224" s="19"/>
      <c r="R224" s="19"/>
      <c r="S224" s="20"/>
      <c r="T224" s="20"/>
      <c r="U224" s="20"/>
      <c r="V224" s="20"/>
      <c r="W224" s="17"/>
      <c r="X224" s="17"/>
      <c r="Y224" s="17"/>
      <c r="Z224" s="17"/>
      <c r="AA224" s="17"/>
      <c r="AB224" s="21"/>
      <c r="AC224" s="17"/>
      <c r="AD224" s="17"/>
      <c r="AE224" s="17"/>
      <c r="AF224" s="17"/>
      <c r="AG224" s="17"/>
      <c r="AH224" s="20"/>
      <c r="AI224" s="20"/>
      <c r="AJ224" s="17"/>
      <c r="AK224" s="17"/>
      <c r="AL224" s="20"/>
      <c r="AM224" s="20"/>
      <c r="AN224" s="20"/>
      <c r="AO224" s="20"/>
      <c r="AP224" s="20"/>
      <c r="AQ224" s="20"/>
      <c r="AR224" s="20"/>
      <c r="AS224" s="20"/>
      <c r="AT224" s="20"/>
      <c r="AU224" s="16"/>
      <c r="AV224" s="16"/>
      <c r="AW224" s="16"/>
    </row>
    <row r="225" ht="38.25" customHeight="1">
      <c r="A225" s="17"/>
      <c r="B225" s="17"/>
      <c r="C225" s="16"/>
      <c r="D225" s="17"/>
      <c r="E225" s="17"/>
      <c r="F225" s="17"/>
      <c r="G225" s="17"/>
      <c r="H225" s="17"/>
      <c r="I225" s="17"/>
      <c r="J225" s="17"/>
      <c r="K225" s="17"/>
      <c r="L225" s="17"/>
      <c r="M225" s="5"/>
      <c r="N225" s="17"/>
      <c r="O225" s="19"/>
      <c r="P225" s="17"/>
      <c r="Q225" s="19"/>
      <c r="R225" s="19"/>
      <c r="S225" s="20"/>
      <c r="T225" s="20"/>
      <c r="U225" s="20"/>
      <c r="V225" s="20"/>
      <c r="W225" s="17"/>
      <c r="X225" s="17"/>
      <c r="Y225" s="17"/>
      <c r="Z225" s="17"/>
      <c r="AA225" s="17"/>
      <c r="AB225" s="21"/>
      <c r="AC225" s="17"/>
      <c r="AD225" s="17"/>
      <c r="AE225" s="17"/>
      <c r="AF225" s="17"/>
      <c r="AG225" s="17"/>
      <c r="AH225" s="20"/>
      <c r="AI225" s="20"/>
      <c r="AJ225" s="17"/>
      <c r="AK225" s="17"/>
      <c r="AL225" s="20"/>
      <c r="AM225" s="20"/>
      <c r="AN225" s="20"/>
      <c r="AO225" s="20"/>
      <c r="AP225" s="20"/>
      <c r="AQ225" s="20"/>
      <c r="AR225" s="20"/>
      <c r="AS225" s="20"/>
      <c r="AT225" s="20"/>
      <c r="AU225" s="16"/>
      <c r="AV225" s="16"/>
      <c r="AW225" s="16"/>
    </row>
    <row r="226" ht="38.25" customHeight="1">
      <c r="A226" s="17"/>
      <c r="B226" s="17"/>
      <c r="C226" s="16"/>
      <c r="D226" s="17"/>
      <c r="E226" s="17"/>
      <c r="F226" s="17"/>
      <c r="G226" s="17"/>
      <c r="H226" s="17"/>
      <c r="I226" s="17"/>
      <c r="J226" s="17"/>
      <c r="K226" s="17"/>
      <c r="L226" s="17"/>
      <c r="M226" s="5"/>
      <c r="N226" s="17"/>
      <c r="O226" s="19"/>
      <c r="P226" s="17"/>
      <c r="Q226" s="19"/>
      <c r="R226" s="19"/>
      <c r="S226" s="20"/>
      <c r="T226" s="20"/>
      <c r="U226" s="20"/>
      <c r="V226" s="20"/>
      <c r="W226" s="17"/>
      <c r="X226" s="17"/>
      <c r="Y226" s="17"/>
      <c r="Z226" s="17"/>
      <c r="AA226" s="17"/>
      <c r="AB226" s="21"/>
      <c r="AC226" s="17"/>
      <c r="AD226" s="17"/>
      <c r="AE226" s="17"/>
      <c r="AF226" s="17"/>
      <c r="AG226" s="17"/>
      <c r="AH226" s="20"/>
      <c r="AI226" s="20"/>
      <c r="AJ226" s="17"/>
      <c r="AK226" s="17"/>
      <c r="AL226" s="20"/>
      <c r="AM226" s="20"/>
      <c r="AN226" s="20"/>
      <c r="AO226" s="20"/>
      <c r="AP226" s="20"/>
      <c r="AQ226" s="20"/>
      <c r="AR226" s="20"/>
      <c r="AS226" s="20"/>
      <c r="AT226" s="20"/>
      <c r="AU226" s="16"/>
      <c r="AV226" s="16"/>
      <c r="AW226" s="16"/>
    </row>
    <row r="227" ht="38.25" customHeight="1">
      <c r="A227" s="17"/>
      <c r="B227" s="17"/>
      <c r="C227" s="16"/>
      <c r="D227" s="17"/>
      <c r="E227" s="17"/>
      <c r="F227" s="17"/>
      <c r="G227" s="17"/>
      <c r="H227" s="17"/>
      <c r="I227" s="17"/>
      <c r="J227" s="17"/>
      <c r="K227" s="17"/>
      <c r="L227" s="17"/>
      <c r="M227" s="5"/>
      <c r="N227" s="17"/>
      <c r="O227" s="19"/>
      <c r="P227" s="17"/>
      <c r="Q227" s="19"/>
      <c r="R227" s="19"/>
      <c r="S227" s="20"/>
      <c r="T227" s="20"/>
      <c r="U227" s="20"/>
      <c r="V227" s="20"/>
      <c r="W227" s="17"/>
      <c r="X227" s="17"/>
      <c r="Y227" s="17"/>
      <c r="Z227" s="17"/>
      <c r="AA227" s="17"/>
      <c r="AB227" s="21"/>
      <c r="AC227" s="17"/>
      <c r="AD227" s="17"/>
      <c r="AE227" s="17"/>
      <c r="AF227" s="17"/>
      <c r="AG227" s="17"/>
      <c r="AH227" s="20"/>
      <c r="AI227" s="20"/>
      <c r="AJ227" s="17"/>
      <c r="AK227" s="17"/>
      <c r="AL227" s="20"/>
      <c r="AM227" s="20"/>
      <c r="AN227" s="20"/>
      <c r="AO227" s="20"/>
      <c r="AP227" s="20"/>
      <c r="AQ227" s="20"/>
      <c r="AR227" s="20"/>
      <c r="AS227" s="20"/>
      <c r="AT227" s="20"/>
      <c r="AU227" s="16"/>
      <c r="AV227" s="16"/>
      <c r="AW227" s="16"/>
    </row>
    <row r="228" ht="38.25" customHeight="1">
      <c r="A228" s="17"/>
      <c r="B228" s="17"/>
      <c r="C228" s="16"/>
      <c r="D228" s="17"/>
      <c r="E228" s="17"/>
      <c r="F228" s="17"/>
      <c r="G228" s="17"/>
      <c r="H228" s="17"/>
      <c r="I228" s="17"/>
      <c r="J228" s="17"/>
      <c r="K228" s="17"/>
      <c r="L228" s="17"/>
      <c r="M228" s="5"/>
      <c r="N228" s="17"/>
      <c r="O228" s="19"/>
      <c r="P228" s="17"/>
      <c r="Q228" s="19"/>
      <c r="R228" s="19"/>
      <c r="S228" s="20"/>
      <c r="T228" s="20"/>
      <c r="U228" s="20"/>
      <c r="V228" s="20"/>
      <c r="W228" s="17"/>
      <c r="X228" s="17"/>
      <c r="Y228" s="17"/>
      <c r="Z228" s="17"/>
      <c r="AA228" s="17"/>
      <c r="AB228" s="21"/>
      <c r="AC228" s="17"/>
      <c r="AD228" s="17"/>
      <c r="AE228" s="17"/>
      <c r="AF228" s="17"/>
      <c r="AG228" s="17"/>
      <c r="AH228" s="20"/>
      <c r="AI228" s="20"/>
      <c r="AJ228" s="17"/>
      <c r="AK228" s="17"/>
      <c r="AL228" s="20"/>
      <c r="AM228" s="20"/>
      <c r="AN228" s="20"/>
      <c r="AO228" s="20"/>
      <c r="AP228" s="20"/>
      <c r="AQ228" s="20"/>
      <c r="AR228" s="20"/>
      <c r="AS228" s="20"/>
      <c r="AT228" s="20"/>
      <c r="AU228" s="16"/>
      <c r="AV228" s="16"/>
      <c r="AW228" s="16"/>
    </row>
    <row r="229" ht="38.25" customHeight="1">
      <c r="A229" s="17"/>
      <c r="B229" s="17"/>
      <c r="C229" s="16"/>
      <c r="D229" s="17"/>
      <c r="E229" s="17"/>
      <c r="F229" s="17"/>
      <c r="G229" s="17"/>
      <c r="H229" s="17"/>
      <c r="I229" s="17"/>
      <c r="J229" s="17"/>
      <c r="K229" s="17"/>
      <c r="L229" s="17"/>
      <c r="M229" s="5"/>
      <c r="N229" s="17"/>
      <c r="O229" s="19"/>
      <c r="P229" s="17"/>
      <c r="Q229" s="19"/>
      <c r="R229" s="19"/>
      <c r="S229" s="20"/>
      <c r="T229" s="20"/>
      <c r="U229" s="20"/>
      <c r="V229" s="20"/>
      <c r="W229" s="17"/>
      <c r="X229" s="17"/>
      <c r="Y229" s="17"/>
      <c r="Z229" s="17"/>
      <c r="AA229" s="17"/>
      <c r="AB229" s="21"/>
      <c r="AC229" s="17"/>
      <c r="AD229" s="17"/>
      <c r="AE229" s="17"/>
      <c r="AF229" s="17"/>
      <c r="AG229" s="17"/>
      <c r="AH229" s="20"/>
      <c r="AI229" s="20"/>
      <c r="AJ229" s="17"/>
      <c r="AK229" s="17"/>
      <c r="AL229" s="20"/>
      <c r="AM229" s="20"/>
      <c r="AN229" s="20"/>
      <c r="AO229" s="20"/>
      <c r="AP229" s="20"/>
      <c r="AQ229" s="20"/>
      <c r="AR229" s="20"/>
      <c r="AS229" s="20"/>
      <c r="AT229" s="20"/>
      <c r="AU229" s="16"/>
      <c r="AV229" s="16"/>
      <c r="AW229" s="16"/>
    </row>
    <row r="230" ht="12.0" customHeight="1">
      <c r="C230" s="16"/>
      <c r="K230" s="26"/>
      <c r="M230" s="5"/>
      <c r="AB230" s="16"/>
      <c r="AD230" s="26"/>
    </row>
    <row r="231" ht="12.0" customHeight="1">
      <c r="C231" s="16"/>
      <c r="K231" s="26"/>
      <c r="M231" s="5"/>
      <c r="AB231" s="16"/>
      <c r="AD231" s="26"/>
    </row>
    <row r="232" ht="12.0" customHeight="1">
      <c r="C232" s="16"/>
      <c r="K232" s="26"/>
      <c r="M232" s="5"/>
      <c r="AB232" s="16"/>
      <c r="AD232" s="26"/>
    </row>
    <row r="233" ht="12.0" customHeight="1">
      <c r="C233" s="16"/>
      <c r="K233" s="26"/>
      <c r="M233" s="5"/>
      <c r="AB233" s="16"/>
      <c r="AD233" s="26"/>
    </row>
    <row r="234" ht="12.0" customHeight="1">
      <c r="C234" s="16"/>
      <c r="K234" s="26"/>
      <c r="M234" s="5"/>
      <c r="AB234" s="16"/>
      <c r="AD234" s="26"/>
    </row>
    <row r="235" ht="12.0" customHeight="1">
      <c r="C235" s="16"/>
      <c r="K235" s="26"/>
      <c r="M235" s="5"/>
      <c r="AB235" s="16"/>
      <c r="AD235" s="26"/>
    </row>
    <row r="236" ht="12.0" customHeight="1">
      <c r="C236" s="16"/>
      <c r="K236" s="26"/>
      <c r="M236" s="5"/>
      <c r="AB236" s="16"/>
      <c r="AD236" s="26"/>
    </row>
    <row r="237" ht="12.0" customHeight="1">
      <c r="C237" s="16"/>
      <c r="K237" s="26"/>
      <c r="M237" s="5"/>
      <c r="AB237" s="16"/>
      <c r="AD237" s="26"/>
    </row>
    <row r="238" ht="12.0" customHeight="1">
      <c r="C238" s="16"/>
      <c r="K238" s="26"/>
      <c r="M238" s="5"/>
      <c r="AB238" s="16"/>
      <c r="AD238" s="26"/>
    </row>
    <row r="239" ht="12.0" customHeight="1">
      <c r="C239" s="16"/>
      <c r="K239" s="26"/>
      <c r="M239" s="5"/>
      <c r="AB239" s="16"/>
      <c r="AD239" s="26"/>
    </row>
    <row r="240" ht="12.0" customHeight="1">
      <c r="C240" s="16"/>
      <c r="K240" s="26"/>
      <c r="M240" s="5"/>
      <c r="AB240" s="16"/>
      <c r="AD240" s="26"/>
    </row>
    <row r="241" ht="12.0" customHeight="1">
      <c r="C241" s="16"/>
      <c r="K241" s="26"/>
      <c r="M241" s="5"/>
      <c r="AB241" s="16"/>
      <c r="AD241" s="26"/>
    </row>
    <row r="242" ht="12.0" customHeight="1">
      <c r="C242" s="16"/>
      <c r="K242" s="26"/>
      <c r="M242" s="5"/>
      <c r="AB242" s="16"/>
      <c r="AD242" s="26"/>
    </row>
    <row r="243" ht="12.0" customHeight="1">
      <c r="C243" s="16"/>
      <c r="K243" s="26"/>
      <c r="M243" s="5"/>
      <c r="AB243" s="16"/>
      <c r="AD243" s="26"/>
    </row>
    <row r="244" ht="12.0" customHeight="1">
      <c r="C244" s="16"/>
      <c r="K244" s="26"/>
      <c r="M244" s="5"/>
      <c r="AB244" s="16"/>
      <c r="AD244" s="26"/>
    </row>
    <row r="245" ht="12.0" customHeight="1">
      <c r="C245" s="16"/>
      <c r="K245" s="26"/>
      <c r="M245" s="5"/>
      <c r="AB245" s="16"/>
      <c r="AD245" s="26"/>
    </row>
    <row r="246" ht="12.0" customHeight="1">
      <c r="C246" s="16"/>
      <c r="K246" s="26"/>
      <c r="M246" s="5"/>
      <c r="AB246" s="16"/>
      <c r="AD246" s="26"/>
    </row>
    <row r="247" ht="12.0" customHeight="1">
      <c r="C247" s="16"/>
      <c r="K247" s="26"/>
      <c r="M247" s="5"/>
      <c r="AB247" s="16"/>
      <c r="AD247" s="26"/>
    </row>
    <row r="248" ht="12.0" customHeight="1">
      <c r="C248" s="16"/>
      <c r="K248" s="26"/>
      <c r="M248" s="5"/>
      <c r="AB248" s="16"/>
      <c r="AD248" s="26"/>
    </row>
    <row r="249" ht="12.0" customHeight="1">
      <c r="C249" s="16"/>
      <c r="K249" s="26"/>
      <c r="M249" s="5"/>
      <c r="AB249" s="16"/>
      <c r="AD249" s="26"/>
    </row>
    <row r="250" ht="12.0" customHeight="1">
      <c r="C250" s="16"/>
      <c r="K250" s="26"/>
      <c r="M250" s="5"/>
      <c r="AB250" s="16"/>
      <c r="AD250" s="26"/>
    </row>
    <row r="251" ht="12.0" customHeight="1">
      <c r="C251" s="16"/>
      <c r="K251" s="26"/>
      <c r="M251" s="5"/>
      <c r="AB251" s="16"/>
      <c r="AD251" s="26"/>
    </row>
    <row r="252" ht="12.0" customHeight="1">
      <c r="C252" s="16"/>
      <c r="K252" s="26"/>
      <c r="M252" s="5"/>
      <c r="AB252" s="16"/>
      <c r="AD252" s="26"/>
    </row>
    <row r="253" ht="12.0" customHeight="1">
      <c r="C253" s="16"/>
      <c r="K253" s="26"/>
      <c r="M253" s="5"/>
      <c r="AB253" s="16"/>
      <c r="AD253" s="26"/>
    </row>
    <row r="254" ht="12.0" customHeight="1">
      <c r="C254" s="16"/>
      <c r="K254" s="26"/>
      <c r="M254" s="5"/>
      <c r="AB254" s="16"/>
      <c r="AD254" s="26"/>
    </row>
    <row r="255" ht="12.0" customHeight="1">
      <c r="C255" s="16"/>
      <c r="K255" s="26"/>
      <c r="M255" s="5"/>
      <c r="AB255" s="16"/>
      <c r="AD255" s="26"/>
    </row>
    <row r="256" ht="12.0" customHeight="1">
      <c r="C256" s="16"/>
      <c r="K256" s="26"/>
      <c r="M256" s="5"/>
      <c r="AB256" s="16"/>
      <c r="AD256" s="26"/>
    </row>
    <row r="257" ht="12.0" customHeight="1">
      <c r="C257" s="16"/>
      <c r="K257" s="26"/>
      <c r="M257" s="5"/>
      <c r="AB257" s="16"/>
      <c r="AD257" s="26"/>
    </row>
    <row r="258" ht="12.0" customHeight="1">
      <c r="C258" s="16"/>
      <c r="K258" s="26"/>
      <c r="M258" s="5"/>
      <c r="AB258" s="16"/>
      <c r="AD258" s="26"/>
    </row>
    <row r="259" ht="12.0" customHeight="1">
      <c r="C259" s="16"/>
      <c r="K259" s="26"/>
      <c r="M259" s="5"/>
      <c r="AB259" s="16"/>
      <c r="AD259" s="26"/>
    </row>
    <row r="260" ht="12.0" customHeight="1">
      <c r="C260" s="16"/>
      <c r="K260" s="26"/>
      <c r="M260" s="5"/>
      <c r="AB260" s="16"/>
      <c r="AD260" s="26"/>
    </row>
    <row r="261" ht="12.0" customHeight="1">
      <c r="C261" s="16"/>
      <c r="K261" s="26"/>
      <c r="M261" s="5"/>
      <c r="AB261" s="16"/>
      <c r="AD261" s="26"/>
    </row>
    <row r="262" ht="12.0" customHeight="1">
      <c r="C262" s="16"/>
      <c r="K262" s="26"/>
      <c r="M262" s="5"/>
      <c r="AB262" s="16"/>
      <c r="AD262" s="26"/>
    </row>
    <row r="263" ht="12.0" customHeight="1">
      <c r="C263" s="16"/>
      <c r="K263" s="26"/>
      <c r="M263" s="5"/>
      <c r="AB263" s="16"/>
      <c r="AD263" s="26"/>
    </row>
    <row r="264" ht="12.0" customHeight="1">
      <c r="C264" s="16"/>
      <c r="K264" s="26"/>
      <c r="M264" s="5"/>
      <c r="AB264" s="16"/>
      <c r="AD264" s="26"/>
    </row>
    <row r="265" ht="12.0" customHeight="1">
      <c r="C265" s="16"/>
      <c r="K265" s="26"/>
      <c r="M265" s="5"/>
      <c r="AB265" s="16"/>
      <c r="AD265" s="26"/>
    </row>
    <row r="266" ht="12.0" customHeight="1">
      <c r="C266" s="16"/>
      <c r="K266" s="26"/>
      <c r="M266" s="5"/>
      <c r="AB266" s="16"/>
      <c r="AD266" s="26"/>
    </row>
    <row r="267" ht="12.0" customHeight="1">
      <c r="C267" s="16"/>
      <c r="K267" s="26"/>
      <c r="M267" s="5"/>
      <c r="AB267" s="16"/>
      <c r="AD267" s="26"/>
    </row>
    <row r="268" ht="12.0" customHeight="1">
      <c r="C268" s="16"/>
      <c r="K268" s="26"/>
      <c r="M268" s="5"/>
      <c r="AB268" s="16"/>
      <c r="AD268" s="26"/>
    </row>
    <row r="269" ht="12.0" customHeight="1">
      <c r="C269" s="16"/>
      <c r="K269" s="26"/>
      <c r="M269" s="5"/>
      <c r="AB269" s="16"/>
      <c r="AD269" s="26"/>
    </row>
    <row r="270" ht="12.0" customHeight="1">
      <c r="C270" s="16"/>
      <c r="K270" s="26"/>
      <c r="M270" s="5"/>
      <c r="AB270" s="16"/>
      <c r="AD270" s="26"/>
    </row>
    <row r="271" ht="12.0" customHeight="1">
      <c r="C271" s="16"/>
      <c r="K271" s="26"/>
      <c r="M271" s="5"/>
      <c r="AB271" s="16"/>
      <c r="AD271" s="26"/>
    </row>
    <row r="272" ht="12.0" customHeight="1">
      <c r="C272" s="16"/>
      <c r="K272" s="26"/>
      <c r="M272" s="5"/>
      <c r="AB272" s="16"/>
      <c r="AD272" s="26"/>
    </row>
    <row r="273" ht="12.0" customHeight="1">
      <c r="C273" s="16"/>
      <c r="K273" s="26"/>
      <c r="M273" s="5"/>
      <c r="AB273" s="16"/>
      <c r="AD273" s="26"/>
    </row>
    <row r="274" ht="12.0" customHeight="1">
      <c r="C274" s="16"/>
      <c r="K274" s="26"/>
      <c r="M274" s="5"/>
      <c r="AB274" s="16"/>
      <c r="AD274" s="26"/>
    </row>
    <row r="275" ht="12.0" customHeight="1">
      <c r="C275" s="16"/>
      <c r="K275" s="26"/>
      <c r="M275" s="5"/>
      <c r="AB275" s="16"/>
      <c r="AD275" s="26"/>
    </row>
    <row r="276" ht="12.0" customHeight="1">
      <c r="C276" s="16"/>
      <c r="K276" s="26"/>
      <c r="M276" s="5"/>
      <c r="AB276" s="16"/>
      <c r="AD276" s="26"/>
    </row>
    <row r="277" ht="12.0" customHeight="1">
      <c r="C277" s="16"/>
      <c r="K277" s="26"/>
      <c r="M277" s="5"/>
      <c r="AB277" s="16"/>
      <c r="AD277" s="26"/>
    </row>
    <row r="278" ht="12.0" customHeight="1">
      <c r="C278" s="16"/>
      <c r="K278" s="26"/>
      <c r="M278" s="5"/>
      <c r="AB278" s="16"/>
      <c r="AD278" s="26"/>
    </row>
    <row r="279" ht="12.0" customHeight="1">
      <c r="C279" s="16"/>
      <c r="K279" s="26"/>
      <c r="M279" s="5"/>
      <c r="AB279" s="16"/>
      <c r="AD279" s="26"/>
    </row>
    <row r="280" ht="12.0" customHeight="1">
      <c r="C280" s="16"/>
      <c r="K280" s="26"/>
      <c r="M280" s="5"/>
      <c r="AB280" s="16"/>
      <c r="AD280" s="26"/>
    </row>
    <row r="281" ht="12.0" customHeight="1">
      <c r="C281" s="16"/>
      <c r="K281" s="26"/>
      <c r="M281" s="5"/>
      <c r="AB281" s="16"/>
      <c r="AD281" s="26"/>
    </row>
    <row r="282" ht="12.0" customHeight="1">
      <c r="C282" s="16"/>
      <c r="K282" s="26"/>
      <c r="M282" s="5"/>
      <c r="AB282" s="16"/>
      <c r="AD282" s="26"/>
    </row>
    <row r="283" ht="12.0" customHeight="1">
      <c r="C283" s="16"/>
      <c r="K283" s="26"/>
      <c r="M283" s="5"/>
      <c r="AB283" s="16"/>
      <c r="AD283" s="26"/>
    </row>
    <row r="284" ht="12.0" customHeight="1">
      <c r="C284" s="16"/>
      <c r="K284" s="26"/>
      <c r="M284" s="5"/>
      <c r="AB284" s="16"/>
      <c r="AD284" s="26"/>
    </row>
    <row r="285" ht="12.0" customHeight="1">
      <c r="C285" s="16"/>
      <c r="K285" s="26"/>
      <c r="M285" s="5"/>
      <c r="AB285" s="16"/>
      <c r="AD285" s="26"/>
    </row>
    <row r="286" ht="12.0" customHeight="1">
      <c r="C286" s="16"/>
      <c r="K286" s="26"/>
      <c r="M286" s="5"/>
      <c r="AB286" s="16"/>
      <c r="AD286" s="26"/>
    </row>
    <row r="287" ht="12.0" customHeight="1">
      <c r="C287" s="16"/>
      <c r="K287" s="26"/>
      <c r="M287" s="5"/>
      <c r="AB287" s="16"/>
      <c r="AD287" s="26"/>
    </row>
    <row r="288" ht="12.0" customHeight="1">
      <c r="C288" s="16"/>
      <c r="K288" s="26"/>
      <c r="M288" s="5"/>
      <c r="AB288" s="16"/>
      <c r="AD288" s="26"/>
    </row>
    <row r="289" ht="12.0" customHeight="1">
      <c r="C289" s="16"/>
      <c r="K289" s="26"/>
      <c r="M289" s="5"/>
      <c r="AB289" s="16"/>
      <c r="AD289" s="26"/>
    </row>
    <row r="290" ht="12.0" customHeight="1">
      <c r="C290" s="16"/>
      <c r="K290" s="26"/>
      <c r="M290" s="5"/>
      <c r="AB290" s="16"/>
      <c r="AD290" s="26"/>
    </row>
    <row r="291" ht="12.0" customHeight="1">
      <c r="C291" s="16"/>
      <c r="K291" s="26"/>
      <c r="M291" s="5"/>
      <c r="AB291" s="16"/>
      <c r="AD291" s="26"/>
    </row>
    <row r="292" ht="12.0" customHeight="1">
      <c r="C292" s="16"/>
      <c r="K292" s="26"/>
      <c r="M292" s="5"/>
      <c r="AB292" s="16"/>
      <c r="AD292" s="26"/>
    </row>
    <row r="293" ht="12.0" customHeight="1">
      <c r="C293" s="16"/>
      <c r="K293" s="26"/>
      <c r="M293" s="5"/>
      <c r="AB293" s="16"/>
      <c r="AD293" s="26"/>
    </row>
    <row r="294" ht="12.0" customHeight="1">
      <c r="C294" s="16"/>
      <c r="K294" s="26"/>
      <c r="M294" s="5"/>
      <c r="AB294" s="16"/>
      <c r="AD294" s="26"/>
    </row>
    <row r="295" ht="12.0" customHeight="1">
      <c r="C295" s="16"/>
      <c r="K295" s="26"/>
      <c r="M295" s="5"/>
      <c r="AB295" s="16"/>
      <c r="AD295" s="26"/>
    </row>
    <row r="296" ht="12.0" customHeight="1">
      <c r="C296" s="16"/>
      <c r="K296" s="26"/>
      <c r="M296" s="5"/>
      <c r="AB296" s="16"/>
      <c r="AD296" s="26"/>
    </row>
    <row r="297" ht="12.0" customHeight="1">
      <c r="C297" s="16"/>
      <c r="K297" s="26"/>
      <c r="M297" s="5"/>
      <c r="AB297" s="16"/>
      <c r="AD297" s="26"/>
    </row>
    <row r="298" ht="12.0" customHeight="1">
      <c r="C298" s="16"/>
      <c r="K298" s="26"/>
      <c r="M298" s="5"/>
      <c r="AB298" s="16"/>
      <c r="AD298" s="26"/>
    </row>
    <row r="299" ht="12.0" customHeight="1">
      <c r="C299" s="16"/>
      <c r="K299" s="26"/>
      <c r="M299" s="5"/>
      <c r="AB299" s="16"/>
      <c r="AD299" s="26"/>
    </row>
    <row r="300" ht="12.0" customHeight="1">
      <c r="C300" s="16"/>
      <c r="K300" s="26"/>
      <c r="M300" s="5"/>
      <c r="AB300" s="16"/>
      <c r="AD300" s="26"/>
    </row>
    <row r="301" ht="12.0" customHeight="1">
      <c r="C301" s="16"/>
      <c r="K301" s="26"/>
      <c r="M301" s="5"/>
      <c r="AB301" s="16"/>
      <c r="AD301" s="26"/>
    </row>
    <row r="302" ht="12.0" customHeight="1">
      <c r="C302" s="16"/>
      <c r="K302" s="26"/>
      <c r="M302" s="5"/>
      <c r="AB302" s="16"/>
      <c r="AD302" s="26"/>
    </row>
    <row r="303" ht="12.0" customHeight="1">
      <c r="C303" s="16"/>
      <c r="K303" s="26"/>
      <c r="M303" s="5"/>
      <c r="AB303" s="16"/>
      <c r="AD303" s="26"/>
    </row>
    <row r="304" ht="12.0" customHeight="1">
      <c r="C304" s="16"/>
      <c r="K304" s="26"/>
      <c r="M304" s="5"/>
      <c r="AB304" s="16"/>
      <c r="AD304" s="26"/>
    </row>
    <row r="305" ht="12.0" customHeight="1">
      <c r="C305" s="16"/>
      <c r="K305" s="26"/>
      <c r="M305" s="5"/>
      <c r="AB305" s="16"/>
      <c r="AD305" s="26"/>
    </row>
    <row r="306" ht="12.0" customHeight="1">
      <c r="C306" s="16"/>
      <c r="K306" s="26"/>
      <c r="M306" s="5"/>
      <c r="AB306" s="16"/>
      <c r="AD306" s="26"/>
    </row>
    <row r="307" ht="12.0" customHeight="1">
      <c r="C307" s="16"/>
      <c r="K307" s="26"/>
      <c r="M307" s="5"/>
      <c r="AB307" s="16"/>
      <c r="AD307" s="26"/>
    </row>
    <row r="308" ht="12.0" customHeight="1">
      <c r="C308" s="16"/>
      <c r="K308" s="26"/>
      <c r="M308" s="5"/>
      <c r="AB308" s="16"/>
      <c r="AD308" s="26"/>
    </row>
    <row r="309" ht="12.0" customHeight="1">
      <c r="C309" s="16"/>
      <c r="K309" s="26"/>
      <c r="M309" s="5"/>
      <c r="AB309" s="16"/>
      <c r="AD309" s="26"/>
    </row>
    <row r="310" ht="12.0" customHeight="1">
      <c r="C310" s="16"/>
      <c r="K310" s="26"/>
      <c r="M310" s="5"/>
      <c r="AB310" s="16"/>
      <c r="AD310" s="26"/>
    </row>
    <row r="311" ht="12.0" customHeight="1">
      <c r="C311" s="16"/>
      <c r="K311" s="26"/>
      <c r="M311" s="5"/>
      <c r="AB311" s="16"/>
      <c r="AD311" s="26"/>
    </row>
    <row r="312" ht="12.0" customHeight="1">
      <c r="C312" s="16"/>
      <c r="K312" s="26"/>
      <c r="M312" s="5"/>
      <c r="AB312" s="16"/>
      <c r="AD312" s="26"/>
    </row>
    <row r="313" ht="12.0" customHeight="1">
      <c r="C313" s="16"/>
      <c r="K313" s="26"/>
      <c r="M313" s="5"/>
      <c r="AB313" s="16"/>
      <c r="AD313" s="26"/>
    </row>
    <row r="314" ht="12.0" customHeight="1">
      <c r="C314" s="16"/>
      <c r="K314" s="26"/>
      <c r="M314" s="5"/>
      <c r="AB314" s="16"/>
      <c r="AD314" s="26"/>
    </row>
    <row r="315" ht="12.0" customHeight="1">
      <c r="C315" s="16"/>
      <c r="K315" s="26"/>
      <c r="M315" s="5"/>
      <c r="AB315" s="16"/>
      <c r="AD315" s="26"/>
    </row>
    <row r="316" ht="12.0" customHeight="1">
      <c r="C316" s="16"/>
      <c r="K316" s="26"/>
      <c r="M316" s="5"/>
      <c r="AB316" s="16"/>
      <c r="AD316" s="26"/>
    </row>
    <row r="317" ht="12.0" customHeight="1">
      <c r="C317" s="16"/>
      <c r="K317" s="26"/>
      <c r="M317" s="5"/>
      <c r="AB317" s="16"/>
      <c r="AD317" s="26"/>
    </row>
    <row r="318" ht="12.0" customHeight="1">
      <c r="C318" s="16"/>
      <c r="K318" s="26"/>
      <c r="M318" s="5"/>
      <c r="AB318" s="16"/>
      <c r="AD318" s="26"/>
    </row>
    <row r="319" ht="12.0" customHeight="1">
      <c r="C319" s="16"/>
      <c r="K319" s="26"/>
      <c r="M319" s="5"/>
      <c r="AB319" s="16"/>
      <c r="AD319" s="26"/>
    </row>
    <row r="320" ht="12.0" customHeight="1">
      <c r="C320" s="16"/>
      <c r="K320" s="26"/>
      <c r="M320" s="5"/>
      <c r="AB320" s="16"/>
      <c r="AD320" s="26"/>
    </row>
    <row r="321" ht="12.0" customHeight="1">
      <c r="C321" s="16"/>
      <c r="K321" s="26"/>
      <c r="M321" s="5"/>
      <c r="AB321" s="16"/>
      <c r="AD321" s="26"/>
    </row>
    <row r="322" ht="12.0" customHeight="1">
      <c r="C322" s="16"/>
      <c r="K322" s="26"/>
      <c r="M322" s="5"/>
      <c r="AB322" s="16"/>
      <c r="AD322" s="26"/>
    </row>
    <row r="323" ht="12.0" customHeight="1">
      <c r="C323" s="16"/>
      <c r="K323" s="26"/>
      <c r="M323" s="5"/>
      <c r="AB323" s="16"/>
      <c r="AD323" s="26"/>
    </row>
    <row r="324" ht="12.0" customHeight="1">
      <c r="C324" s="16"/>
      <c r="K324" s="26"/>
      <c r="M324" s="5"/>
      <c r="AB324" s="16"/>
      <c r="AD324" s="26"/>
    </row>
    <row r="325" ht="12.0" customHeight="1">
      <c r="C325" s="16"/>
      <c r="K325" s="26"/>
      <c r="M325" s="5"/>
      <c r="AB325" s="16"/>
      <c r="AD325" s="26"/>
    </row>
    <row r="326" ht="12.0" customHeight="1">
      <c r="C326" s="16"/>
      <c r="K326" s="26"/>
      <c r="M326" s="5"/>
      <c r="AB326" s="16"/>
      <c r="AD326" s="26"/>
    </row>
    <row r="327" ht="12.0" customHeight="1">
      <c r="C327" s="16"/>
      <c r="K327" s="26"/>
      <c r="M327" s="5"/>
      <c r="AB327" s="16"/>
      <c r="AD327" s="26"/>
    </row>
    <row r="328" ht="12.0" customHeight="1">
      <c r="C328" s="16"/>
      <c r="K328" s="26"/>
      <c r="M328" s="5"/>
      <c r="AB328" s="16"/>
      <c r="AD328" s="26"/>
    </row>
    <row r="329" ht="12.0" customHeight="1">
      <c r="C329" s="16"/>
      <c r="K329" s="26"/>
      <c r="M329" s="5"/>
      <c r="AB329" s="16"/>
      <c r="AD329" s="26"/>
    </row>
    <row r="330" ht="12.0" customHeight="1">
      <c r="C330" s="16"/>
      <c r="K330" s="26"/>
      <c r="M330" s="5"/>
      <c r="AB330" s="16"/>
      <c r="AD330" s="26"/>
    </row>
    <row r="331" ht="12.0" customHeight="1">
      <c r="C331" s="16"/>
      <c r="K331" s="26"/>
      <c r="M331" s="5"/>
      <c r="AB331" s="16"/>
      <c r="AD331" s="26"/>
    </row>
    <row r="332" ht="12.0" customHeight="1">
      <c r="C332" s="16"/>
      <c r="K332" s="26"/>
      <c r="M332" s="5"/>
      <c r="AB332" s="16"/>
      <c r="AD332" s="26"/>
    </row>
    <row r="333" ht="12.0" customHeight="1">
      <c r="C333" s="16"/>
      <c r="K333" s="26"/>
      <c r="M333" s="5"/>
      <c r="AB333" s="16"/>
      <c r="AD333" s="26"/>
    </row>
    <row r="334" ht="12.0" customHeight="1">
      <c r="C334" s="16"/>
      <c r="K334" s="26"/>
      <c r="M334" s="5"/>
      <c r="AB334" s="16"/>
      <c r="AD334" s="26"/>
    </row>
    <row r="335" ht="12.0" customHeight="1">
      <c r="C335" s="16"/>
      <c r="K335" s="26"/>
      <c r="M335" s="5"/>
      <c r="AB335" s="16"/>
      <c r="AD335" s="26"/>
    </row>
    <row r="336" ht="12.0" customHeight="1">
      <c r="C336" s="16"/>
      <c r="K336" s="26"/>
      <c r="M336" s="5"/>
      <c r="AB336" s="16"/>
      <c r="AD336" s="26"/>
    </row>
    <row r="337" ht="12.0" customHeight="1">
      <c r="C337" s="16"/>
      <c r="K337" s="26"/>
      <c r="M337" s="5"/>
      <c r="AB337" s="16"/>
      <c r="AD337" s="26"/>
    </row>
    <row r="338" ht="12.0" customHeight="1">
      <c r="C338" s="16"/>
      <c r="K338" s="26"/>
      <c r="M338" s="5"/>
      <c r="AB338" s="16"/>
      <c r="AD338" s="26"/>
    </row>
    <row r="339" ht="12.0" customHeight="1">
      <c r="C339" s="16"/>
      <c r="K339" s="26"/>
      <c r="M339" s="5"/>
      <c r="AB339" s="16"/>
      <c r="AD339" s="26"/>
    </row>
    <row r="340" ht="12.0" customHeight="1">
      <c r="C340" s="16"/>
      <c r="K340" s="26"/>
      <c r="M340" s="5"/>
      <c r="AB340" s="16"/>
      <c r="AD340" s="26"/>
    </row>
    <row r="341" ht="12.0" customHeight="1">
      <c r="C341" s="16"/>
      <c r="K341" s="26"/>
      <c r="M341" s="5"/>
      <c r="AB341" s="16"/>
      <c r="AD341" s="26"/>
    </row>
    <row r="342" ht="12.0" customHeight="1">
      <c r="C342" s="16"/>
      <c r="K342" s="26"/>
      <c r="M342" s="5"/>
      <c r="AB342" s="16"/>
      <c r="AD342" s="26"/>
    </row>
    <row r="343" ht="12.0" customHeight="1">
      <c r="C343" s="16"/>
      <c r="K343" s="26"/>
      <c r="M343" s="5"/>
      <c r="AB343" s="16"/>
      <c r="AD343" s="26"/>
    </row>
    <row r="344" ht="12.0" customHeight="1">
      <c r="C344" s="16"/>
      <c r="K344" s="26"/>
      <c r="M344" s="5"/>
      <c r="AB344" s="16"/>
      <c r="AD344" s="26"/>
    </row>
    <row r="345" ht="12.0" customHeight="1">
      <c r="C345" s="16"/>
      <c r="K345" s="26"/>
      <c r="M345" s="5"/>
      <c r="AB345" s="16"/>
      <c r="AD345" s="26"/>
    </row>
    <row r="346" ht="12.0" customHeight="1">
      <c r="C346" s="16"/>
      <c r="K346" s="26"/>
      <c r="M346" s="5"/>
      <c r="AB346" s="16"/>
      <c r="AD346" s="26"/>
    </row>
    <row r="347" ht="12.0" customHeight="1">
      <c r="C347" s="16"/>
      <c r="K347" s="26"/>
      <c r="M347" s="5"/>
      <c r="AB347" s="16"/>
      <c r="AD347" s="26"/>
    </row>
    <row r="348" ht="12.0" customHeight="1">
      <c r="C348" s="16"/>
      <c r="K348" s="26"/>
      <c r="M348" s="5"/>
      <c r="AB348" s="16"/>
      <c r="AD348" s="26"/>
    </row>
    <row r="349" ht="12.0" customHeight="1">
      <c r="C349" s="16"/>
      <c r="K349" s="26"/>
      <c r="M349" s="5"/>
      <c r="AB349" s="16"/>
      <c r="AD349" s="26"/>
    </row>
    <row r="350" ht="12.0" customHeight="1">
      <c r="C350" s="16"/>
      <c r="K350" s="26"/>
      <c r="M350" s="5"/>
      <c r="AB350" s="16"/>
      <c r="AD350" s="26"/>
    </row>
    <row r="351" ht="12.0" customHeight="1">
      <c r="C351" s="16"/>
      <c r="K351" s="26"/>
      <c r="M351" s="5"/>
      <c r="AB351" s="16"/>
      <c r="AD351" s="26"/>
    </row>
    <row r="352" ht="12.0" customHeight="1">
      <c r="C352" s="16"/>
      <c r="K352" s="26"/>
      <c r="M352" s="5"/>
      <c r="AB352" s="16"/>
      <c r="AD352" s="26"/>
    </row>
    <row r="353" ht="12.0" customHeight="1">
      <c r="C353" s="16"/>
      <c r="K353" s="26"/>
      <c r="M353" s="5"/>
      <c r="AB353" s="16"/>
      <c r="AD353" s="26"/>
    </row>
    <row r="354" ht="12.0" customHeight="1">
      <c r="C354" s="16"/>
      <c r="K354" s="26"/>
      <c r="M354" s="5"/>
      <c r="AB354" s="16"/>
      <c r="AD354" s="26"/>
    </row>
    <row r="355" ht="12.0" customHeight="1">
      <c r="C355" s="16"/>
      <c r="K355" s="26"/>
      <c r="M355" s="5"/>
      <c r="AB355" s="16"/>
      <c r="AD355" s="26"/>
    </row>
    <row r="356" ht="12.0" customHeight="1">
      <c r="C356" s="16"/>
      <c r="K356" s="26"/>
      <c r="M356" s="5"/>
      <c r="AB356" s="16"/>
      <c r="AD356" s="26"/>
    </row>
    <row r="357" ht="12.0" customHeight="1">
      <c r="C357" s="16"/>
      <c r="K357" s="26"/>
      <c r="M357" s="5"/>
      <c r="AB357" s="16"/>
      <c r="AD357" s="26"/>
    </row>
    <row r="358" ht="12.0" customHeight="1">
      <c r="C358" s="16"/>
      <c r="K358" s="26"/>
      <c r="M358" s="5"/>
      <c r="AB358" s="16"/>
      <c r="AD358" s="26"/>
    </row>
    <row r="359" ht="12.0" customHeight="1">
      <c r="C359" s="16"/>
      <c r="K359" s="26"/>
      <c r="M359" s="5"/>
      <c r="AB359" s="16"/>
      <c r="AD359" s="26"/>
    </row>
    <row r="360" ht="12.0" customHeight="1">
      <c r="C360" s="16"/>
      <c r="K360" s="26"/>
      <c r="M360" s="5"/>
      <c r="AB360" s="16"/>
      <c r="AD360" s="26"/>
    </row>
    <row r="361" ht="12.0" customHeight="1">
      <c r="C361" s="16"/>
      <c r="K361" s="26"/>
      <c r="M361" s="5"/>
      <c r="AB361" s="16"/>
      <c r="AD361" s="26"/>
    </row>
    <row r="362" ht="12.0" customHeight="1">
      <c r="C362" s="16"/>
      <c r="K362" s="26"/>
      <c r="M362" s="5"/>
      <c r="AB362" s="16"/>
      <c r="AD362" s="26"/>
    </row>
    <row r="363" ht="12.0" customHeight="1">
      <c r="C363" s="16"/>
      <c r="K363" s="26"/>
      <c r="M363" s="5"/>
      <c r="AB363" s="16"/>
      <c r="AD363" s="26"/>
    </row>
    <row r="364" ht="12.0" customHeight="1">
      <c r="C364" s="16"/>
      <c r="K364" s="26"/>
      <c r="M364" s="5"/>
      <c r="AB364" s="16"/>
      <c r="AD364" s="26"/>
    </row>
    <row r="365" ht="12.0" customHeight="1">
      <c r="C365" s="16"/>
      <c r="K365" s="26"/>
      <c r="M365" s="5"/>
      <c r="AB365" s="16"/>
      <c r="AD365" s="26"/>
    </row>
    <row r="366" ht="12.0" customHeight="1">
      <c r="C366" s="16"/>
      <c r="K366" s="26"/>
      <c r="M366" s="5"/>
      <c r="AB366" s="16"/>
      <c r="AD366" s="26"/>
    </row>
    <row r="367" ht="12.0" customHeight="1">
      <c r="C367" s="16"/>
      <c r="K367" s="26"/>
      <c r="M367" s="5"/>
      <c r="AB367" s="16"/>
      <c r="AD367" s="26"/>
    </row>
    <row r="368" ht="12.0" customHeight="1">
      <c r="C368" s="16"/>
      <c r="K368" s="26"/>
      <c r="M368" s="5"/>
      <c r="AB368" s="16"/>
      <c r="AD368" s="26"/>
    </row>
    <row r="369" ht="12.0" customHeight="1">
      <c r="C369" s="16"/>
      <c r="K369" s="26"/>
      <c r="M369" s="5"/>
      <c r="AB369" s="16"/>
      <c r="AD369" s="26"/>
    </row>
    <row r="370" ht="12.0" customHeight="1">
      <c r="C370" s="16"/>
      <c r="K370" s="26"/>
      <c r="M370" s="5"/>
      <c r="AB370" s="16"/>
      <c r="AD370" s="26"/>
    </row>
    <row r="371" ht="12.0" customHeight="1">
      <c r="C371" s="16"/>
      <c r="K371" s="26"/>
      <c r="M371" s="5"/>
      <c r="AB371" s="16"/>
      <c r="AD371" s="26"/>
    </row>
    <row r="372" ht="12.0" customHeight="1">
      <c r="C372" s="16"/>
      <c r="K372" s="26"/>
      <c r="M372" s="5"/>
      <c r="AB372" s="16"/>
      <c r="AD372" s="26"/>
    </row>
    <row r="373" ht="12.0" customHeight="1">
      <c r="C373" s="16"/>
      <c r="K373" s="26"/>
      <c r="M373" s="5"/>
      <c r="AB373" s="16"/>
      <c r="AD373" s="26"/>
    </row>
    <row r="374" ht="12.0" customHeight="1">
      <c r="C374" s="16"/>
      <c r="K374" s="26"/>
      <c r="M374" s="5"/>
      <c r="AB374" s="16"/>
      <c r="AD374" s="26"/>
    </row>
    <row r="375" ht="12.0" customHeight="1">
      <c r="C375" s="16"/>
      <c r="K375" s="26"/>
      <c r="M375" s="5"/>
      <c r="AB375" s="16"/>
      <c r="AD375" s="26"/>
    </row>
    <row r="376" ht="12.0" customHeight="1">
      <c r="C376" s="16"/>
      <c r="K376" s="26"/>
      <c r="M376" s="5"/>
      <c r="AB376" s="16"/>
      <c r="AD376" s="26"/>
    </row>
    <row r="377" ht="12.0" customHeight="1">
      <c r="C377" s="16"/>
      <c r="K377" s="26"/>
      <c r="M377" s="5"/>
      <c r="AB377" s="16"/>
      <c r="AD377" s="26"/>
    </row>
    <row r="378" ht="12.0" customHeight="1">
      <c r="C378" s="16"/>
      <c r="K378" s="26"/>
      <c r="M378" s="5"/>
      <c r="AB378" s="16"/>
      <c r="AD378" s="26"/>
    </row>
    <row r="379" ht="12.0" customHeight="1">
      <c r="C379" s="16"/>
      <c r="K379" s="26"/>
      <c r="M379" s="5"/>
      <c r="AB379" s="16"/>
      <c r="AD379" s="26"/>
    </row>
    <row r="380" ht="12.0" customHeight="1">
      <c r="C380" s="16"/>
      <c r="K380" s="26"/>
      <c r="M380" s="5"/>
      <c r="AB380" s="16"/>
      <c r="AD380" s="26"/>
    </row>
    <row r="381" ht="12.0" customHeight="1">
      <c r="C381" s="16"/>
      <c r="K381" s="26"/>
      <c r="M381" s="5"/>
      <c r="AB381" s="16"/>
      <c r="AD381" s="26"/>
    </row>
    <row r="382" ht="12.0" customHeight="1">
      <c r="C382" s="16"/>
      <c r="K382" s="26"/>
      <c r="M382" s="5"/>
      <c r="AB382" s="16"/>
      <c r="AD382" s="26"/>
    </row>
    <row r="383" ht="12.0" customHeight="1">
      <c r="C383" s="16"/>
      <c r="K383" s="26"/>
      <c r="M383" s="5"/>
      <c r="AB383" s="16"/>
      <c r="AD383" s="26"/>
    </row>
    <row r="384" ht="12.0" customHeight="1">
      <c r="C384" s="16"/>
      <c r="K384" s="26"/>
      <c r="M384" s="5"/>
      <c r="AB384" s="16"/>
      <c r="AD384" s="26"/>
    </row>
    <row r="385" ht="12.0" customHeight="1">
      <c r="C385" s="16"/>
      <c r="K385" s="26"/>
      <c r="M385" s="5"/>
      <c r="AB385" s="16"/>
      <c r="AD385" s="26"/>
    </row>
    <row r="386" ht="12.0" customHeight="1">
      <c r="C386" s="16"/>
      <c r="K386" s="26"/>
      <c r="M386" s="5"/>
      <c r="AB386" s="16"/>
      <c r="AD386" s="26"/>
    </row>
    <row r="387" ht="12.0" customHeight="1">
      <c r="C387" s="16"/>
      <c r="K387" s="26"/>
      <c r="M387" s="5"/>
      <c r="AB387" s="16"/>
      <c r="AD387" s="26"/>
    </row>
    <row r="388" ht="12.0" customHeight="1">
      <c r="C388" s="16"/>
      <c r="K388" s="26"/>
      <c r="M388" s="5"/>
      <c r="AB388" s="16"/>
      <c r="AD388" s="26"/>
    </row>
    <row r="389" ht="12.0" customHeight="1">
      <c r="C389" s="16"/>
      <c r="K389" s="26"/>
      <c r="M389" s="5"/>
      <c r="AB389" s="16"/>
      <c r="AD389" s="26"/>
    </row>
    <row r="390" ht="12.0" customHeight="1">
      <c r="C390" s="16"/>
      <c r="K390" s="26"/>
      <c r="M390" s="5"/>
      <c r="AB390" s="16"/>
      <c r="AD390" s="26"/>
    </row>
    <row r="391" ht="12.0" customHeight="1">
      <c r="C391" s="16"/>
      <c r="K391" s="26"/>
      <c r="M391" s="5"/>
      <c r="AB391" s="16"/>
      <c r="AD391" s="26"/>
    </row>
    <row r="392" ht="12.0" customHeight="1">
      <c r="C392" s="16"/>
      <c r="K392" s="26"/>
      <c r="M392" s="5"/>
      <c r="AB392" s="16"/>
      <c r="AD392" s="26"/>
    </row>
    <row r="393" ht="12.0" customHeight="1">
      <c r="C393" s="16"/>
      <c r="K393" s="26"/>
      <c r="M393" s="5"/>
      <c r="AB393" s="16"/>
      <c r="AD393" s="26"/>
    </row>
    <row r="394" ht="12.0" customHeight="1">
      <c r="C394" s="16"/>
      <c r="K394" s="26"/>
      <c r="M394" s="5"/>
      <c r="AB394" s="16"/>
      <c r="AD394" s="26"/>
    </row>
    <row r="395" ht="12.0" customHeight="1">
      <c r="C395" s="16"/>
      <c r="K395" s="26"/>
      <c r="M395" s="5"/>
      <c r="AB395" s="16"/>
      <c r="AD395" s="26"/>
    </row>
    <row r="396" ht="12.0" customHeight="1">
      <c r="C396" s="16"/>
      <c r="K396" s="26"/>
      <c r="M396" s="5"/>
      <c r="AB396" s="16"/>
      <c r="AD396" s="26"/>
    </row>
    <row r="397" ht="12.0" customHeight="1">
      <c r="C397" s="16"/>
      <c r="K397" s="26"/>
      <c r="M397" s="5"/>
      <c r="AB397" s="16"/>
      <c r="AD397" s="26"/>
    </row>
    <row r="398" ht="12.0" customHeight="1">
      <c r="C398" s="16"/>
      <c r="K398" s="26"/>
      <c r="M398" s="5"/>
      <c r="AB398" s="16"/>
      <c r="AD398" s="26"/>
    </row>
    <row r="399" ht="12.0" customHeight="1">
      <c r="C399" s="16"/>
      <c r="K399" s="26"/>
      <c r="M399" s="5"/>
      <c r="AB399" s="16"/>
      <c r="AD399" s="26"/>
    </row>
    <row r="400" ht="12.0" customHeight="1">
      <c r="C400" s="16"/>
      <c r="K400" s="26"/>
      <c r="M400" s="5"/>
      <c r="AB400" s="16"/>
      <c r="AD400" s="26"/>
    </row>
    <row r="401" ht="12.0" customHeight="1">
      <c r="C401" s="16"/>
      <c r="K401" s="26"/>
      <c r="M401" s="5"/>
      <c r="AB401" s="16"/>
      <c r="AD401" s="26"/>
    </row>
    <row r="402" ht="12.0" customHeight="1">
      <c r="C402" s="16"/>
      <c r="K402" s="26"/>
      <c r="M402" s="5"/>
      <c r="AB402" s="16"/>
      <c r="AD402" s="26"/>
    </row>
    <row r="403" ht="12.0" customHeight="1">
      <c r="C403" s="16"/>
      <c r="K403" s="26"/>
      <c r="M403" s="5"/>
      <c r="AB403" s="16"/>
      <c r="AD403" s="26"/>
    </row>
    <row r="404" ht="12.0" customHeight="1">
      <c r="C404" s="16"/>
      <c r="K404" s="26"/>
      <c r="M404" s="5"/>
      <c r="AB404" s="16"/>
      <c r="AD404" s="26"/>
    </row>
    <row r="405" ht="12.0" customHeight="1">
      <c r="C405" s="16"/>
      <c r="K405" s="26"/>
      <c r="M405" s="5"/>
      <c r="AB405" s="16"/>
      <c r="AD405" s="26"/>
    </row>
    <row r="406" ht="12.0" customHeight="1">
      <c r="C406" s="16"/>
      <c r="K406" s="26"/>
      <c r="M406" s="5"/>
      <c r="AB406" s="16"/>
      <c r="AD406" s="26"/>
    </row>
    <row r="407" ht="12.0" customHeight="1">
      <c r="C407" s="16"/>
      <c r="K407" s="26"/>
      <c r="M407" s="5"/>
      <c r="AB407" s="16"/>
      <c r="AD407" s="26"/>
    </row>
    <row r="408" ht="12.0" customHeight="1">
      <c r="C408" s="16"/>
      <c r="K408" s="26"/>
      <c r="M408" s="5"/>
      <c r="AB408" s="16"/>
      <c r="AD408" s="26"/>
    </row>
    <row r="409" ht="12.0" customHeight="1">
      <c r="C409" s="16"/>
      <c r="K409" s="26"/>
      <c r="M409" s="5"/>
      <c r="AB409" s="16"/>
      <c r="AD409" s="26"/>
    </row>
    <row r="410" ht="12.0" customHeight="1">
      <c r="C410" s="16"/>
      <c r="K410" s="26"/>
      <c r="M410" s="5"/>
      <c r="AB410" s="16"/>
      <c r="AD410" s="26"/>
    </row>
    <row r="411" ht="12.0" customHeight="1">
      <c r="C411" s="16"/>
      <c r="K411" s="26"/>
      <c r="M411" s="5"/>
      <c r="AB411" s="16"/>
      <c r="AD411" s="26"/>
    </row>
    <row r="412" ht="12.0" customHeight="1">
      <c r="C412" s="16"/>
      <c r="K412" s="26"/>
      <c r="M412" s="5"/>
      <c r="AB412" s="16"/>
      <c r="AD412" s="26"/>
    </row>
    <row r="413" ht="12.0" customHeight="1">
      <c r="C413" s="16"/>
      <c r="K413" s="26"/>
      <c r="M413" s="5"/>
      <c r="AB413" s="16"/>
      <c r="AD413" s="26"/>
    </row>
    <row r="414" ht="12.0" customHeight="1">
      <c r="C414" s="16"/>
      <c r="K414" s="26"/>
      <c r="M414" s="5"/>
      <c r="AB414" s="16"/>
      <c r="AD414" s="26"/>
    </row>
    <row r="415" ht="12.0" customHeight="1">
      <c r="C415" s="16"/>
      <c r="K415" s="26"/>
      <c r="M415" s="5"/>
      <c r="AB415" s="16"/>
      <c r="AD415" s="26"/>
    </row>
    <row r="416" ht="12.0" customHeight="1">
      <c r="C416" s="16"/>
      <c r="K416" s="26"/>
      <c r="M416" s="5"/>
      <c r="AB416" s="16"/>
      <c r="AD416" s="26"/>
    </row>
    <row r="417" ht="12.0" customHeight="1">
      <c r="C417" s="16"/>
      <c r="K417" s="26"/>
      <c r="M417" s="5"/>
      <c r="AB417" s="16"/>
      <c r="AD417" s="26"/>
    </row>
    <row r="418" ht="12.0" customHeight="1">
      <c r="C418" s="16"/>
      <c r="K418" s="26"/>
      <c r="M418" s="5"/>
      <c r="AB418" s="16"/>
      <c r="AD418" s="26"/>
    </row>
    <row r="419" ht="12.0" customHeight="1">
      <c r="C419" s="16"/>
      <c r="K419" s="26"/>
      <c r="M419" s="5"/>
      <c r="AB419" s="16"/>
      <c r="AD419" s="26"/>
    </row>
    <row r="420" ht="12.0" customHeight="1">
      <c r="C420" s="16"/>
      <c r="K420" s="26"/>
      <c r="M420" s="5"/>
      <c r="AB420" s="16"/>
      <c r="AD420" s="26"/>
    </row>
    <row r="421" ht="12.0" customHeight="1">
      <c r="C421" s="16"/>
      <c r="K421" s="26"/>
      <c r="M421" s="5"/>
      <c r="AB421" s="16"/>
      <c r="AD421" s="26"/>
    </row>
    <row r="422" ht="12.0" customHeight="1">
      <c r="C422" s="16"/>
      <c r="K422" s="26"/>
      <c r="M422" s="5"/>
      <c r="AB422" s="16"/>
      <c r="AD422" s="26"/>
    </row>
    <row r="423" ht="12.0" customHeight="1">
      <c r="C423" s="16"/>
      <c r="K423" s="26"/>
      <c r="M423" s="5"/>
      <c r="AB423" s="16"/>
      <c r="AD423" s="26"/>
    </row>
    <row r="424" ht="12.0" customHeight="1">
      <c r="C424" s="16"/>
      <c r="K424" s="26"/>
      <c r="M424" s="5"/>
      <c r="AB424" s="16"/>
      <c r="AD424" s="26"/>
    </row>
    <row r="425" ht="12.0" customHeight="1">
      <c r="C425" s="16"/>
      <c r="K425" s="26"/>
      <c r="M425" s="5"/>
      <c r="AB425" s="16"/>
      <c r="AD425" s="26"/>
    </row>
    <row r="426" ht="12.0" customHeight="1">
      <c r="C426" s="16"/>
      <c r="K426" s="26"/>
      <c r="M426" s="5"/>
      <c r="AB426" s="16"/>
      <c r="AD426" s="26"/>
    </row>
    <row r="427" ht="12.0" customHeight="1">
      <c r="C427" s="16"/>
      <c r="K427" s="26"/>
      <c r="M427" s="5"/>
      <c r="AB427" s="16"/>
      <c r="AD427" s="26"/>
    </row>
    <row r="428" ht="12.0" customHeight="1">
      <c r="C428" s="16"/>
      <c r="K428" s="26"/>
      <c r="M428" s="5"/>
      <c r="AB428" s="16"/>
      <c r="AD428" s="26"/>
    </row>
    <row r="429" ht="12.0" customHeight="1">
      <c r="C429" s="16"/>
      <c r="K429" s="26"/>
      <c r="M429" s="5"/>
      <c r="AB429" s="16"/>
      <c r="AD429" s="26"/>
    </row>
    <row r="430" ht="12.0" customHeight="1">
      <c r="C430" s="16"/>
      <c r="K430" s="26"/>
      <c r="M430" s="5"/>
      <c r="AB430" s="16"/>
      <c r="AD430" s="26"/>
    </row>
    <row r="431" ht="12.0" customHeight="1">
      <c r="C431" s="16"/>
      <c r="K431" s="26"/>
      <c r="M431" s="5"/>
      <c r="AB431" s="16"/>
      <c r="AD431" s="26"/>
    </row>
    <row r="432" ht="12.0" customHeight="1">
      <c r="C432" s="16"/>
      <c r="K432" s="26"/>
      <c r="M432" s="5"/>
      <c r="AB432" s="16"/>
      <c r="AD432" s="26"/>
    </row>
    <row r="433" ht="12.0" customHeight="1">
      <c r="C433" s="16"/>
      <c r="K433" s="26"/>
      <c r="M433" s="5"/>
      <c r="AB433" s="16"/>
      <c r="AD433" s="26"/>
    </row>
    <row r="434" ht="12.0" customHeight="1">
      <c r="C434" s="16"/>
      <c r="K434" s="26"/>
      <c r="M434" s="5"/>
      <c r="AB434" s="16"/>
      <c r="AD434" s="26"/>
    </row>
    <row r="435" ht="12.0" customHeight="1">
      <c r="C435" s="16"/>
      <c r="K435" s="26"/>
      <c r="M435" s="5"/>
      <c r="AB435" s="16"/>
      <c r="AD435" s="26"/>
    </row>
    <row r="436" ht="12.0" customHeight="1">
      <c r="C436" s="16"/>
      <c r="K436" s="26"/>
      <c r="M436" s="5"/>
      <c r="AB436" s="16"/>
      <c r="AD436" s="26"/>
    </row>
    <row r="437" ht="12.0" customHeight="1">
      <c r="C437" s="16"/>
      <c r="K437" s="26"/>
      <c r="M437" s="5"/>
      <c r="AB437" s="16"/>
      <c r="AD437" s="26"/>
    </row>
    <row r="438" ht="12.0" customHeight="1">
      <c r="C438" s="16"/>
      <c r="K438" s="26"/>
      <c r="M438" s="5"/>
      <c r="AB438" s="16"/>
      <c r="AD438" s="26"/>
    </row>
    <row r="439" ht="12.0" customHeight="1">
      <c r="C439" s="16"/>
      <c r="K439" s="26"/>
      <c r="M439" s="5"/>
      <c r="AB439" s="16"/>
      <c r="AD439" s="26"/>
    </row>
    <row r="440" ht="12.0" customHeight="1">
      <c r="C440" s="16"/>
      <c r="K440" s="26"/>
      <c r="M440" s="5"/>
      <c r="AB440" s="16"/>
      <c r="AD440" s="26"/>
    </row>
    <row r="441" ht="12.0" customHeight="1">
      <c r="C441" s="16"/>
      <c r="K441" s="26"/>
      <c r="M441" s="5"/>
      <c r="AB441" s="16"/>
      <c r="AD441" s="26"/>
    </row>
    <row r="442" ht="12.0" customHeight="1">
      <c r="C442" s="16"/>
      <c r="K442" s="26"/>
      <c r="M442" s="5"/>
      <c r="AB442" s="16"/>
      <c r="AD442" s="26"/>
    </row>
    <row r="443" ht="12.0" customHeight="1">
      <c r="C443" s="16"/>
      <c r="K443" s="26"/>
      <c r="M443" s="5"/>
      <c r="AB443" s="16"/>
      <c r="AD443" s="26"/>
    </row>
    <row r="444" ht="12.0" customHeight="1">
      <c r="C444" s="16"/>
      <c r="K444" s="26"/>
      <c r="M444" s="5"/>
      <c r="AB444" s="16"/>
      <c r="AD444" s="26"/>
    </row>
    <row r="445" ht="12.0" customHeight="1">
      <c r="C445" s="16"/>
      <c r="K445" s="26"/>
      <c r="M445" s="5"/>
      <c r="AB445" s="16"/>
      <c r="AD445" s="26"/>
    </row>
    <row r="446" ht="12.0" customHeight="1">
      <c r="C446" s="16"/>
      <c r="K446" s="26"/>
      <c r="M446" s="5"/>
      <c r="AB446" s="16"/>
      <c r="AD446" s="26"/>
    </row>
    <row r="447" ht="12.0" customHeight="1">
      <c r="C447" s="16"/>
      <c r="K447" s="26"/>
      <c r="M447" s="5"/>
      <c r="AB447" s="16"/>
      <c r="AD447" s="26"/>
    </row>
    <row r="448" ht="12.0" customHeight="1">
      <c r="C448" s="16"/>
      <c r="K448" s="26"/>
      <c r="M448" s="5"/>
      <c r="AB448" s="16"/>
      <c r="AD448" s="26"/>
    </row>
    <row r="449" ht="12.0" customHeight="1">
      <c r="C449" s="16"/>
      <c r="K449" s="26"/>
      <c r="M449" s="5"/>
      <c r="AB449" s="16"/>
      <c r="AD449" s="26"/>
    </row>
    <row r="450" ht="12.0" customHeight="1">
      <c r="C450" s="16"/>
      <c r="K450" s="26"/>
      <c r="M450" s="5"/>
      <c r="AB450" s="16"/>
      <c r="AD450" s="26"/>
    </row>
    <row r="451" ht="12.0" customHeight="1">
      <c r="C451" s="16"/>
      <c r="K451" s="26"/>
      <c r="M451" s="5"/>
      <c r="AB451" s="16"/>
      <c r="AD451" s="26"/>
    </row>
    <row r="452" ht="12.0" customHeight="1">
      <c r="C452" s="16"/>
      <c r="K452" s="26"/>
      <c r="M452" s="5"/>
      <c r="AB452" s="16"/>
      <c r="AD452" s="26"/>
    </row>
    <row r="453" ht="12.0" customHeight="1">
      <c r="C453" s="16"/>
      <c r="K453" s="26"/>
      <c r="M453" s="5"/>
      <c r="AB453" s="16"/>
      <c r="AD453" s="26"/>
    </row>
    <row r="454" ht="12.0" customHeight="1">
      <c r="C454" s="16"/>
      <c r="K454" s="26"/>
      <c r="M454" s="5"/>
      <c r="AB454" s="16"/>
      <c r="AD454" s="26"/>
    </row>
    <row r="455" ht="12.0" customHeight="1">
      <c r="C455" s="16"/>
      <c r="K455" s="26"/>
      <c r="M455" s="5"/>
      <c r="AB455" s="16"/>
      <c r="AD455" s="26"/>
    </row>
    <row r="456" ht="12.0" customHeight="1">
      <c r="C456" s="16"/>
      <c r="K456" s="26"/>
      <c r="M456" s="5"/>
      <c r="AB456" s="16"/>
      <c r="AD456" s="26"/>
    </row>
    <row r="457" ht="12.0" customHeight="1">
      <c r="C457" s="16"/>
      <c r="K457" s="26"/>
      <c r="M457" s="5"/>
      <c r="AB457" s="16"/>
      <c r="AD457" s="26"/>
    </row>
    <row r="458" ht="12.0" customHeight="1">
      <c r="C458" s="16"/>
      <c r="K458" s="26"/>
      <c r="M458" s="5"/>
      <c r="AB458" s="16"/>
      <c r="AD458" s="26"/>
    </row>
    <row r="459" ht="12.0" customHeight="1">
      <c r="C459" s="16"/>
      <c r="K459" s="26"/>
      <c r="M459" s="5"/>
      <c r="AB459" s="16"/>
      <c r="AD459" s="26"/>
    </row>
    <row r="460" ht="12.0" customHeight="1">
      <c r="C460" s="16"/>
      <c r="K460" s="26"/>
      <c r="M460" s="5"/>
      <c r="AB460" s="16"/>
      <c r="AD460" s="26"/>
    </row>
    <row r="461" ht="12.0" customHeight="1">
      <c r="C461" s="16"/>
      <c r="K461" s="26"/>
      <c r="M461" s="5"/>
      <c r="AB461" s="16"/>
      <c r="AD461" s="26"/>
    </row>
    <row r="462" ht="12.0" customHeight="1">
      <c r="C462" s="16"/>
      <c r="K462" s="26"/>
      <c r="M462" s="5"/>
      <c r="AB462" s="16"/>
      <c r="AD462" s="26"/>
    </row>
    <row r="463" ht="12.0" customHeight="1">
      <c r="C463" s="16"/>
      <c r="K463" s="26"/>
      <c r="M463" s="5"/>
      <c r="AB463" s="16"/>
      <c r="AD463" s="26"/>
    </row>
    <row r="464" ht="12.0" customHeight="1">
      <c r="C464" s="16"/>
      <c r="K464" s="26"/>
      <c r="M464" s="5"/>
      <c r="AB464" s="16"/>
      <c r="AD464" s="26"/>
    </row>
    <row r="465" ht="12.0" customHeight="1">
      <c r="C465" s="16"/>
      <c r="K465" s="26"/>
      <c r="M465" s="5"/>
      <c r="AB465" s="16"/>
      <c r="AD465" s="26"/>
    </row>
    <row r="466" ht="12.0" customHeight="1">
      <c r="C466" s="16"/>
      <c r="K466" s="26"/>
      <c r="M466" s="5"/>
      <c r="AB466" s="16"/>
      <c r="AD466" s="26"/>
    </row>
    <row r="467" ht="12.0" customHeight="1">
      <c r="C467" s="16"/>
      <c r="K467" s="26"/>
      <c r="M467" s="5"/>
      <c r="AB467" s="16"/>
      <c r="AD467" s="26"/>
    </row>
    <row r="468" ht="12.0" customHeight="1">
      <c r="C468" s="16"/>
      <c r="K468" s="26"/>
      <c r="M468" s="5"/>
      <c r="AB468" s="16"/>
      <c r="AD468" s="26"/>
    </row>
    <row r="469" ht="12.0" customHeight="1">
      <c r="C469" s="16"/>
      <c r="K469" s="26"/>
      <c r="M469" s="5"/>
      <c r="AB469" s="16"/>
      <c r="AD469" s="26"/>
    </row>
    <row r="470" ht="12.0" customHeight="1">
      <c r="C470" s="16"/>
      <c r="K470" s="26"/>
      <c r="M470" s="5"/>
      <c r="AB470" s="16"/>
      <c r="AD470" s="26"/>
    </row>
    <row r="471" ht="12.0" customHeight="1">
      <c r="C471" s="16"/>
      <c r="K471" s="26"/>
      <c r="M471" s="5"/>
      <c r="AB471" s="16"/>
      <c r="AD471" s="26"/>
    </row>
    <row r="472" ht="12.0" customHeight="1">
      <c r="C472" s="16"/>
      <c r="K472" s="26"/>
      <c r="M472" s="5"/>
      <c r="AB472" s="16"/>
      <c r="AD472" s="26"/>
    </row>
    <row r="473" ht="12.0" customHeight="1">
      <c r="C473" s="16"/>
      <c r="K473" s="26"/>
      <c r="M473" s="5"/>
      <c r="AB473" s="16"/>
      <c r="AD473" s="26"/>
    </row>
    <row r="474" ht="12.0" customHeight="1">
      <c r="C474" s="16"/>
      <c r="K474" s="26"/>
      <c r="M474" s="5"/>
      <c r="AB474" s="16"/>
      <c r="AD474" s="26"/>
    </row>
    <row r="475" ht="12.0" customHeight="1">
      <c r="C475" s="16"/>
      <c r="K475" s="26"/>
      <c r="M475" s="5"/>
      <c r="AB475" s="16"/>
      <c r="AD475" s="26"/>
    </row>
    <row r="476" ht="12.0" customHeight="1">
      <c r="C476" s="16"/>
      <c r="K476" s="26"/>
      <c r="M476" s="5"/>
      <c r="AB476" s="16"/>
      <c r="AD476" s="26"/>
    </row>
    <row r="477" ht="12.0" customHeight="1">
      <c r="C477" s="16"/>
      <c r="K477" s="26"/>
      <c r="M477" s="5"/>
      <c r="AB477" s="16"/>
      <c r="AD477" s="26"/>
    </row>
    <row r="478" ht="12.0" customHeight="1">
      <c r="C478" s="16"/>
      <c r="K478" s="26"/>
      <c r="M478" s="5"/>
      <c r="AB478" s="16"/>
      <c r="AD478" s="26"/>
    </row>
    <row r="479" ht="12.0" customHeight="1">
      <c r="C479" s="16"/>
      <c r="K479" s="26"/>
      <c r="M479" s="5"/>
      <c r="AB479" s="16"/>
      <c r="AD479" s="26"/>
    </row>
    <row r="480" ht="12.0" customHeight="1">
      <c r="C480" s="16"/>
      <c r="K480" s="26"/>
      <c r="M480" s="5"/>
      <c r="AB480" s="16"/>
      <c r="AD480" s="26"/>
    </row>
    <row r="481" ht="12.0" customHeight="1">
      <c r="C481" s="16"/>
      <c r="K481" s="26"/>
      <c r="M481" s="5"/>
      <c r="AB481" s="16"/>
      <c r="AD481" s="26"/>
    </row>
    <row r="482" ht="12.0" customHeight="1">
      <c r="C482" s="16"/>
      <c r="K482" s="26"/>
      <c r="M482" s="5"/>
      <c r="AB482" s="16"/>
      <c r="AD482" s="26"/>
    </row>
    <row r="483" ht="12.0" customHeight="1">
      <c r="C483" s="16"/>
      <c r="K483" s="26"/>
      <c r="M483" s="5"/>
      <c r="AB483" s="16"/>
      <c r="AD483" s="26"/>
    </row>
    <row r="484" ht="12.0" customHeight="1">
      <c r="C484" s="16"/>
      <c r="K484" s="26"/>
      <c r="M484" s="5"/>
      <c r="AB484" s="16"/>
      <c r="AD484" s="26"/>
    </row>
    <row r="485" ht="12.0" customHeight="1">
      <c r="C485" s="16"/>
      <c r="K485" s="26"/>
      <c r="M485" s="5"/>
      <c r="AB485" s="16"/>
      <c r="AD485" s="26"/>
    </row>
    <row r="486" ht="12.0" customHeight="1">
      <c r="C486" s="16"/>
      <c r="K486" s="26"/>
      <c r="M486" s="5"/>
      <c r="AB486" s="16"/>
      <c r="AD486" s="26"/>
    </row>
    <row r="487" ht="12.0" customHeight="1">
      <c r="C487" s="16"/>
      <c r="K487" s="26"/>
      <c r="M487" s="5"/>
      <c r="AB487" s="16"/>
      <c r="AD487" s="26"/>
    </row>
    <row r="488" ht="12.0" customHeight="1">
      <c r="C488" s="16"/>
      <c r="K488" s="26"/>
      <c r="M488" s="5"/>
      <c r="AB488" s="16"/>
      <c r="AD488" s="26"/>
    </row>
    <row r="489" ht="12.0" customHeight="1">
      <c r="C489" s="16"/>
      <c r="K489" s="26"/>
      <c r="M489" s="5"/>
      <c r="AB489" s="16"/>
      <c r="AD489" s="26"/>
    </row>
    <row r="490" ht="12.0" customHeight="1">
      <c r="C490" s="16"/>
      <c r="K490" s="26"/>
      <c r="M490" s="5"/>
      <c r="AB490" s="16"/>
      <c r="AD490" s="26"/>
    </row>
    <row r="491" ht="12.0" customHeight="1">
      <c r="C491" s="16"/>
      <c r="K491" s="26"/>
      <c r="M491" s="5"/>
      <c r="AB491" s="16"/>
      <c r="AD491" s="26"/>
    </row>
    <row r="492" ht="12.0" customHeight="1">
      <c r="C492" s="16"/>
      <c r="K492" s="26"/>
      <c r="M492" s="5"/>
      <c r="AB492" s="16"/>
      <c r="AD492" s="26"/>
    </row>
    <row r="493" ht="12.0" customHeight="1">
      <c r="C493" s="16"/>
      <c r="K493" s="26"/>
      <c r="M493" s="5"/>
      <c r="AB493" s="16"/>
      <c r="AD493" s="26"/>
    </row>
    <row r="494" ht="12.0" customHeight="1">
      <c r="C494" s="16"/>
      <c r="K494" s="26"/>
      <c r="M494" s="5"/>
      <c r="AB494" s="16"/>
      <c r="AD494" s="26"/>
    </row>
    <row r="495" ht="12.0" customHeight="1">
      <c r="C495" s="16"/>
      <c r="K495" s="26"/>
      <c r="M495" s="5"/>
      <c r="AB495" s="16"/>
      <c r="AD495" s="26"/>
    </row>
    <row r="496" ht="12.0" customHeight="1">
      <c r="C496" s="16"/>
      <c r="K496" s="26"/>
      <c r="M496" s="5"/>
      <c r="AB496" s="16"/>
      <c r="AD496" s="26"/>
    </row>
    <row r="497" ht="12.0" customHeight="1">
      <c r="C497" s="16"/>
      <c r="K497" s="26"/>
      <c r="M497" s="5"/>
      <c r="AB497" s="16"/>
      <c r="AD497" s="26"/>
    </row>
    <row r="498" ht="12.0" customHeight="1">
      <c r="C498" s="16"/>
      <c r="K498" s="26"/>
      <c r="M498" s="5"/>
      <c r="AB498" s="16"/>
      <c r="AD498" s="26"/>
    </row>
    <row r="499" ht="12.0" customHeight="1">
      <c r="C499" s="16"/>
      <c r="K499" s="26"/>
      <c r="M499" s="5"/>
      <c r="AB499" s="16"/>
      <c r="AD499" s="26"/>
    </row>
    <row r="500" ht="12.0" customHeight="1">
      <c r="C500" s="16"/>
      <c r="K500" s="26"/>
      <c r="M500" s="5"/>
      <c r="AB500" s="16"/>
      <c r="AD500" s="26"/>
    </row>
    <row r="501" ht="12.0" customHeight="1">
      <c r="C501" s="16"/>
      <c r="K501" s="26"/>
      <c r="M501" s="5"/>
      <c r="AB501" s="16"/>
      <c r="AD501" s="26"/>
    </row>
    <row r="502" ht="12.0" customHeight="1">
      <c r="C502" s="16"/>
      <c r="K502" s="26"/>
      <c r="M502" s="5"/>
      <c r="AB502" s="16"/>
      <c r="AD502" s="26"/>
    </row>
    <row r="503" ht="12.0" customHeight="1">
      <c r="C503" s="16"/>
      <c r="K503" s="26"/>
      <c r="M503" s="5"/>
      <c r="AB503" s="16"/>
      <c r="AD503" s="26"/>
    </row>
    <row r="504" ht="12.0" customHeight="1">
      <c r="C504" s="16"/>
      <c r="K504" s="26"/>
      <c r="M504" s="5"/>
      <c r="AB504" s="16"/>
      <c r="AD504" s="26"/>
    </row>
    <row r="505" ht="12.0" customHeight="1">
      <c r="C505" s="16"/>
      <c r="K505" s="26"/>
      <c r="M505" s="5"/>
      <c r="AB505" s="16"/>
      <c r="AD505" s="26"/>
    </row>
    <row r="506" ht="12.0" customHeight="1">
      <c r="C506" s="16"/>
      <c r="K506" s="26"/>
      <c r="M506" s="5"/>
      <c r="AB506" s="16"/>
      <c r="AD506" s="26"/>
    </row>
    <row r="507" ht="12.0" customHeight="1">
      <c r="C507" s="16"/>
      <c r="K507" s="26"/>
      <c r="M507" s="5"/>
      <c r="AB507" s="16"/>
      <c r="AD507" s="26"/>
    </row>
    <row r="508" ht="12.0" customHeight="1">
      <c r="C508" s="16"/>
      <c r="K508" s="26"/>
      <c r="M508" s="5"/>
      <c r="AB508" s="16"/>
      <c r="AD508" s="26"/>
    </row>
    <row r="509" ht="12.0" customHeight="1">
      <c r="C509" s="16"/>
      <c r="K509" s="26"/>
      <c r="M509" s="5"/>
      <c r="AB509" s="16"/>
      <c r="AD509" s="26"/>
    </row>
    <row r="510" ht="12.0" customHeight="1">
      <c r="C510" s="16"/>
      <c r="K510" s="26"/>
      <c r="M510" s="5"/>
      <c r="AB510" s="16"/>
      <c r="AD510" s="26"/>
    </row>
    <row r="511" ht="12.0" customHeight="1">
      <c r="C511" s="16"/>
      <c r="K511" s="26"/>
      <c r="M511" s="5"/>
      <c r="AB511" s="16"/>
      <c r="AD511" s="26"/>
    </row>
    <row r="512" ht="12.0" customHeight="1">
      <c r="C512" s="16"/>
      <c r="K512" s="26"/>
      <c r="M512" s="5"/>
      <c r="AB512" s="16"/>
      <c r="AD512" s="26"/>
    </row>
    <row r="513" ht="12.0" customHeight="1">
      <c r="C513" s="16"/>
      <c r="K513" s="26"/>
      <c r="M513" s="5"/>
      <c r="AB513" s="16"/>
      <c r="AD513" s="26"/>
    </row>
    <row r="514" ht="12.0" customHeight="1">
      <c r="C514" s="16"/>
      <c r="K514" s="26"/>
      <c r="M514" s="5"/>
      <c r="AB514" s="16"/>
      <c r="AD514" s="26"/>
    </row>
    <row r="515" ht="12.0" customHeight="1">
      <c r="C515" s="16"/>
      <c r="K515" s="26"/>
      <c r="M515" s="5"/>
      <c r="AB515" s="16"/>
      <c r="AD515" s="26"/>
    </row>
    <row r="516" ht="12.0" customHeight="1">
      <c r="C516" s="16"/>
      <c r="K516" s="26"/>
      <c r="M516" s="5"/>
      <c r="AB516" s="16"/>
      <c r="AD516" s="26"/>
    </row>
    <row r="517" ht="12.0" customHeight="1">
      <c r="C517" s="16"/>
      <c r="K517" s="26"/>
      <c r="M517" s="5"/>
      <c r="AB517" s="16"/>
      <c r="AD517" s="26"/>
    </row>
    <row r="518" ht="12.0" customHeight="1">
      <c r="C518" s="16"/>
      <c r="K518" s="26"/>
      <c r="M518" s="5"/>
      <c r="AB518" s="16"/>
      <c r="AD518" s="26"/>
    </row>
    <row r="519" ht="12.0" customHeight="1">
      <c r="C519" s="16"/>
      <c r="K519" s="26"/>
      <c r="M519" s="5"/>
      <c r="AB519" s="16"/>
      <c r="AD519" s="26"/>
    </row>
    <row r="520" ht="12.0" customHeight="1">
      <c r="C520" s="16"/>
      <c r="K520" s="26"/>
      <c r="M520" s="5"/>
      <c r="AB520" s="16"/>
      <c r="AD520" s="26"/>
    </row>
    <row r="521" ht="12.0" customHeight="1">
      <c r="C521" s="16"/>
      <c r="K521" s="26"/>
      <c r="M521" s="5"/>
      <c r="AB521" s="16"/>
      <c r="AD521" s="26"/>
    </row>
    <row r="522" ht="12.0" customHeight="1">
      <c r="C522" s="16"/>
      <c r="K522" s="26"/>
      <c r="M522" s="5"/>
      <c r="AB522" s="16"/>
      <c r="AD522" s="26"/>
    </row>
    <row r="523" ht="12.0" customHeight="1">
      <c r="C523" s="16"/>
      <c r="K523" s="26"/>
      <c r="M523" s="5"/>
      <c r="AB523" s="16"/>
      <c r="AD523" s="26"/>
    </row>
    <row r="524" ht="12.0" customHeight="1">
      <c r="C524" s="16"/>
      <c r="K524" s="26"/>
      <c r="M524" s="5"/>
      <c r="AB524" s="16"/>
      <c r="AD524" s="26"/>
    </row>
    <row r="525" ht="12.0" customHeight="1">
      <c r="C525" s="16"/>
      <c r="K525" s="26"/>
      <c r="M525" s="5"/>
      <c r="AB525" s="16"/>
      <c r="AD525" s="26"/>
    </row>
    <row r="526" ht="12.0" customHeight="1">
      <c r="C526" s="16"/>
      <c r="K526" s="26"/>
      <c r="M526" s="5"/>
      <c r="AB526" s="16"/>
      <c r="AD526" s="26"/>
    </row>
    <row r="527" ht="12.0" customHeight="1">
      <c r="C527" s="16"/>
      <c r="K527" s="26"/>
      <c r="M527" s="5"/>
      <c r="AB527" s="16"/>
      <c r="AD527" s="26"/>
    </row>
    <row r="528" ht="12.0" customHeight="1">
      <c r="C528" s="16"/>
      <c r="K528" s="26"/>
      <c r="M528" s="5"/>
      <c r="AB528" s="16"/>
      <c r="AD528" s="26"/>
    </row>
    <row r="529" ht="12.0" customHeight="1">
      <c r="C529" s="16"/>
      <c r="K529" s="26"/>
      <c r="M529" s="5"/>
      <c r="AB529" s="16"/>
      <c r="AD529" s="26"/>
    </row>
    <row r="530" ht="12.0" customHeight="1">
      <c r="C530" s="16"/>
      <c r="K530" s="26"/>
      <c r="M530" s="5"/>
      <c r="AB530" s="16"/>
      <c r="AD530" s="26"/>
    </row>
    <row r="531" ht="12.0" customHeight="1">
      <c r="C531" s="16"/>
      <c r="K531" s="26"/>
      <c r="M531" s="5"/>
      <c r="AB531" s="16"/>
      <c r="AD531" s="26"/>
    </row>
    <row r="532" ht="12.0" customHeight="1">
      <c r="C532" s="16"/>
      <c r="K532" s="26"/>
      <c r="M532" s="5"/>
      <c r="AB532" s="16"/>
      <c r="AD532" s="26"/>
    </row>
    <row r="533" ht="12.0" customHeight="1">
      <c r="C533" s="16"/>
      <c r="K533" s="26"/>
      <c r="M533" s="5"/>
      <c r="AB533" s="16"/>
      <c r="AD533" s="26"/>
    </row>
    <row r="534" ht="12.0" customHeight="1">
      <c r="C534" s="16"/>
      <c r="K534" s="26"/>
      <c r="M534" s="5"/>
      <c r="AB534" s="16"/>
      <c r="AD534" s="26"/>
    </row>
    <row r="535" ht="12.0" customHeight="1">
      <c r="C535" s="16"/>
      <c r="K535" s="26"/>
      <c r="M535" s="5"/>
      <c r="AB535" s="16"/>
      <c r="AD535" s="26"/>
    </row>
    <row r="536" ht="12.0" customHeight="1">
      <c r="C536" s="16"/>
      <c r="K536" s="26"/>
      <c r="M536" s="5"/>
      <c r="AB536" s="16"/>
      <c r="AD536" s="26"/>
    </row>
    <row r="537" ht="12.0" customHeight="1">
      <c r="C537" s="16"/>
      <c r="K537" s="26"/>
      <c r="M537" s="5"/>
      <c r="AB537" s="16"/>
      <c r="AD537" s="26"/>
    </row>
    <row r="538" ht="12.0" customHeight="1">
      <c r="C538" s="16"/>
      <c r="K538" s="26"/>
      <c r="M538" s="5"/>
      <c r="AB538" s="16"/>
      <c r="AD538" s="26"/>
    </row>
    <row r="539" ht="12.0" customHeight="1">
      <c r="C539" s="16"/>
      <c r="K539" s="26"/>
      <c r="M539" s="5"/>
      <c r="AB539" s="16"/>
      <c r="AD539" s="26"/>
    </row>
    <row r="540" ht="12.0" customHeight="1">
      <c r="C540" s="16"/>
      <c r="K540" s="26"/>
      <c r="M540" s="5"/>
      <c r="AB540" s="16"/>
      <c r="AD540" s="26"/>
    </row>
    <row r="541" ht="12.0" customHeight="1">
      <c r="C541" s="16"/>
      <c r="K541" s="26"/>
      <c r="M541" s="5"/>
      <c r="AB541" s="16"/>
      <c r="AD541" s="26"/>
    </row>
    <row r="542" ht="12.0" customHeight="1">
      <c r="C542" s="16"/>
      <c r="K542" s="26"/>
      <c r="M542" s="5"/>
      <c r="AB542" s="16"/>
      <c r="AD542" s="26"/>
    </row>
    <row r="543" ht="12.0" customHeight="1">
      <c r="C543" s="16"/>
      <c r="K543" s="26"/>
      <c r="M543" s="5"/>
      <c r="AB543" s="16"/>
      <c r="AD543" s="26"/>
    </row>
    <row r="544" ht="12.0" customHeight="1">
      <c r="C544" s="16"/>
      <c r="K544" s="26"/>
      <c r="M544" s="5"/>
      <c r="AB544" s="16"/>
      <c r="AD544" s="26"/>
    </row>
    <row r="545" ht="12.0" customHeight="1">
      <c r="C545" s="16"/>
      <c r="K545" s="26"/>
      <c r="M545" s="5"/>
      <c r="AB545" s="16"/>
      <c r="AD545" s="26"/>
    </row>
    <row r="546" ht="12.0" customHeight="1">
      <c r="C546" s="16"/>
      <c r="K546" s="26"/>
      <c r="M546" s="5"/>
      <c r="AB546" s="16"/>
      <c r="AD546" s="26"/>
    </row>
    <row r="547" ht="12.0" customHeight="1">
      <c r="C547" s="16"/>
      <c r="K547" s="26"/>
      <c r="M547" s="5"/>
      <c r="AB547" s="16"/>
      <c r="AD547" s="26"/>
    </row>
    <row r="548" ht="12.0" customHeight="1">
      <c r="C548" s="16"/>
      <c r="K548" s="26"/>
      <c r="M548" s="5"/>
      <c r="AB548" s="16"/>
      <c r="AD548" s="26"/>
    </row>
    <row r="549" ht="12.0" customHeight="1">
      <c r="C549" s="16"/>
      <c r="K549" s="26"/>
      <c r="M549" s="5"/>
      <c r="AB549" s="16"/>
      <c r="AD549" s="26"/>
    </row>
    <row r="550" ht="12.0" customHeight="1">
      <c r="C550" s="16"/>
      <c r="K550" s="26"/>
      <c r="M550" s="5"/>
      <c r="AB550" s="16"/>
      <c r="AD550" s="26"/>
    </row>
    <row r="551" ht="12.0" customHeight="1">
      <c r="C551" s="16"/>
      <c r="K551" s="26"/>
      <c r="M551" s="5"/>
      <c r="AB551" s="16"/>
      <c r="AD551" s="26"/>
    </row>
    <row r="552" ht="12.0" customHeight="1">
      <c r="C552" s="16"/>
      <c r="K552" s="26"/>
      <c r="M552" s="5"/>
      <c r="AB552" s="16"/>
      <c r="AD552" s="26"/>
    </row>
    <row r="553" ht="12.0" customHeight="1">
      <c r="C553" s="16"/>
      <c r="K553" s="26"/>
      <c r="M553" s="5"/>
      <c r="AB553" s="16"/>
      <c r="AD553" s="26"/>
    </row>
    <row r="554" ht="12.0" customHeight="1">
      <c r="C554" s="16"/>
      <c r="K554" s="26"/>
      <c r="M554" s="5"/>
      <c r="AB554" s="16"/>
      <c r="AD554" s="26"/>
    </row>
    <row r="555" ht="12.0" customHeight="1">
      <c r="C555" s="16"/>
      <c r="K555" s="26"/>
      <c r="M555" s="5"/>
      <c r="AB555" s="16"/>
      <c r="AD555" s="26"/>
    </row>
    <row r="556" ht="12.0" customHeight="1">
      <c r="C556" s="16"/>
      <c r="K556" s="26"/>
      <c r="M556" s="5"/>
      <c r="AB556" s="16"/>
      <c r="AD556" s="26"/>
    </row>
    <row r="557" ht="12.0" customHeight="1">
      <c r="C557" s="16"/>
      <c r="K557" s="26"/>
      <c r="M557" s="5"/>
      <c r="AB557" s="16"/>
      <c r="AD557" s="26"/>
    </row>
    <row r="558" ht="12.0" customHeight="1">
      <c r="C558" s="16"/>
      <c r="K558" s="26"/>
      <c r="M558" s="5"/>
      <c r="AB558" s="16"/>
      <c r="AD558" s="26"/>
    </row>
    <row r="559" ht="12.0" customHeight="1">
      <c r="C559" s="16"/>
      <c r="K559" s="26"/>
      <c r="M559" s="5"/>
      <c r="AB559" s="16"/>
      <c r="AD559" s="26"/>
    </row>
    <row r="560" ht="12.0" customHeight="1">
      <c r="C560" s="16"/>
      <c r="K560" s="26"/>
      <c r="M560" s="5"/>
      <c r="AB560" s="16"/>
      <c r="AD560" s="26"/>
    </row>
    <row r="561" ht="12.0" customHeight="1">
      <c r="C561" s="16"/>
      <c r="K561" s="26"/>
      <c r="M561" s="5"/>
      <c r="AB561" s="16"/>
      <c r="AD561" s="26"/>
    </row>
    <row r="562" ht="12.0" customHeight="1">
      <c r="C562" s="16"/>
      <c r="K562" s="26"/>
      <c r="M562" s="5"/>
      <c r="AB562" s="16"/>
      <c r="AD562" s="26"/>
    </row>
    <row r="563" ht="12.0" customHeight="1">
      <c r="C563" s="16"/>
      <c r="K563" s="26"/>
      <c r="M563" s="5"/>
      <c r="AB563" s="16"/>
      <c r="AD563" s="26"/>
    </row>
    <row r="564" ht="12.0" customHeight="1">
      <c r="C564" s="16"/>
      <c r="K564" s="26"/>
      <c r="M564" s="5"/>
      <c r="AB564" s="16"/>
      <c r="AD564" s="26"/>
    </row>
    <row r="565" ht="12.0" customHeight="1">
      <c r="C565" s="16"/>
      <c r="K565" s="26"/>
      <c r="M565" s="5"/>
      <c r="AB565" s="16"/>
      <c r="AD565" s="26"/>
    </row>
    <row r="566" ht="12.0" customHeight="1">
      <c r="C566" s="16"/>
      <c r="K566" s="26"/>
      <c r="M566" s="5"/>
      <c r="AB566" s="16"/>
      <c r="AD566" s="26"/>
    </row>
    <row r="567" ht="12.0" customHeight="1">
      <c r="C567" s="16"/>
      <c r="K567" s="26"/>
      <c r="M567" s="5"/>
      <c r="AB567" s="16"/>
      <c r="AD567" s="26"/>
    </row>
    <row r="568" ht="12.0" customHeight="1">
      <c r="C568" s="16"/>
      <c r="K568" s="26"/>
      <c r="M568" s="5"/>
      <c r="AB568" s="16"/>
      <c r="AD568" s="26"/>
    </row>
    <row r="569" ht="12.0" customHeight="1">
      <c r="C569" s="16"/>
      <c r="K569" s="26"/>
      <c r="M569" s="5"/>
      <c r="AB569" s="16"/>
      <c r="AD569" s="26"/>
    </row>
    <row r="570" ht="12.0" customHeight="1">
      <c r="C570" s="16"/>
      <c r="K570" s="26"/>
      <c r="M570" s="5"/>
      <c r="AB570" s="16"/>
      <c r="AD570" s="26"/>
    </row>
    <row r="571" ht="12.0" customHeight="1">
      <c r="C571" s="16"/>
      <c r="K571" s="26"/>
      <c r="M571" s="5"/>
      <c r="AB571" s="16"/>
      <c r="AD571" s="26"/>
    </row>
    <row r="572" ht="12.0" customHeight="1">
      <c r="C572" s="16"/>
      <c r="K572" s="26"/>
      <c r="M572" s="5"/>
      <c r="AB572" s="16"/>
      <c r="AD572" s="26"/>
    </row>
    <row r="573" ht="12.0" customHeight="1">
      <c r="C573" s="16"/>
      <c r="K573" s="26"/>
      <c r="M573" s="5"/>
      <c r="AB573" s="16"/>
      <c r="AD573" s="26"/>
    </row>
    <row r="574" ht="12.0" customHeight="1">
      <c r="C574" s="16"/>
      <c r="K574" s="26"/>
      <c r="M574" s="5"/>
      <c r="AB574" s="16"/>
      <c r="AD574" s="26"/>
    </row>
    <row r="575" ht="12.0" customHeight="1">
      <c r="C575" s="16"/>
      <c r="K575" s="26"/>
      <c r="M575" s="5"/>
      <c r="AB575" s="16"/>
      <c r="AD575" s="26"/>
    </row>
    <row r="576" ht="12.0" customHeight="1">
      <c r="C576" s="16"/>
      <c r="K576" s="26"/>
      <c r="M576" s="5"/>
      <c r="AB576" s="16"/>
      <c r="AD576" s="26"/>
    </row>
    <row r="577" ht="12.0" customHeight="1">
      <c r="C577" s="16"/>
      <c r="K577" s="26"/>
      <c r="M577" s="5"/>
      <c r="AB577" s="16"/>
      <c r="AD577" s="26"/>
    </row>
    <row r="578" ht="12.0" customHeight="1">
      <c r="C578" s="16"/>
      <c r="K578" s="26"/>
      <c r="M578" s="5"/>
      <c r="AB578" s="16"/>
      <c r="AD578" s="26"/>
    </row>
    <row r="579" ht="12.0" customHeight="1">
      <c r="C579" s="16"/>
      <c r="K579" s="26"/>
      <c r="M579" s="5"/>
      <c r="AB579" s="16"/>
      <c r="AD579" s="26"/>
    </row>
    <row r="580" ht="12.0" customHeight="1">
      <c r="C580" s="16"/>
      <c r="K580" s="26"/>
      <c r="M580" s="5"/>
      <c r="AB580" s="16"/>
      <c r="AD580" s="26"/>
    </row>
    <row r="581" ht="12.0" customHeight="1">
      <c r="C581" s="16"/>
      <c r="K581" s="26"/>
      <c r="M581" s="5"/>
      <c r="AB581" s="16"/>
      <c r="AD581" s="26"/>
    </row>
    <row r="582" ht="12.0" customHeight="1">
      <c r="C582" s="16"/>
      <c r="K582" s="26"/>
      <c r="M582" s="5"/>
      <c r="AB582" s="16"/>
      <c r="AD582" s="26"/>
    </row>
    <row r="583" ht="12.0" customHeight="1">
      <c r="C583" s="16"/>
      <c r="K583" s="26"/>
      <c r="M583" s="5"/>
      <c r="AB583" s="16"/>
      <c r="AD583" s="26"/>
    </row>
    <row r="584" ht="12.0" customHeight="1">
      <c r="C584" s="16"/>
      <c r="K584" s="26"/>
      <c r="M584" s="5"/>
      <c r="AB584" s="16"/>
      <c r="AD584" s="26"/>
    </row>
    <row r="585" ht="12.0" customHeight="1">
      <c r="C585" s="16"/>
      <c r="K585" s="26"/>
      <c r="M585" s="5"/>
      <c r="AB585" s="16"/>
      <c r="AD585" s="26"/>
    </row>
    <row r="586" ht="12.0" customHeight="1">
      <c r="C586" s="16"/>
      <c r="K586" s="26"/>
      <c r="M586" s="5"/>
      <c r="AB586" s="16"/>
      <c r="AD586" s="26"/>
    </row>
    <row r="587" ht="12.0" customHeight="1">
      <c r="C587" s="16"/>
      <c r="K587" s="26"/>
      <c r="M587" s="5"/>
      <c r="AB587" s="16"/>
      <c r="AD587" s="26"/>
    </row>
    <row r="588" ht="12.0" customHeight="1">
      <c r="C588" s="16"/>
      <c r="K588" s="26"/>
      <c r="M588" s="5"/>
      <c r="AB588" s="16"/>
      <c r="AD588" s="26"/>
    </row>
    <row r="589" ht="12.0" customHeight="1">
      <c r="C589" s="16"/>
      <c r="K589" s="26"/>
      <c r="M589" s="5"/>
      <c r="AB589" s="16"/>
      <c r="AD589" s="26"/>
    </row>
    <row r="590" ht="12.0" customHeight="1">
      <c r="C590" s="16"/>
      <c r="K590" s="26"/>
      <c r="M590" s="5"/>
      <c r="AB590" s="16"/>
      <c r="AD590" s="26"/>
    </row>
    <row r="591" ht="12.0" customHeight="1">
      <c r="C591" s="16"/>
      <c r="K591" s="26"/>
      <c r="M591" s="5"/>
      <c r="AB591" s="16"/>
      <c r="AD591" s="26"/>
    </row>
    <row r="592" ht="12.0" customHeight="1">
      <c r="C592" s="16"/>
      <c r="K592" s="26"/>
      <c r="M592" s="5"/>
      <c r="AB592" s="16"/>
      <c r="AD592" s="26"/>
    </row>
    <row r="593" ht="12.0" customHeight="1">
      <c r="C593" s="16"/>
      <c r="K593" s="26"/>
      <c r="M593" s="5"/>
      <c r="AB593" s="16"/>
      <c r="AD593" s="26"/>
    </row>
    <row r="594" ht="12.0" customHeight="1">
      <c r="C594" s="16"/>
      <c r="K594" s="26"/>
      <c r="M594" s="5"/>
      <c r="AB594" s="16"/>
      <c r="AD594" s="26"/>
    </row>
    <row r="595" ht="12.0" customHeight="1">
      <c r="C595" s="16"/>
      <c r="K595" s="26"/>
      <c r="M595" s="5"/>
      <c r="AB595" s="16"/>
      <c r="AD595" s="26"/>
    </row>
    <row r="596" ht="12.0" customHeight="1">
      <c r="C596" s="16"/>
      <c r="K596" s="26"/>
      <c r="M596" s="5"/>
      <c r="AB596" s="16"/>
      <c r="AD596" s="26"/>
    </row>
    <row r="597" ht="12.0" customHeight="1">
      <c r="C597" s="16"/>
      <c r="K597" s="26"/>
      <c r="M597" s="5"/>
      <c r="AB597" s="16"/>
      <c r="AD597" s="26"/>
    </row>
    <row r="598" ht="12.0" customHeight="1">
      <c r="C598" s="16"/>
      <c r="K598" s="26"/>
      <c r="M598" s="5"/>
      <c r="AB598" s="16"/>
      <c r="AD598" s="26"/>
    </row>
    <row r="599" ht="12.0" customHeight="1">
      <c r="C599" s="16"/>
      <c r="K599" s="26"/>
      <c r="M599" s="5"/>
      <c r="AB599" s="16"/>
      <c r="AD599" s="26"/>
    </row>
    <row r="600" ht="12.0" customHeight="1">
      <c r="C600" s="16"/>
      <c r="K600" s="26"/>
      <c r="M600" s="5"/>
      <c r="AB600" s="16"/>
      <c r="AD600" s="26"/>
    </row>
    <row r="601" ht="12.0" customHeight="1">
      <c r="C601" s="16"/>
      <c r="K601" s="26"/>
      <c r="M601" s="5"/>
      <c r="AB601" s="16"/>
      <c r="AD601" s="26"/>
    </row>
    <row r="602" ht="12.0" customHeight="1">
      <c r="C602" s="16"/>
      <c r="K602" s="26"/>
      <c r="M602" s="5"/>
      <c r="AB602" s="16"/>
      <c r="AD602" s="26"/>
    </row>
    <row r="603" ht="12.0" customHeight="1">
      <c r="C603" s="16"/>
      <c r="K603" s="26"/>
      <c r="M603" s="5"/>
      <c r="AB603" s="16"/>
      <c r="AD603" s="26"/>
    </row>
    <row r="604" ht="12.0" customHeight="1">
      <c r="C604" s="16"/>
      <c r="K604" s="26"/>
      <c r="M604" s="5"/>
      <c r="AB604" s="16"/>
      <c r="AD604" s="26"/>
    </row>
    <row r="605" ht="12.0" customHeight="1">
      <c r="C605" s="16"/>
      <c r="K605" s="26"/>
      <c r="M605" s="5"/>
      <c r="AB605" s="16"/>
      <c r="AD605" s="26"/>
    </row>
    <row r="606" ht="12.0" customHeight="1">
      <c r="C606" s="16"/>
      <c r="K606" s="26"/>
      <c r="M606" s="5"/>
      <c r="AB606" s="16"/>
      <c r="AD606" s="26"/>
    </row>
    <row r="607" ht="12.0" customHeight="1">
      <c r="C607" s="16"/>
      <c r="K607" s="26"/>
      <c r="M607" s="5"/>
      <c r="AB607" s="16"/>
      <c r="AD607" s="26"/>
    </row>
    <row r="608" ht="12.0" customHeight="1">
      <c r="C608" s="16"/>
      <c r="K608" s="26"/>
      <c r="M608" s="5"/>
      <c r="AB608" s="16"/>
      <c r="AD608" s="26"/>
    </row>
    <row r="609" ht="12.0" customHeight="1">
      <c r="C609" s="16"/>
      <c r="K609" s="26"/>
      <c r="M609" s="5"/>
      <c r="AB609" s="16"/>
      <c r="AD609" s="26"/>
    </row>
    <row r="610" ht="12.0" customHeight="1">
      <c r="C610" s="16"/>
      <c r="K610" s="26"/>
      <c r="M610" s="5"/>
      <c r="AB610" s="16"/>
      <c r="AD610" s="26"/>
    </row>
    <row r="611" ht="12.0" customHeight="1">
      <c r="C611" s="16"/>
      <c r="K611" s="26"/>
      <c r="M611" s="5"/>
      <c r="AB611" s="16"/>
      <c r="AD611" s="26"/>
    </row>
    <row r="612" ht="12.0" customHeight="1">
      <c r="C612" s="16"/>
      <c r="K612" s="26"/>
      <c r="M612" s="5"/>
      <c r="AB612" s="16"/>
      <c r="AD612" s="26"/>
    </row>
    <row r="613" ht="12.0" customHeight="1">
      <c r="C613" s="16"/>
      <c r="K613" s="26"/>
      <c r="M613" s="5"/>
      <c r="AB613" s="16"/>
      <c r="AD613" s="26"/>
    </row>
    <row r="614" ht="12.0" customHeight="1">
      <c r="C614" s="16"/>
      <c r="K614" s="26"/>
      <c r="M614" s="5"/>
      <c r="AB614" s="16"/>
      <c r="AD614" s="26"/>
    </row>
    <row r="615" ht="12.0" customHeight="1">
      <c r="C615" s="16"/>
      <c r="K615" s="26"/>
      <c r="M615" s="5"/>
      <c r="AB615" s="16"/>
      <c r="AD615" s="26"/>
    </row>
    <row r="616" ht="12.0" customHeight="1">
      <c r="C616" s="16"/>
      <c r="K616" s="26"/>
      <c r="M616" s="5"/>
      <c r="AB616" s="16"/>
      <c r="AD616" s="26"/>
    </row>
    <row r="617" ht="12.0" customHeight="1">
      <c r="C617" s="16"/>
      <c r="K617" s="26"/>
      <c r="M617" s="5"/>
      <c r="AB617" s="16"/>
      <c r="AD617" s="26"/>
    </row>
    <row r="618" ht="12.0" customHeight="1">
      <c r="C618" s="16"/>
      <c r="K618" s="26"/>
      <c r="M618" s="5"/>
      <c r="AB618" s="16"/>
      <c r="AD618" s="26"/>
    </row>
    <row r="619" ht="12.0" customHeight="1">
      <c r="C619" s="16"/>
      <c r="K619" s="26"/>
      <c r="M619" s="5"/>
      <c r="AB619" s="16"/>
      <c r="AD619" s="26"/>
    </row>
    <row r="620" ht="12.0" customHeight="1">
      <c r="C620" s="16"/>
      <c r="K620" s="26"/>
      <c r="M620" s="5"/>
      <c r="AB620" s="16"/>
      <c r="AD620" s="26"/>
    </row>
    <row r="621" ht="12.0" customHeight="1">
      <c r="C621" s="16"/>
      <c r="K621" s="26"/>
      <c r="M621" s="5"/>
      <c r="AB621" s="16"/>
      <c r="AD621" s="26"/>
    </row>
    <row r="622" ht="12.0" customHeight="1">
      <c r="C622" s="16"/>
      <c r="K622" s="26"/>
      <c r="M622" s="5"/>
      <c r="AB622" s="16"/>
      <c r="AD622" s="26"/>
    </row>
    <row r="623" ht="12.0" customHeight="1">
      <c r="C623" s="16"/>
      <c r="K623" s="26"/>
      <c r="M623" s="5"/>
      <c r="AB623" s="16"/>
      <c r="AD623" s="26"/>
    </row>
    <row r="624" ht="12.0" customHeight="1">
      <c r="C624" s="16"/>
      <c r="K624" s="26"/>
      <c r="M624" s="5"/>
      <c r="AB624" s="16"/>
      <c r="AD624" s="26"/>
    </row>
    <row r="625" ht="12.0" customHeight="1">
      <c r="C625" s="16"/>
      <c r="K625" s="26"/>
      <c r="M625" s="5"/>
      <c r="AB625" s="16"/>
      <c r="AD625" s="26"/>
    </row>
    <row r="626" ht="12.0" customHeight="1">
      <c r="C626" s="16"/>
      <c r="K626" s="26"/>
      <c r="M626" s="5"/>
      <c r="AB626" s="16"/>
      <c r="AD626" s="26"/>
    </row>
    <row r="627" ht="12.0" customHeight="1">
      <c r="C627" s="16"/>
      <c r="K627" s="26"/>
      <c r="M627" s="5"/>
      <c r="AB627" s="16"/>
      <c r="AD627" s="26"/>
    </row>
    <row r="628" ht="12.0" customHeight="1">
      <c r="C628" s="16"/>
      <c r="K628" s="26"/>
      <c r="M628" s="5"/>
      <c r="AB628" s="16"/>
      <c r="AD628" s="26"/>
    </row>
    <row r="629" ht="12.0" customHeight="1">
      <c r="C629" s="16"/>
      <c r="K629" s="26"/>
      <c r="M629" s="5"/>
      <c r="AB629" s="16"/>
      <c r="AD629" s="26"/>
    </row>
    <row r="630" ht="12.0" customHeight="1">
      <c r="C630" s="16"/>
      <c r="K630" s="26"/>
      <c r="M630" s="5"/>
      <c r="AB630" s="16"/>
      <c r="AD630" s="26"/>
    </row>
    <row r="631" ht="12.0" customHeight="1">
      <c r="C631" s="16"/>
      <c r="K631" s="26"/>
      <c r="M631" s="5"/>
      <c r="AB631" s="16"/>
      <c r="AD631" s="26"/>
    </row>
    <row r="632" ht="12.0" customHeight="1">
      <c r="C632" s="16"/>
      <c r="K632" s="26"/>
      <c r="M632" s="5"/>
      <c r="AB632" s="16"/>
      <c r="AD632" s="26"/>
    </row>
    <row r="633" ht="12.0" customHeight="1">
      <c r="C633" s="16"/>
      <c r="K633" s="26"/>
      <c r="M633" s="5"/>
      <c r="AB633" s="16"/>
      <c r="AD633" s="26"/>
    </row>
    <row r="634" ht="12.0" customHeight="1">
      <c r="C634" s="16"/>
      <c r="K634" s="26"/>
      <c r="M634" s="5"/>
      <c r="AB634" s="16"/>
      <c r="AD634" s="26"/>
    </row>
    <row r="635" ht="12.0" customHeight="1">
      <c r="C635" s="16"/>
      <c r="K635" s="26"/>
      <c r="M635" s="5"/>
      <c r="AB635" s="16"/>
      <c r="AD635" s="26"/>
    </row>
    <row r="636" ht="12.0" customHeight="1">
      <c r="C636" s="16"/>
      <c r="K636" s="26"/>
      <c r="M636" s="5"/>
      <c r="AB636" s="16"/>
      <c r="AD636" s="26"/>
    </row>
    <row r="637" ht="12.0" customHeight="1">
      <c r="C637" s="16"/>
      <c r="K637" s="26"/>
      <c r="M637" s="5"/>
      <c r="AB637" s="16"/>
      <c r="AD637" s="26"/>
    </row>
    <row r="638" ht="12.0" customHeight="1">
      <c r="C638" s="16"/>
      <c r="K638" s="26"/>
      <c r="M638" s="5"/>
      <c r="AB638" s="16"/>
      <c r="AD638" s="26"/>
    </row>
    <row r="639" ht="12.0" customHeight="1">
      <c r="C639" s="16"/>
      <c r="K639" s="26"/>
      <c r="M639" s="5"/>
      <c r="AB639" s="16"/>
      <c r="AD639" s="26"/>
    </row>
    <row r="640" ht="12.0" customHeight="1">
      <c r="C640" s="16"/>
      <c r="K640" s="26"/>
      <c r="M640" s="5"/>
      <c r="AB640" s="16"/>
      <c r="AD640" s="26"/>
    </row>
    <row r="641" ht="12.0" customHeight="1">
      <c r="C641" s="16"/>
      <c r="K641" s="26"/>
      <c r="M641" s="5"/>
      <c r="AB641" s="16"/>
      <c r="AD641" s="26"/>
    </row>
    <row r="642" ht="12.0" customHeight="1">
      <c r="C642" s="16"/>
      <c r="K642" s="26"/>
      <c r="M642" s="5"/>
      <c r="AB642" s="16"/>
      <c r="AD642" s="26"/>
    </row>
    <row r="643" ht="12.0" customHeight="1">
      <c r="C643" s="16"/>
      <c r="K643" s="26"/>
      <c r="M643" s="5"/>
      <c r="AB643" s="16"/>
      <c r="AD643" s="26"/>
    </row>
    <row r="644" ht="12.0" customHeight="1">
      <c r="C644" s="16"/>
      <c r="K644" s="26"/>
      <c r="M644" s="5"/>
      <c r="AB644" s="16"/>
      <c r="AD644" s="26"/>
    </row>
    <row r="645" ht="12.0" customHeight="1">
      <c r="C645" s="16"/>
      <c r="K645" s="26"/>
      <c r="M645" s="5"/>
      <c r="AB645" s="16"/>
      <c r="AD645" s="26"/>
    </row>
    <row r="646" ht="12.0" customHeight="1">
      <c r="C646" s="16"/>
      <c r="K646" s="26"/>
      <c r="M646" s="5"/>
      <c r="AB646" s="16"/>
      <c r="AD646" s="26"/>
    </row>
    <row r="647" ht="12.0" customHeight="1">
      <c r="C647" s="16"/>
      <c r="K647" s="26"/>
      <c r="M647" s="5"/>
      <c r="AB647" s="16"/>
      <c r="AD647" s="26"/>
    </row>
    <row r="648" ht="12.0" customHeight="1">
      <c r="C648" s="16"/>
      <c r="K648" s="26"/>
      <c r="M648" s="5"/>
      <c r="AB648" s="16"/>
      <c r="AD648" s="26"/>
    </row>
    <row r="649" ht="12.0" customHeight="1">
      <c r="C649" s="16"/>
      <c r="K649" s="26"/>
      <c r="M649" s="5"/>
      <c r="AB649" s="16"/>
      <c r="AD649" s="26"/>
    </row>
    <row r="650" ht="12.0" customHeight="1">
      <c r="C650" s="16"/>
      <c r="K650" s="26"/>
      <c r="M650" s="5"/>
      <c r="AB650" s="16"/>
      <c r="AD650" s="26"/>
    </row>
    <row r="651" ht="12.0" customHeight="1">
      <c r="C651" s="16"/>
      <c r="K651" s="26"/>
      <c r="M651" s="5"/>
      <c r="AB651" s="16"/>
      <c r="AD651" s="26"/>
    </row>
    <row r="652" ht="12.0" customHeight="1">
      <c r="C652" s="16"/>
      <c r="K652" s="26"/>
      <c r="M652" s="5"/>
      <c r="AB652" s="16"/>
      <c r="AD652" s="26"/>
    </row>
    <row r="653" ht="12.0" customHeight="1">
      <c r="C653" s="16"/>
      <c r="K653" s="26"/>
      <c r="M653" s="5"/>
      <c r="AB653" s="16"/>
      <c r="AD653" s="26"/>
    </row>
    <row r="654" ht="12.0" customHeight="1">
      <c r="C654" s="16"/>
      <c r="K654" s="26"/>
      <c r="M654" s="5"/>
      <c r="AB654" s="16"/>
      <c r="AD654" s="26"/>
    </row>
    <row r="655" ht="12.0" customHeight="1">
      <c r="C655" s="16"/>
      <c r="K655" s="26"/>
      <c r="M655" s="5"/>
      <c r="AB655" s="16"/>
      <c r="AD655" s="26"/>
    </row>
    <row r="656" ht="12.0" customHeight="1">
      <c r="C656" s="16"/>
      <c r="K656" s="26"/>
      <c r="M656" s="5"/>
      <c r="AB656" s="16"/>
      <c r="AD656" s="26"/>
    </row>
    <row r="657" ht="12.0" customHeight="1">
      <c r="C657" s="16"/>
      <c r="K657" s="26"/>
      <c r="M657" s="5"/>
      <c r="AB657" s="16"/>
      <c r="AD657" s="26"/>
    </row>
    <row r="658" ht="12.0" customHeight="1">
      <c r="C658" s="16"/>
      <c r="K658" s="26"/>
      <c r="M658" s="5"/>
      <c r="AB658" s="16"/>
      <c r="AD658" s="26"/>
    </row>
    <row r="659" ht="12.0" customHeight="1">
      <c r="C659" s="16"/>
      <c r="K659" s="26"/>
      <c r="M659" s="5"/>
      <c r="AB659" s="16"/>
      <c r="AD659" s="26"/>
    </row>
    <row r="660" ht="12.0" customHeight="1">
      <c r="C660" s="16"/>
      <c r="K660" s="26"/>
      <c r="M660" s="5"/>
      <c r="AB660" s="16"/>
      <c r="AD660" s="26"/>
    </row>
    <row r="661" ht="12.0" customHeight="1">
      <c r="C661" s="16"/>
      <c r="K661" s="26"/>
      <c r="M661" s="5"/>
      <c r="AB661" s="16"/>
      <c r="AD661" s="26"/>
    </row>
    <row r="662" ht="12.0" customHeight="1">
      <c r="C662" s="16"/>
      <c r="K662" s="26"/>
      <c r="M662" s="5"/>
      <c r="AB662" s="16"/>
      <c r="AD662" s="26"/>
    </row>
    <row r="663" ht="12.0" customHeight="1">
      <c r="C663" s="16"/>
      <c r="K663" s="26"/>
      <c r="M663" s="5"/>
      <c r="AB663" s="16"/>
      <c r="AD663" s="26"/>
    </row>
    <row r="664" ht="12.0" customHeight="1">
      <c r="C664" s="16"/>
      <c r="K664" s="26"/>
      <c r="M664" s="5"/>
      <c r="AB664" s="16"/>
      <c r="AD664" s="26"/>
    </row>
    <row r="665" ht="12.0" customHeight="1">
      <c r="C665" s="16"/>
      <c r="K665" s="26"/>
      <c r="M665" s="5"/>
      <c r="AB665" s="16"/>
      <c r="AD665" s="26"/>
    </row>
    <row r="666" ht="12.0" customHeight="1">
      <c r="C666" s="16"/>
      <c r="K666" s="26"/>
      <c r="M666" s="5"/>
      <c r="AB666" s="16"/>
      <c r="AD666" s="26"/>
    </row>
    <row r="667" ht="12.0" customHeight="1">
      <c r="C667" s="16"/>
      <c r="K667" s="26"/>
      <c r="M667" s="5"/>
      <c r="AB667" s="16"/>
      <c r="AD667" s="26"/>
    </row>
    <row r="668" ht="12.0" customHeight="1">
      <c r="C668" s="16"/>
      <c r="K668" s="26"/>
      <c r="M668" s="5"/>
      <c r="AB668" s="16"/>
      <c r="AD668" s="26"/>
    </row>
    <row r="669" ht="12.0" customHeight="1">
      <c r="C669" s="16"/>
      <c r="K669" s="26"/>
      <c r="M669" s="5"/>
      <c r="AB669" s="16"/>
      <c r="AD669" s="26"/>
    </row>
    <row r="670" ht="12.0" customHeight="1">
      <c r="C670" s="16"/>
      <c r="K670" s="26"/>
      <c r="M670" s="5"/>
      <c r="AB670" s="16"/>
      <c r="AD670" s="26"/>
    </row>
    <row r="671" ht="12.0" customHeight="1">
      <c r="C671" s="16"/>
      <c r="K671" s="26"/>
      <c r="M671" s="5"/>
      <c r="AB671" s="16"/>
      <c r="AD671" s="26"/>
    </row>
    <row r="672" ht="12.0" customHeight="1">
      <c r="C672" s="16"/>
      <c r="K672" s="26"/>
      <c r="M672" s="5"/>
      <c r="AB672" s="16"/>
      <c r="AD672" s="26"/>
    </row>
    <row r="673" ht="12.0" customHeight="1">
      <c r="C673" s="16"/>
      <c r="K673" s="26"/>
      <c r="M673" s="5"/>
      <c r="AB673" s="16"/>
      <c r="AD673" s="26"/>
    </row>
    <row r="674" ht="12.0" customHeight="1">
      <c r="C674" s="16"/>
      <c r="K674" s="26"/>
      <c r="M674" s="5"/>
      <c r="AB674" s="16"/>
      <c r="AD674" s="26"/>
    </row>
    <row r="675" ht="12.0" customHeight="1">
      <c r="C675" s="16"/>
      <c r="K675" s="26"/>
      <c r="M675" s="5"/>
      <c r="AB675" s="16"/>
      <c r="AD675" s="26"/>
    </row>
    <row r="676" ht="12.0" customHeight="1">
      <c r="C676" s="16"/>
      <c r="K676" s="26"/>
      <c r="M676" s="5"/>
      <c r="AB676" s="16"/>
      <c r="AD676" s="26"/>
    </row>
    <row r="677" ht="12.0" customHeight="1">
      <c r="C677" s="16"/>
      <c r="K677" s="26"/>
      <c r="M677" s="5"/>
      <c r="AB677" s="16"/>
      <c r="AD677" s="26"/>
    </row>
    <row r="678" ht="12.0" customHeight="1">
      <c r="C678" s="16"/>
      <c r="K678" s="26"/>
      <c r="M678" s="5"/>
      <c r="AB678" s="16"/>
      <c r="AD678" s="26"/>
    </row>
    <row r="679" ht="12.0" customHeight="1">
      <c r="C679" s="16"/>
      <c r="K679" s="26"/>
      <c r="M679" s="5"/>
      <c r="AB679" s="16"/>
      <c r="AD679" s="26"/>
    </row>
    <row r="680" ht="12.0" customHeight="1">
      <c r="C680" s="16"/>
      <c r="K680" s="26"/>
      <c r="M680" s="5"/>
      <c r="AB680" s="16"/>
      <c r="AD680" s="26"/>
    </row>
    <row r="681" ht="12.0" customHeight="1">
      <c r="C681" s="16"/>
      <c r="K681" s="26"/>
      <c r="M681" s="5"/>
      <c r="AB681" s="16"/>
      <c r="AD681" s="26"/>
    </row>
    <row r="682" ht="12.0" customHeight="1">
      <c r="C682" s="16"/>
      <c r="K682" s="26"/>
      <c r="M682" s="5"/>
      <c r="AB682" s="16"/>
      <c r="AD682" s="26"/>
    </row>
    <row r="683" ht="12.0" customHeight="1">
      <c r="C683" s="16"/>
      <c r="K683" s="26"/>
      <c r="M683" s="5"/>
      <c r="AB683" s="16"/>
      <c r="AD683" s="26"/>
    </row>
    <row r="684" ht="12.0" customHeight="1">
      <c r="C684" s="16"/>
      <c r="K684" s="26"/>
      <c r="M684" s="5"/>
      <c r="AB684" s="16"/>
      <c r="AD684" s="26"/>
    </row>
    <row r="685" ht="12.0" customHeight="1">
      <c r="C685" s="16"/>
      <c r="K685" s="26"/>
      <c r="M685" s="5"/>
      <c r="AB685" s="16"/>
      <c r="AD685" s="26"/>
    </row>
    <row r="686" ht="12.0" customHeight="1">
      <c r="C686" s="16"/>
      <c r="K686" s="26"/>
      <c r="M686" s="5"/>
      <c r="AB686" s="16"/>
      <c r="AD686" s="26"/>
    </row>
    <row r="687" ht="12.0" customHeight="1">
      <c r="C687" s="16"/>
      <c r="K687" s="26"/>
      <c r="M687" s="5"/>
      <c r="AB687" s="16"/>
      <c r="AD687" s="26"/>
    </row>
    <row r="688" ht="12.0" customHeight="1">
      <c r="C688" s="16"/>
      <c r="K688" s="26"/>
      <c r="M688" s="5"/>
      <c r="AB688" s="16"/>
      <c r="AD688" s="26"/>
    </row>
    <row r="689" ht="12.0" customHeight="1">
      <c r="C689" s="16"/>
      <c r="K689" s="26"/>
      <c r="M689" s="5"/>
      <c r="AB689" s="16"/>
      <c r="AD689" s="26"/>
    </row>
    <row r="690" ht="12.0" customHeight="1">
      <c r="C690" s="16"/>
      <c r="K690" s="26"/>
      <c r="M690" s="5"/>
      <c r="AB690" s="16"/>
      <c r="AD690" s="26"/>
    </row>
    <row r="691" ht="12.0" customHeight="1">
      <c r="C691" s="16"/>
      <c r="K691" s="26"/>
      <c r="M691" s="5"/>
      <c r="AB691" s="16"/>
      <c r="AD691" s="26"/>
    </row>
    <row r="692" ht="12.0" customHeight="1">
      <c r="C692" s="16"/>
      <c r="K692" s="26"/>
      <c r="M692" s="5"/>
      <c r="AB692" s="16"/>
      <c r="AD692" s="26"/>
    </row>
    <row r="693" ht="12.0" customHeight="1">
      <c r="C693" s="16"/>
      <c r="K693" s="26"/>
      <c r="M693" s="5"/>
      <c r="AB693" s="16"/>
      <c r="AD693" s="26"/>
    </row>
    <row r="694" ht="12.0" customHeight="1">
      <c r="C694" s="16"/>
      <c r="K694" s="26"/>
      <c r="M694" s="5"/>
      <c r="AB694" s="16"/>
      <c r="AD694" s="26"/>
    </row>
    <row r="695" ht="12.0" customHeight="1">
      <c r="C695" s="16"/>
      <c r="K695" s="26"/>
      <c r="M695" s="5"/>
      <c r="AB695" s="16"/>
      <c r="AD695" s="26"/>
    </row>
    <row r="696" ht="12.0" customHeight="1">
      <c r="C696" s="16"/>
      <c r="K696" s="26"/>
      <c r="M696" s="5"/>
      <c r="AB696" s="16"/>
      <c r="AD696" s="26"/>
    </row>
    <row r="697" ht="12.0" customHeight="1">
      <c r="C697" s="16"/>
      <c r="K697" s="26"/>
      <c r="M697" s="5"/>
      <c r="AB697" s="16"/>
      <c r="AD697" s="26"/>
    </row>
    <row r="698" ht="12.0" customHeight="1">
      <c r="C698" s="16"/>
      <c r="K698" s="26"/>
      <c r="M698" s="5"/>
      <c r="AB698" s="16"/>
      <c r="AD698" s="26"/>
    </row>
    <row r="699" ht="12.0" customHeight="1">
      <c r="C699" s="16"/>
      <c r="K699" s="26"/>
      <c r="M699" s="5"/>
      <c r="AB699" s="16"/>
      <c r="AD699" s="26"/>
    </row>
    <row r="700" ht="12.0" customHeight="1">
      <c r="C700" s="16"/>
      <c r="K700" s="26"/>
      <c r="M700" s="5"/>
      <c r="AB700" s="16"/>
      <c r="AD700" s="26"/>
    </row>
    <row r="701" ht="12.0" customHeight="1">
      <c r="C701" s="16"/>
      <c r="K701" s="26"/>
      <c r="M701" s="5"/>
      <c r="AB701" s="16"/>
      <c r="AD701" s="26"/>
    </row>
    <row r="702" ht="12.0" customHeight="1">
      <c r="C702" s="16"/>
      <c r="K702" s="26"/>
      <c r="M702" s="5"/>
      <c r="AB702" s="16"/>
      <c r="AD702" s="26"/>
    </row>
    <row r="703" ht="12.0" customHeight="1">
      <c r="C703" s="16"/>
      <c r="K703" s="26"/>
      <c r="M703" s="5"/>
      <c r="AB703" s="16"/>
      <c r="AD703" s="26"/>
    </row>
    <row r="704" ht="12.0" customHeight="1">
      <c r="C704" s="16"/>
      <c r="K704" s="26"/>
      <c r="M704" s="5"/>
      <c r="AB704" s="16"/>
      <c r="AD704" s="26"/>
    </row>
    <row r="705" ht="12.0" customHeight="1">
      <c r="C705" s="16"/>
      <c r="K705" s="26"/>
      <c r="M705" s="5"/>
      <c r="AB705" s="16"/>
      <c r="AD705" s="26"/>
    </row>
    <row r="706" ht="12.0" customHeight="1">
      <c r="C706" s="16"/>
      <c r="K706" s="26"/>
      <c r="M706" s="5"/>
      <c r="AB706" s="16"/>
      <c r="AD706" s="26"/>
    </row>
    <row r="707" ht="12.0" customHeight="1">
      <c r="C707" s="16"/>
      <c r="K707" s="26"/>
      <c r="M707" s="5"/>
      <c r="AB707" s="16"/>
      <c r="AD707" s="26"/>
    </row>
    <row r="708" ht="12.0" customHeight="1">
      <c r="C708" s="16"/>
      <c r="K708" s="26"/>
      <c r="M708" s="5"/>
      <c r="AB708" s="16"/>
      <c r="AD708" s="26"/>
    </row>
    <row r="709" ht="12.0" customHeight="1">
      <c r="C709" s="16"/>
      <c r="K709" s="26"/>
      <c r="M709" s="5"/>
      <c r="AB709" s="16"/>
      <c r="AD709" s="26"/>
    </row>
    <row r="710" ht="12.0" customHeight="1">
      <c r="C710" s="16"/>
      <c r="K710" s="26"/>
      <c r="M710" s="5"/>
      <c r="AB710" s="16"/>
      <c r="AD710" s="26"/>
    </row>
    <row r="711" ht="12.0" customHeight="1">
      <c r="C711" s="16"/>
      <c r="K711" s="26"/>
      <c r="M711" s="5"/>
      <c r="AB711" s="16"/>
      <c r="AD711" s="26"/>
    </row>
    <row r="712" ht="12.0" customHeight="1">
      <c r="C712" s="16"/>
      <c r="K712" s="26"/>
      <c r="M712" s="5"/>
      <c r="AB712" s="16"/>
      <c r="AD712" s="26"/>
    </row>
    <row r="713" ht="12.0" customHeight="1">
      <c r="C713" s="16"/>
      <c r="K713" s="26"/>
      <c r="M713" s="5"/>
      <c r="AB713" s="16"/>
      <c r="AD713" s="26"/>
    </row>
    <row r="714" ht="12.0" customHeight="1">
      <c r="C714" s="16"/>
      <c r="K714" s="26"/>
      <c r="M714" s="5"/>
      <c r="AB714" s="16"/>
      <c r="AD714" s="26"/>
    </row>
    <row r="715" ht="12.0" customHeight="1">
      <c r="C715" s="16"/>
      <c r="K715" s="26"/>
      <c r="M715" s="5"/>
      <c r="AB715" s="16"/>
      <c r="AD715" s="26"/>
    </row>
    <row r="716" ht="12.0" customHeight="1">
      <c r="C716" s="16"/>
      <c r="K716" s="26"/>
      <c r="M716" s="5"/>
      <c r="AB716" s="16"/>
      <c r="AD716" s="26"/>
    </row>
    <row r="717" ht="12.0" customHeight="1">
      <c r="C717" s="16"/>
      <c r="K717" s="26"/>
      <c r="M717" s="5"/>
      <c r="AB717" s="16"/>
      <c r="AD717" s="26"/>
    </row>
    <row r="718" ht="12.0" customHeight="1">
      <c r="C718" s="16"/>
      <c r="K718" s="26"/>
      <c r="M718" s="5"/>
      <c r="AB718" s="16"/>
      <c r="AD718" s="26"/>
    </row>
    <row r="719" ht="12.0" customHeight="1">
      <c r="C719" s="16"/>
      <c r="K719" s="26"/>
      <c r="M719" s="5"/>
      <c r="AB719" s="16"/>
      <c r="AD719" s="26"/>
    </row>
    <row r="720" ht="12.0" customHeight="1">
      <c r="C720" s="16"/>
      <c r="K720" s="26"/>
      <c r="M720" s="5"/>
      <c r="AB720" s="16"/>
      <c r="AD720" s="26"/>
    </row>
    <row r="721" ht="12.0" customHeight="1">
      <c r="C721" s="16"/>
      <c r="K721" s="26"/>
      <c r="M721" s="5"/>
      <c r="AB721" s="16"/>
      <c r="AD721" s="26"/>
    </row>
    <row r="722" ht="12.0" customHeight="1">
      <c r="C722" s="16"/>
      <c r="K722" s="26"/>
      <c r="M722" s="5"/>
      <c r="AB722" s="16"/>
      <c r="AD722" s="26"/>
    </row>
    <row r="723" ht="12.0" customHeight="1">
      <c r="C723" s="16"/>
      <c r="K723" s="26"/>
      <c r="M723" s="5"/>
      <c r="AB723" s="16"/>
      <c r="AD723" s="26"/>
    </row>
    <row r="724" ht="12.0" customHeight="1">
      <c r="C724" s="16"/>
      <c r="K724" s="26"/>
      <c r="M724" s="5"/>
      <c r="AB724" s="16"/>
      <c r="AD724" s="26"/>
    </row>
    <row r="725" ht="12.0" customHeight="1">
      <c r="C725" s="16"/>
      <c r="K725" s="26"/>
      <c r="M725" s="5"/>
      <c r="AB725" s="16"/>
      <c r="AD725" s="26"/>
    </row>
    <row r="726" ht="12.0" customHeight="1">
      <c r="C726" s="16"/>
      <c r="K726" s="26"/>
      <c r="M726" s="5"/>
      <c r="AB726" s="16"/>
      <c r="AD726" s="26"/>
    </row>
    <row r="727" ht="12.0" customHeight="1">
      <c r="C727" s="16"/>
      <c r="K727" s="26"/>
      <c r="M727" s="5"/>
      <c r="AB727" s="16"/>
      <c r="AD727" s="26"/>
    </row>
    <row r="728" ht="12.0" customHeight="1">
      <c r="C728" s="16"/>
      <c r="K728" s="26"/>
      <c r="M728" s="5"/>
      <c r="AB728" s="16"/>
      <c r="AD728" s="26"/>
    </row>
    <row r="729" ht="12.0" customHeight="1">
      <c r="C729" s="16"/>
      <c r="K729" s="26"/>
      <c r="M729" s="5"/>
      <c r="AB729" s="16"/>
      <c r="AD729" s="26"/>
    </row>
    <row r="730" ht="12.0" customHeight="1">
      <c r="C730" s="16"/>
      <c r="K730" s="26"/>
      <c r="M730" s="5"/>
      <c r="AB730" s="16"/>
      <c r="AD730" s="26"/>
    </row>
    <row r="731" ht="12.0" customHeight="1">
      <c r="C731" s="16"/>
      <c r="K731" s="26"/>
      <c r="M731" s="5"/>
      <c r="AB731" s="16"/>
      <c r="AD731" s="26"/>
    </row>
    <row r="732" ht="12.0" customHeight="1">
      <c r="C732" s="16"/>
      <c r="K732" s="26"/>
      <c r="M732" s="5"/>
      <c r="AB732" s="16"/>
      <c r="AD732" s="26"/>
    </row>
    <row r="733" ht="12.0" customHeight="1">
      <c r="C733" s="16"/>
      <c r="K733" s="26"/>
      <c r="M733" s="5"/>
      <c r="AB733" s="16"/>
      <c r="AD733" s="26"/>
    </row>
    <row r="734" ht="12.0" customHeight="1">
      <c r="C734" s="16"/>
      <c r="K734" s="26"/>
      <c r="M734" s="5"/>
      <c r="AB734" s="16"/>
      <c r="AD734" s="26"/>
    </row>
    <row r="735" ht="12.0" customHeight="1">
      <c r="C735" s="16"/>
      <c r="K735" s="26"/>
      <c r="M735" s="5"/>
      <c r="AB735" s="16"/>
      <c r="AD735" s="26"/>
    </row>
    <row r="736" ht="12.0" customHeight="1">
      <c r="C736" s="16"/>
      <c r="K736" s="26"/>
      <c r="M736" s="5"/>
      <c r="AB736" s="16"/>
      <c r="AD736" s="26"/>
    </row>
    <row r="737" ht="12.0" customHeight="1">
      <c r="C737" s="16"/>
      <c r="K737" s="26"/>
      <c r="M737" s="5"/>
      <c r="AB737" s="16"/>
      <c r="AD737" s="26"/>
    </row>
    <row r="738" ht="12.0" customHeight="1">
      <c r="C738" s="16"/>
      <c r="K738" s="26"/>
      <c r="M738" s="5"/>
      <c r="AB738" s="16"/>
      <c r="AD738" s="26"/>
    </row>
    <row r="739" ht="12.0" customHeight="1">
      <c r="C739" s="16"/>
      <c r="K739" s="26"/>
      <c r="M739" s="5"/>
      <c r="AB739" s="16"/>
      <c r="AD739" s="26"/>
    </row>
    <row r="740" ht="12.0" customHeight="1">
      <c r="C740" s="16"/>
      <c r="K740" s="26"/>
      <c r="M740" s="5"/>
      <c r="AB740" s="16"/>
      <c r="AD740" s="26"/>
    </row>
    <row r="741" ht="12.0" customHeight="1">
      <c r="C741" s="16"/>
      <c r="K741" s="26"/>
      <c r="M741" s="5"/>
      <c r="AB741" s="16"/>
      <c r="AD741" s="26"/>
    </row>
    <row r="742" ht="12.0" customHeight="1">
      <c r="C742" s="16"/>
      <c r="K742" s="26"/>
      <c r="M742" s="5"/>
      <c r="AB742" s="16"/>
      <c r="AD742" s="26"/>
    </row>
    <row r="743" ht="12.0" customHeight="1">
      <c r="C743" s="16"/>
      <c r="K743" s="26"/>
      <c r="M743" s="5"/>
      <c r="AB743" s="16"/>
      <c r="AD743" s="26"/>
    </row>
    <row r="744" ht="12.0" customHeight="1">
      <c r="C744" s="16"/>
      <c r="K744" s="26"/>
      <c r="M744" s="5"/>
      <c r="AB744" s="16"/>
      <c r="AD744" s="26"/>
    </row>
    <row r="745" ht="12.0" customHeight="1">
      <c r="C745" s="16"/>
      <c r="K745" s="26"/>
      <c r="M745" s="5"/>
      <c r="AB745" s="16"/>
      <c r="AD745" s="26"/>
    </row>
    <row r="746" ht="12.0" customHeight="1">
      <c r="C746" s="16"/>
      <c r="K746" s="26"/>
      <c r="M746" s="5"/>
      <c r="AB746" s="16"/>
      <c r="AD746" s="26"/>
    </row>
    <row r="747" ht="12.0" customHeight="1">
      <c r="C747" s="16"/>
      <c r="K747" s="26"/>
      <c r="M747" s="5"/>
      <c r="AB747" s="16"/>
      <c r="AD747" s="26"/>
    </row>
    <row r="748" ht="12.0" customHeight="1">
      <c r="C748" s="16"/>
      <c r="K748" s="26"/>
      <c r="M748" s="5"/>
      <c r="AB748" s="16"/>
      <c r="AD748" s="26"/>
    </row>
    <row r="749" ht="12.0" customHeight="1">
      <c r="C749" s="16"/>
      <c r="K749" s="26"/>
      <c r="M749" s="5"/>
      <c r="AB749" s="16"/>
      <c r="AD749" s="26"/>
    </row>
    <row r="750" ht="12.0" customHeight="1">
      <c r="C750" s="16"/>
      <c r="K750" s="26"/>
      <c r="M750" s="5"/>
      <c r="AB750" s="16"/>
      <c r="AD750" s="26"/>
    </row>
    <row r="751" ht="12.0" customHeight="1">
      <c r="C751" s="16"/>
      <c r="K751" s="26"/>
      <c r="M751" s="5"/>
      <c r="AB751" s="16"/>
      <c r="AD751" s="26"/>
    </row>
    <row r="752" ht="12.0" customHeight="1">
      <c r="C752" s="16"/>
      <c r="K752" s="26"/>
      <c r="M752" s="5"/>
      <c r="AB752" s="16"/>
      <c r="AD752" s="26"/>
    </row>
    <row r="753" ht="12.0" customHeight="1">
      <c r="C753" s="16"/>
      <c r="K753" s="26"/>
      <c r="M753" s="5"/>
      <c r="AB753" s="16"/>
      <c r="AD753" s="26"/>
    </row>
    <row r="754" ht="12.0" customHeight="1">
      <c r="C754" s="16"/>
      <c r="K754" s="26"/>
      <c r="M754" s="5"/>
      <c r="AB754" s="16"/>
      <c r="AD754" s="26"/>
    </row>
    <row r="755" ht="12.0" customHeight="1">
      <c r="C755" s="16"/>
      <c r="K755" s="26"/>
      <c r="M755" s="5"/>
      <c r="AB755" s="16"/>
      <c r="AD755" s="26"/>
    </row>
    <row r="756" ht="12.0" customHeight="1">
      <c r="C756" s="16"/>
      <c r="K756" s="26"/>
      <c r="M756" s="5"/>
      <c r="AB756" s="16"/>
      <c r="AD756" s="26"/>
    </row>
    <row r="757" ht="12.0" customHeight="1">
      <c r="C757" s="16"/>
      <c r="K757" s="26"/>
      <c r="M757" s="5"/>
      <c r="AB757" s="16"/>
      <c r="AD757" s="26"/>
    </row>
    <row r="758" ht="12.0" customHeight="1">
      <c r="C758" s="16"/>
      <c r="K758" s="26"/>
      <c r="M758" s="5"/>
      <c r="AB758" s="16"/>
      <c r="AD758" s="26"/>
    </row>
    <row r="759" ht="12.0" customHeight="1">
      <c r="C759" s="16"/>
      <c r="K759" s="26"/>
      <c r="M759" s="5"/>
      <c r="AB759" s="16"/>
      <c r="AD759" s="26"/>
    </row>
    <row r="760" ht="12.0" customHeight="1">
      <c r="C760" s="16"/>
      <c r="K760" s="26"/>
      <c r="M760" s="5"/>
      <c r="AB760" s="16"/>
      <c r="AD760" s="26"/>
    </row>
    <row r="761" ht="12.0" customHeight="1">
      <c r="C761" s="16"/>
      <c r="K761" s="26"/>
      <c r="M761" s="5"/>
      <c r="AB761" s="16"/>
      <c r="AD761" s="26"/>
    </row>
    <row r="762" ht="12.0" customHeight="1">
      <c r="C762" s="16"/>
      <c r="K762" s="26"/>
      <c r="M762" s="5"/>
      <c r="AB762" s="16"/>
      <c r="AD762" s="26"/>
    </row>
    <row r="763" ht="12.0" customHeight="1">
      <c r="C763" s="16"/>
      <c r="K763" s="26"/>
      <c r="M763" s="5"/>
      <c r="AB763" s="16"/>
      <c r="AD763" s="26"/>
    </row>
    <row r="764" ht="12.0" customHeight="1">
      <c r="C764" s="16"/>
      <c r="K764" s="26"/>
      <c r="M764" s="5"/>
      <c r="AB764" s="16"/>
      <c r="AD764" s="26"/>
    </row>
    <row r="765" ht="12.0" customHeight="1">
      <c r="C765" s="16"/>
      <c r="K765" s="26"/>
      <c r="M765" s="5"/>
      <c r="AB765" s="16"/>
      <c r="AD765" s="26"/>
    </row>
    <row r="766" ht="12.0" customHeight="1">
      <c r="C766" s="16"/>
      <c r="K766" s="26"/>
      <c r="M766" s="5"/>
      <c r="AB766" s="16"/>
      <c r="AD766" s="26"/>
    </row>
    <row r="767" ht="12.0" customHeight="1">
      <c r="C767" s="16"/>
      <c r="K767" s="26"/>
      <c r="M767" s="5"/>
      <c r="AB767" s="16"/>
      <c r="AD767" s="26"/>
    </row>
    <row r="768" ht="12.0" customHeight="1">
      <c r="C768" s="16"/>
      <c r="K768" s="26"/>
      <c r="M768" s="5"/>
      <c r="AB768" s="16"/>
      <c r="AD768" s="26"/>
    </row>
    <row r="769" ht="12.0" customHeight="1">
      <c r="C769" s="16"/>
      <c r="K769" s="26"/>
      <c r="M769" s="5"/>
      <c r="AB769" s="16"/>
      <c r="AD769" s="26"/>
    </row>
    <row r="770" ht="12.0" customHeight="1">
      <c r="C770" s="16"/>
      <c r="K770" s="26"/>
      <c r="M770" s="5"/>
      <c r="AB770" s="16"/>
      <c r="AD770" s="26"/>
    </row>
    <row r="771" ht="12.0" customHeight="1">
      <c r="C771" s="16"/>
      <c r="K771" s="26"/>
      <c r="M771" s="5"/>
      <c r="AB771" s="16"/>
      <c r="AD771" s="26"/>
    </row>
    <row r="772" ht="12.0" customHeight="1">
      <c r="C772" s="16"/>
      <c r="K772" s="26"/>
      <c r="M772" s="5"/>
      <c r="AB772" s="16"/>
      <c r="AD772" s="26"/>
    </row>
    <row r="773" ht="12.0" customHeight="1">
      <c r="C773" s="16"/>
      <c r="K773" s="26"/>
      <c r="M773" s="5"/>
      <c r="AB773" s="16"/>
      <c r="AD773" s="26"/>
    </row>
    <row r="774" ht="12.0" customHeight="1">
      <c r="C774" s="16"/>
      <c r="K774" s="26"/>
      <c r="M774" s="5"/>
      <c r="AB774" s="16"/>
      <c r="AD774" s="26"/>
    </row>
    <row r="775" ht="12.0" customHeight="1">
      <c r="C775" s="16"/>
      <c r="K775" s="26"/>
      <c r="M775" s="5"/>
      <c r="AB775" s="16"/>
      <c r="AD775" s="26"/>
    </row>
    <row r="776" ht="12.0" customHeight="1">
      <c r="C776" s="16"/>
      <c r="K776" s="26"/>
      <c r="M776" s="5"/>
      <c r="AB776" s="16"/>
      <c r="AD776" s="26"/>
    </row>
    <row r="777" ht="12.0" customHeight="1">
      <c r="C777" s="16"/>
      <c r="K777" s="26"/>
      <c r="M777" s="5"/>
      <c r="AB777" s="16"/>
      <c r="AD777" s="26"/>
    </row>
    <row r="778" ht="12.0" customHeight="1">
      <c r="C778" s="16"/>
      <c r="K778" s="26"/>
      <c r="M778" s="5"/>
      <c r="AB778" s="16"/>
      <c r="AD778" s="26"/>
    </row>
    <row r="779" ht="12.0" customHeight="1">
      <c r="C779" s="16"/>
      <c r="K779" s="26"/>
      <c r="M779" s="5"/>
      <c r="AB779" s="16"/>
      <c r="AD779" s="26"/>
    </row>
    <row r="780" ht="12.0" customHeight="1">
      <c r="C780" s="16"/>
      <c r="K780" s="26"/>
      <c r="M780" s="5"/>
      <c r="AB780" s="16"/>
      <c r="AD780" s="26"/>
    </row>
    <row r="781" ht="12.0" customHeight="1">
      <c r="C781" s="16"/>
      <c r="K781" s="26"/>
      <c r="M781" s="5"/>
      <c r="AB781" s="16"/>
      <c r="AD781" s="26"/>
    </row>
    <row r="782" ht="12.0" customHeight="1">
      <c r="C782" s="16"/>
      <c r="K782" s="26"/>
      <c r="M782" s="5"/>
      <c r="AB782" s="16"/>
      <c r="AD782" s="26"/>
    </row>
    <row r="783" ht="12.0" customHeight="1">
      <c r="C783" s="16"/>
      <c r="K783" s="26"/>
      <c r="M783" s="5"/>
      <c r="AB783" s="16"/>
      <c r="AD783" s="26"/>
    </row>
    <row r="784" ht="12.0" customHeight="1">
      <c r="C784" s="16"/>
      <c r="K784" s="26"/>
      <c r="M784" s="5"/>
      <c r="AB784" s="16"/>
      <c r="AD784" s="26"/>
    </row>
    <row r="785" ht="12.0" customHeight="1">
      <c r="C785" s="16"/>
      <c r="K785" s="26"/>
      <c r="M785" s="5"/>
      <c r="AB785" s="16"/>
      <c r="AD785" s="26"/>
    </row>
    <row r="786" ht="12.0" customHeight="1">
      <c r="C786" s="16"/>
      <c r="K786" s="26"/>
      <c r="M786" s="5"/>
      <c r="AB786" s="16"/>
      <c r="AD786" s="26"/>
    </row>
    <row r="787" ht="12.0" customHeight="1">
      <c r="C787" s="16"/>
      <c r="K787" s="26"/>
      <c r="M787" s="5"/>
      <c r="AB787" s="16"/>
      <c r="AD787" s="26"/>
    </row>
    <row r="788" ht="12.0" customHeight="1">
      <c r="C788" s="16"/>
      <c r="K788" s="26"/>
      <c r="M788" s="5"/>
      <c r="AB788" s="16"/>
      <c r="AD788" s="26"/>
    </row>
    <row r="789" ht="12.0" customHeight="1">
      <c r="C789" s="16"/>
      <c r="K789" s="26"/>
      <c r="M789" s="5"/>
      <c r="AB789" s="16"/>
      <c r="AD789" s="26"/>
    </row>
    <row r="790" ht="12.0" customHeight="1">
      <c r="C790" s="16"/>
      <c r="K790" s="26"/>
      <c r="M790" s="5"/>
      <c r="AB790" s="16"/>
      <c r="AD790" s="26"/>
    </row>
    <row r="791" ht="12.0" customHeight="1">
      <c r="C791" s="16"/>
      <c r="K791" s="26"/>
      <c r="M791" s="5"/>
      <c r="AB791" s="16"/>
      <c r="AD791" s="26"/>
    </row>
    <row r="792" ht="12.0" customHeight="1">
      <c r="C792" s="16"/>
      <c r="K792" s="26"/>
      <c r="M792" s="5"/>
      <c r="AB792" s="16"/>
      <c r="AD792" s="26"/>
    </row>
    <row r="793" ht="12.0" customHeight="1">
      <c r="C793" s="16"/>
      <c r="K793" s="26"/>
      <c r="M793" s="5"/>
      <c r="AB793" s="16"/>
      <c r="AD793" s="26"/>
    </row>
    <row r="794" ht="12.0" customHeight="1">
      <c r="C794" s="16"/>
      <c r="K794" s="26"/>
      <c r="M794" s="5"/>
      <c r="AB794" s="16"/>
      <c r="AD794" s="26"/>
    </row>
    <row r="795" ht="12.0" customHeight="1">
      <c r="C795" s="16"/>
      <c r="K795" s="26"/>
      <c r="M795" s="5"/>
      <c r="AB795" s="16"/>
      <c r="AD795" s="26"/>
    </row>
    <row r="796" ht="12.0" customHeight="1">
      <c r="C796" s="16"/>
      <c r="K796" s="26"/>
      <c r="M796" s="5"/>
      <c r="AB796" s="16"/>
      <c r="AD796" s="26"/>
    </row>
    <row r="797" ht="12.0" customHeight="1">
      <c r="C797" s="16"/>
      <c r="K797" s="26"/>
      <c r="M797" s="5"/>
      <c r="AB797" s="16"/>
      <c r="AD797" s="26"/>
    </row>
    <row r="798" ht="12.0" customHeight="1">
      <c r="C798" s="16"/>
      <c r="K798" s="26"/>
      <c r="M798" s="5"/>
      <c r="AB798" s="16"/>
      <c r="AD798" s="26"/>
    </row>
    <row r="799" ht="12.0" customHeight="1">
      <c r="C799" s="16"/>
      <c r="K799" s="26"/>
      <c r="M799" s="5"/>
      <c r="AB799" s="16"/>
      <c r="AD799" s="26"/>
    </row>
    <row r="800" ht="12.0" customHeight="1">
      <c r="C800" s="16"/>
      <c r="K800" s="26"/>
      <c r="M800" s="5"/>
      <c r="AB800" s="16"/>
      <c r="AD800" s="26"/>
    </row>
    <row r="801" ht="12.0" customHeight="1">
      <c r="C801" s="16"/>
      <c r="K801" s="26"/>
      <c r="M801" s="5"/>
      <c r="AB801" s="16"/>
      <c r="AD801" s="26"/>
    </row>
    <row r="802" ht="12.0" customHeight="1">
      <c r="C802" s="16"/>
      <c r="K802" s="26"/>
      <c r="M802" s="5"/>
      <c r="AB802" s="16"/>
      <c r="AD802" s="26"/>
    </row>
    <row r="803" ht="12.0" customHeight="1">
      <c r="C803" s="16"/>
      <c r="K803" s="26"/>
      <c r="M803" s="5"/>
      <c r="AB803" s="16"/>
      <c r="AD803" s="26"/>
    </row>
    <row r="804" ht="12.0" customHeight="1">
      <c r="C804" s="16"/>
      <c r="K804" s="26"/>
      <c r="M804" s="5"/>
      <c r="AB804" s="16"/>
      <c r="AD804" s="26"/>
    </row>
    <row r="805" ht="12.0" customHeight="1">
      <c r="C805" s="16"/>
      <c r="K805" s="26"/>
      <c r="M805" s="5"/>
      <c r="AB805" s="16"/>
      <c r="AD805" s="26"/>
    </row>
    <row r="806" ht="12.0" customHeight="1">
      <c r="C806" s="16"/>
      <c r="K806" s="26"/>
      <c r="M806" s="5"/>
      <c r="AB806" s="16"/>
      <c r="AD806" s="26"/>
    </row>
    <row r="807" ht="12.0" customHeight="1">
      <c r="C807" s="16"/>
      <c r="K807" s="26"/>
      <c r="M807" s="5"/>
      <c r="AB807" s="16"/>
      <c r="AD807" s="26"/>
    </row>
    <row r="808" ht="12.0" customHeight="1">
      <c r="C808" s="16"/>
      <c r="K808" s="26"/>
      <c r="M808" s="5"/>
      <c r="AB808" s="16"/>
      <c r="AD808" s="26"/>
    </row>
    <row r="809" ht="12.0" customHeight="1">
      <c r="C809" s="16"/>
      <c r="K809" s="26"/>
      <c r="M809" s="5"/>
      <c r="AB809" s="16"/>
      <c r="AD809" s="26"/>
    </row>
    <row r="810" ht="12.0" customHeight="1">
      <c r="C810" s="16"/>
      <c r="K810" s="26"/>
      <c r="M810" s="5"/>
      <c r="AB810" s="16"/>
      <c r="AD810" s="26"/>
    </row>
    <row r="811" ht="12.0" customHeight="1">
      <c r="C811" s="16"/>
      <c r="K811" s="26"/>
      <c r="M811" s="5"/>
      <c r="AB811" s="16"/>
      <c r="AD811" s="26"/>
    </row>
    <row r="812" ht="12.0" customHeight="1">
      <c r="C812" s="16"/>
      <c r="K812" s="26"/>
      <c r="M812" s="5"/>
      <c r="AB812" s="16"/>
      <c r="AD812" s="26"/>
    </row>
    <row r="813" ht="12.0" customHeight="1">
      <c r="C813" s="16"/>
      <c r="K813" s="26"/>
      <c r="M813" s="5"/>
      <c r="AB813" s="16"/>
      <c r="AD813" s="26"/>
    </row>
    <row r="814" ht="12.0" customHeight="1">
      <c r="C814" s="16"/>
      <c r="K814" s="26"/>
      <c r="M814" s="5"/>
      <c r="AB814" s="16"/>
      <c r="AD814" s="26"/>
    </row>
    <row r="815" ht="12.0" customHeight="1">
      <c r="C815" s="16"/>
      <c r="K815" s="26"/>
      <c r="M815" s="5"/>
      <c r="AB815" s="16"/>
      <c r="AD815" s="26"/>
    </row>
    <row r="816" ht="12.0" customHeight="1">
      <c r="C816" s="16"/>
      <c r="K816" s="26"/>
      <c r="M816" s="5"/>
      <c r="AB816" s="16"/>
      <c r="AD816" s="26"/>
    </row>
    <row r="817" ht="12.0" customHeight="1">
      <c r="C817" s="16"/>
      <c r="K817" s="26"/>
      <c r="M817" s="5"/>
      <c r="AB817" s="16"/>
      <c r="AD817" s="26"/>
    </row>
    <row r="818" ht="12.0" customHeight="1">
      <c r="C818" s="16"/>
      <c r="K818" s="26"/>
      <c r="M818" s="5"/>
      <c r="AB818" s="16"/>
      <c r="AD818" s="26"/>
    </row>
    <row r="819" ht="12.0" customHeight="1">
      <c r="C819" s="16"/>
      <c r="K819" s="26"/>
      <c r="M819" s="5"/>
      <c r="AB819" s="16"/>
      <c r="AD819" s="26"/>
    </row>
    <row r="820" ht="12.0" customHeight="1">
      <c r="C820" s="16"/>
      <c r="K820" s="26"/>
      <c r="M820" s="5"/>
      <c r="AB820" s="16"/>
      <c r="AD820" s="26"/>
    </row>
    <row r="821" ht="12.0" customHeight="1">
      <c r="C821" s="16"/>
      <c r="K821" s="26"/>
      <c r="M821" s="5"/>
      <c r="AB821" s="16"/>
      <c r="AD821" s="26"/>
    </row>
    <row r="822" ht="12.0" customHeight="1">
      <c r="C822" s="16"/>
      <c r="K822" s="26"/>
      <c r="M822" s="5"/>
      <c r="AB822" s="16"/>
      <c r="AD822" s="26"/>
    </row>
    <row r="823" ht="12.0" customHeight="1">
      <c r="C823" s="16"/>
      <c r="K823" s="26"/>
      <c r="M823" s="5"/>
      <c r="AB823" s="16"/>
      <c r="AD823" s="26"/>
    </row>
    <row r="824" ht="12.0" customHeight="1">
      <c r="C824" s="16"/>
      <c r="K824" s="26"/>
      <c r="M824" s="5"/>
      <c r="AB824" s="16"/>
      <c r="AD824" s="26"/>
    </row>
    <row r="825" ht="12.0" customHeight="1">
      <c r="C825" s="16"/>
      <c r="K825" s="26"/>
      <c r="M825" s="5"/>
      <c r="AB825" s="16"/>
      <c r="AD825" s="26"/>
    </row>
    <row r="826" ht="12.0" customHeight="1">
      <c r="C826" s="16"/>
      <c r="K826" s="26"/>
      <c r="M826" s="5"/>
      <c r="AB826" s="16"/>
      <c r="AD826" s="26"/>
    </row>
    <row r="827" ht="12.0" customHeight="1">
      <c r="C827" s="16"/>
      <c r="K827" s="26"/>
      <c r="M827" s="5"/>
      <c r="AB827" s="16"/>
      <c r="AD827" s="26"/>
    </row>
    <row r="828" ht="12.0" customHeight="1">
      <c r="C828" s="16"/>
      <c r="K828" s="26"/>
      <c r="M828" s="5"/>
      <c r="AB828" s="16"/>
      <c r="AD828" s="26"/>
    </row>
    <row r="829" ht="12.0" customHeight="1">
      <c r="C829" s="16"/>
      <c r="K829" s="26"/>
      <c r="M829" s="5"/>
      <c r="AB829" s="16"/>
      <c r="AD829" s="26"/>
    </row>
    <row r="830" ht="12.0" customHeight="1">
      <c r="C830" s="16"/>
      <c r="K830" s="26"/>
      <c r="M830" s="5"/>
      <c r="AB830" s="16"/>
      <c r="AD830" s="26"/>
    </row>
    <row r="831" ht="12.0" customHeight="1">
      <c r="C831" s="16"/>
      <c r="K831" s="26"/>
      <c r="M831" s="5"/>
      <c r="AB831" s="16"/>
      <c r="AD831" s="26"/>
    </row>
    <row r="832" ht="12.0" customHeight="1">
      <c r="C832" s="16"/>
      <c r="K832" s="26"/>
      <c r="M832" s="5"/>
      <c r="AB832" s="16"/>
      <c r="AD832" s="26"/>
    </row>
    <row r="833" ht="12.0" customHeight="1">
      <c r="C833" s="16"/>
      <c r="K833" s="26"/>
      <c r="M833" s="5"/>
      <c r="AB833" s="16"/>
      <c r="AD833" s="26"/>
    </row>
    <row r="834" ht="12.0" customHeight="1">
      <c r="C834" s="16"/>
      <c r="K834" s="26"/>
      <c r="M834" s="5"/>
      <c r="AB834" s="16"/>
      <c r="AD834" s="26"/>
    </row>
    <row r="835" ht="12.0" customHeight="1">
      <c r="C835" s="16"/>
      <c r="K835" s="26"/>
      <c r="M835" s="5"/>
      <c r="AB835" s="16"/>
      <c r="AD835" s="26"/>
    </row>
    <row r="836" ht="12.0" customHeight="1">
      <c r="C836" s="16"/>
      <c r="K836" s="26"/>
      <c r="M836" s="5"/>
      <c r="AB836" s="16"/>
      <c r="AD836" s="26"/>
    </row>
    <row r="837" ht="12.0" customHeight="1">
      <c r="C837" s="16"/>
      <c r="K837" s="26"/>
      <c r="M837" s="5"/>
      <c r="AB837" s="16"/>
      <c r="AD837" s="26"/>
    </row>
    <row r="838" ht="12.0" customHeight="1">
      <c r="C838" s="16"/>
      <c r="K838" s="26"/>
      <c r="M838" s="5"/>
      <c r="AB838" s="16"/>
      <c r="AD838" s="26"/>
    </row>
    <row r="839" ht="12.0" customHeight="1">
      <c r="C839" s="16"/>
      <c r="K839" s="26"/>
      <c r="M839" s="5"/>
      <c r="AB839" s="16"/>
      <c r="AD839" s="26"/>
    </row>
    <row r="840" ht="12.0" customHeight="1">
      <c r="C840" s="16"/>
      <c r="K840" s="26"/>
      <c r="M840" s="5"/>
      <c r="AB840" s="16"/>
      <c r="AD840" s="26"/>
    </row>
    <row r="841" ht="12.0" customHeight="1">
      <c r="C841" s="16"/>
      <c r="K841" s="26"/>
      <c r="M841" s="5"/>
      <c r="AB841" s="16"/>
      <c r="AD841" s="26"/>
    </row>
    <row r="842" ht="12.0" customHeight="1">
      <c r="C842" s="16"/>
      <c r="K842" s="26"/>
      <c r="M842" s="5"/>
      <c r="AB842" s="16"/>
      <c r="AD842" s="26"/>
    </row>
    <row r="843" ht="12.0" customHeight="1">
      <c r="C843" s="16"/>
      <c r="K843" s="26"/>
      <c r="M843" s="5"/>
      <c r="AB843" s="16"/>
      <c r="AD843" s="26"/>
    </row>
    <row r="844" ht="12.0" customHeight="1">
      <c r="C844" s="16"/>
      <c r="K844" s="26"/>
      <c r="M844" s="5"/>
      <c r="AB844" s="16"/>
      <c r="AD844" s="26"/>
    </row>
    <row r="845" ht="12.0" customHeight="1">
      <c r="C845" s="16"/>
      <c r="K845" s="26"/>
      <c r="M845" s="5"/>
      <c r="AB845" s="16"/>
      <c r="AD845" s="26"/>
    </row>
    <row r="846" ht="12.0" customHeight="1">
      <c r="C846" s="16"/>
      <c r="K846" s="26"/>
      <c r="M846" s="5"/>
      <c r="AB846" s="16"/>
      <c r="AD846" s="26"/>
    </row>
    <row r="847" ht="12.0" customHeight="1">
      <c r="C847" s="16"/>
      <c r="K847" s="26"/>
      <c r="M847" s="5"/>
      <c r="AB847" s="16"/>
      <c r="AD847" s="26"/>
    </row>
    <row r="848" ht="12.0" customHeight="1">
      <c r="C848" s="16"/>
      <c r="K848" s="26"/>
      <c r="M848" s="5"/>
      <c r="AB848" s="16"/>
      <c r="AD848" s="26"/>
    </row>
    <row r="849" ht="12.0" customHeight="1">
      <c r="C849" s="16"/>
      <c r="K849" s="26"/>
      <c r="M849" s="5"/>
      <c r="AB849" s="16"/>
      <c r="AD849" s="26"/>
    </row>
    <row r="850" ht="12.0" customHeight="1">
      <c r="C850" s="16"/>
      <c r="K850" s="26"/>
      <c r="M850" s="5"/>
      <c r="AB850" s="16"/>
      <c r="AD850" s="26"/>
    </row>
    <row r="851" ht="12.0" customHeight="1">
      <c r="C851" s="16"/>
      <c r="K851" s="26"/>
      <c r="M851" s="5"/>
      <c r="AB851" s="16"/>
      <c r="AD851" s="26"/>
    </row>
    <row r="852" ht="12.0" customHeight="1">
      <c r="C852" s="16"/>
      <c r="K852" s="26"/>
      <c r="M852" s="5"/>
      <c r="AB852" s="16"/>
      <c r="AD852" s="26"/>
    </row>
    <row r="853" ht="12.0" customHeight="1">
      <c r="C853" s="16"/>
      <c r="K853" s="26"/>
      <c r="M853" s="5"/>
      <c r="AB853" s="16"/>
      <c r="AD853" s="26"/>
    </row>
    <row r="854" ht="12.0" customHeight="1">
      <c r="C854" s="16"/>
      <c r="K854" s="26"/>
      <c r="M854" s="5"/>
      <c r="AB854" s="16"/>
      <c r="AD854" s="26"/>
    </row>
    <row r="855" ht="12.0" customHeight="1">
      <c r="C855" s="16"/>
      <c r="K855" s="26"/>
      <c r="M855" s="5"/>
      <c r="AB855" s="16"/>
      <c r="AD855" s="26"/>
    </row>
    <row r="856" ht="12.0" customHeight="1">
      <c r="C856" s="16"/>
      <c r="K856" s="26"/>
      <c r="M856" s="5"/>
      <c r="AB856" s="16"/>
      <c r="AD856" s="26"/>
    </row>
    <row r="857" ht="12.0" customHeight="1">
      <c r="C857" s="16"/>
      <c r="K857" s="26"/>
      <c r="M857" s="5"/>
      <c r="AB857" s="16"/>
      <c r="AD857" s="26"/>
    </row>
    <row r="858" ht="12.0" customHeight="1">
      <c r="C858" s="16"/>
      <c r="K858" s="26"/>
      <c r="M858" s="5"/>
      <c r="AB858" s="16"/>
      <c r="AD858" s="26"/>
    </row>
    <row r="859" ht="12.0" customHeight="1">
      <c r="C859" s="16"/>
      <c r="K859" s="26"/>
      <c r="M859" s="5"/>
      <c r="AB859" s="16"/>
      <c r="AD859" s="26"/>
    </row>
    <row r="860" ht="12.0" customHeight="1">
      <c r="C860" s="16"/>
      <c r="K860" s="26"/>
      <c r="M860" s="5"/>
      <c r="AB860" s="16"/>
      <c r="AD860" s="26"/>
    </row>
    <row r="861" ht="12.0" customHeight="1">
      <c r="C861" s="16"/>
      <c r="K861" s="26"/>
      <c r="M861" s="5"/>
      <c r="AB861" s="16"/>
      <c r="AD861" s="26"/>
    </row>
    <row r="862" ht="12.0" customHeight="1">
      <c r="C862" s="16"/>
      <c r="K862" s="26"/>
      <c r="M862" s="5"/>
      <c r="AB862" s="16"/>
      <c r="AD862" s="26"/>
    </row>
    <row r="863" ht="12.0" customHeight="1">
      <c r="C863" s="16"/>
      <c r="K863" s="26"/>
      <c r="M863" s="5"/>
      <c r="AB863" s="16"/>
      <c r="AD863" s="26"/>
    </row>
    <row r="864" ht="12.0" customHeight="1">
      <c r="C864" s="16"/>
      <c r="K864" s="26"/>
      <c r="M864" s="5"/>
      <c r="AB864" s="16"/>
      <c r="AD864" s="26"/>
    </row>
    <row r="865" ht="12.0" customHeight="1">
      <c r="C865" s="16"/>
      <c r="K865" s="26"/>
      <c r="M865" s="5"/>
      <c r="AB865" s="16"/>
      <c r="AD865" s="26"/>
    </row>
    <row r="866" ht="12.0" customHeight="1">
      <c r="C866" s="16"/>
      <c r="K866" s="26"/>
      <c r="M866" s="5"/>
      <c r="AB866" s="16"/>
      <c r="AD866" s="26"/>
    </row>
    <row r="867" ht="12.0" customHeight="1">
      <c r="C867" s="16"/>
      <c r="K867" s="26"/>
      <c r="M867" s="5"/>
      <c r="AB867" s="16"/>
      <c r="AD867" s="26"/>
    </row>
    <row r="868" ht="12.0" customHeight="1">
      <c r="C868" s="16"/>
      <c r="K868" s="26"/>
      <c r="M868" s="5"/>
      <c r="AB868" s="16"/>
      <c r="AD868" s="26"/>
    </row>
    <row r="869" ht="12.0" customHeight="1">
      <c r="C869" s="16"/>
      <c r="K869" s="26"/>
      <c r="M869" s="5"/>
      <c r="AB869" s="16"/>
      <c r="AD869" s="26"/>
    </row>
    <row r="870" ht="12.0" customHeight="1">
      <c r="C870" s="16"/>
      <c r="K870" s="26"/>
      <c r="M870" s="5"/>
      <c r="AB870" s="16"/>
      <c r="AD870" s="26"/>
    </row>
    <row r="871" ht="12.0" customHeight="1">
      <c r="C871" s="16"/>
      <c r="K871" s="26"/>
      <c r="M871" s="5"/>
      <c r="AB871" s="16"/>
      <c r="AD871" s="26"/>
    </row>
    <row r="872" ht="12.0" customHeight="1">
      <c r="C872" s="16"/>
      <c r="K872" s="26"/>
      <c r="M872" s="5"/>
      <c r="AB872" s="16"/>
      <c r="AD872" s="26"/>
    </row>
    <row r="873" ht="12.0" customHeight="1">
      <c r="C873" s="16"/>
      <c r="K873" s="26"/>
      <c r="M873" s="5"/>
      <c r="AB873" s="16"/>
      <c r="AD873" s="26"/>
    </row>
    <row r="874" ht="12.0" customHeight="1">
      <c r="C874" s="16"/>
      <c r="K874" s="26"/>
      <c r="M874" s="5"/>
      <c r="AB874" s="16"/>
      <c r="AD874" s="26"/>
    </row>
    <row r="875" ht="12.0" customHeight="1">
      <c r="C875" s="16"/>
      <c r="K875" s="26"/>
      <c r="M875" s="5"/>
      <c r="AB875" s="16"/>
      <c r="AD875" s="26"/>
    </row>
    <row r="876" ht="12.0" customHeight="1">
      <c r="C876" s="16"/>
      <c r="K876" s="26"/>
      <c r="M876" s="5"/>
      <c r="AB876" s="16"/>
      <c r="AD876" s="26"/>
    </row>
    <row r="877" ht="12.0" customHeight="1">
      <c r="C877" s="16"/>
      <c r="K877" s="26"/>
      <c r="M877" s="5"/>
      <c r="AB877" s="16"/>
      <c r="AD877" s="26"/>
    </row>
    <row r="878" ht="12.0" customHeight="1">
      <c r="C878" s="16"/>
      <c r="K878" s="26"/>
      <c r="M878" s="5"/>
      <c r="AB878" s="16"/>
      <c r="AD878" s="26"/>
    </row>
    <row r="879" ht="12.0" customHeight="1">
      <c r="C879" s="16"/>
      <c r="K879" s="26"/>
      <c r="M879" s="5"/>
      <c r="AB879" s="16"/>
      <c r="AD879" s="26"/>
    </row>
    <row r="880" ht="12.0" customHeight="1">
      <c r="C880" s="16"/>
      <c r="K880" s="26"/>
      <c r="M880" s="5"/>
      <c r="AB880" s="16"/>
      <c r="AD880" s="26"/>
    </row>
    <row r="881" ht="12.0" customHeight="1">
      <c r="C881" s="16"/>
      <c r="K881" s="26"/>
      <c r="M881" s="5"/>
      <c r="AB881" s="16"/>
      <c r="AD881" s="26"/>
    </row>
    <row r="882" ht="12.0" customHeight="1">
      <c r="C882" s="16"/>
      <c r="K882" s="26"/>
      <c r="M882" s="5"/>
      <c r="AB882" s="16"/>
      <c r="AD882" s="26"/>
    </row>
    <row r="883" ht="12.0" customHeight="1">
      <c r="C883" s="16"/>
      <c r="K883" s="26"/>
      <c r="M883" s="5"/>
      <c r="AB883" s="16"/>
      <c r="AD883" s="26"/>
    </row>
    <row r="884" ht="12.0" customHeight="1">
      <c r="C884" s="16"/>
      <c r="K884" s="26"/>
      <c r="M884" s="5"/>
      <c r="AB884" s="16"/>
      <c r="AD884" s="26"/>
    </row>
    <row r="885" ht="12.0" customHeight="1">
      <c r="C885" s="16"/>
      <c r="K885" s="26"/>
      <c r="M885" s="5"/>
      <c r="AB885" s="16"/>
      <c r="AD885" s="26"/>
    </row>
    <row r="886" ht="12.0" customHeight="1">
      <c r="C886" s="16"/>
      <c r="K886" s="26"/>
      <c r="M886" s="5"/>
      <c r="AB886" s="16"/>
      <c r="AD886" s="26"/>
    </row>
    <row r="887" ht="12.0" customHeight="1">
      <c r="C887" s="16"/>
      <c r="K887" s="26"/>
      <c r="M887" s="5"/>
      <c r="AB887" s="16"/>
      <c r="AD887" s="26"/>
    </row>
    <row r="888" ht="12.0" customHeight="1">
      <c r="C888" s="16"/>
      <c r="K888" s="26"/>
      <c r="M888" s="5"/>
      <c r="AB888" s="16"/>
      <c r="AD888" s="26"/>
    </row>
    <row r="889" ht="12.0" customHeight="1">
      <c r="C889" s="16"/>
      <c r="K889" s="26"/>
      <c r="M889" s="5"/>
      <c r="AB889" s="16"/>
      <c r="AD889" s="26"/>
    </row>
    <row r="890" ht="12.0" customHeight="1">
      <c r="C890" s="16"/>
      <c r="K890" s="26"/>
      <c r="M890" s="5"/>
      <c r="AB890" s="16"/>
      <c r="AD890" s="26"/>
    </row>
    <row r="891" ht="12.0" customHeight="1">
      <c r="C891" s="16"/>
      <c r="K891" s="26"/>
      <c r="M891" s="5"/>
      <c r="AB891" s="16"/>
      <c r="AD891" s="26"/>
    </row>
    <row r="892" ht="12.0" customHeight="1">
      <c r="C892" s="16"/>
      <c r="K892" s="26"/>
      <c r="M892" s="5"/>
      <c r="AB892" s="16"/>
      <c r="AD892" s="26"/>
    </row>
    <row r="893" ht="12.0" customHeight="1">
      <c r="C893" s="16"/>
      <c r="K893" s="26"/>
      <c r="M893" s="5"/>
      <c r="AB893" s="16"/>
      <c r="AD893" s="26"/>
    </row>
    <row r="894" ht="12.0" customHeight="1">
      <c r="C894" s="16"/>
      <c r="K894" s="26"/>
      <c r="M894" s="5"/>
      <c r="AB894" s="16"/>
      <c r="AD894" s="26"/>
    </row>
    <row r="895" ht="12.0" customHeight="1">
      <c r="C895" s="16"/>
      <c r="K895" s="26"/>
      <c r="M895" s="5"/>
      <c r="AB895" s="16"/>
      <c r="AD895" s="26"/>
    </row>
    <row r="896" ht="12.0" customHeight="1">
      <c r="C896" s="16"/>
      <c r="K896" s="26"/>
      <c r="M896" s="5"/>
      <c r="AB896" s="16"/>
      <c r="AD896" s="26"/>
    </row>
    <row r="897" ht="12.0" customHeight="1">
      <c r="C897" s="16"/>
      <c r="K897" s="26"/>
      <c r="M897" s="5"/>
      <c r="AB897" s="16"/>
      <c r="AD897" s="26"/>
    </row>
    <row r="898" ht="12.0" customHeight="1">
      <c r="C898" s="16"/>
      <c r="K898" s="26"/>
      <c r="M898" s="5"/>
      <c r="AB898" s="16"/>
      <c r="AD898" s="26"/>
    </row>
    <row r="899" ht="12.0" customHeight="1">
      <c r="C899" s="16"/>
      <c r="K899" s="26"/>
      <c r="M899" s="5"/>
      <c r="AB899" s="16"/>
      <c r="AD899" s="26"/>
    </row>
    <row r="900" ht="12.0" customHeight="1">
      <c r="C900" s="16"/>
      <c r="K900" s="26"/>
      <c r="M900" s="5"/>
      <c r="AB900" s="16"/>
      <c r="AD900" s="26"/>
    </row>
    <row r="901" ht="12.0" customHeight="1">
      <c r="C901" s="16"/>
      <c r="K901" s="26"/>
      <c r="M901" s="5"/>
      <c r="AB901" s="16"/>
      <c r="AD901" s="26"/>
    </row>
    <row r="902" ht="12.0" customHeight="1">
      <c r="C902" s="16"/>
      <c r="K902" s="26"/>
      <c r="M902" s="5"/>
      <c r="AB902" s="16"/>
      <c r="AD902" s="26"/>
    </row>
    <row r="903" ht="12.0" customHeight="1">
      <c r="C903" s="16"/>
      <c r="K903" s="26"/>
      <c r="M903" s="5"/>
      <c r="AB903" s="16"/>
      <c r="AD903" s="26"/>
    </row>
    <row r="904" ht="12.0" customHeight="1">
      <c r="C904" s="16"/>
      <c r="K904" s="26"/>
      <c r="M904" s="5"/>
      <c r="AB904" s="16"/>
      <c r="AD904" s="26"/>
    </row>
    <row r="905" ht="12.0" customHeight="1">
      <c r="C905" s="16"/>
      <c r="K905" s="26"/>
      <c r="M905" s="5"/>
      <c r="AB905" s="16"/>
      <c r="AD905" s="26"/>
    </row>
    <row r="906" ht="12.0" customHeight="1">
      <c r="C906" s="16"/>
      <c r="K906" s="26"/>
      <c r="M906" s="5"/>
      <c r="AB906" s="16"/>
      <c r="AD906" s="26"/>
    </row>
    <row r="907" ht="12.0" customHeight="1">
      <c r="C907" s="16"/>
      <c r="K907" s="26"/>
      <c r="M907" s="5"/>
      <c r="AB907" s="16"/>
      <c r="AD907" s="26"/>
    </row>
    <row r="908" ht="12.0" customHeight="1">
      <c r="C908" s="16"/>
      <c r="K908" s="26"/>
      <c r="M908" s="5"/>
      <c r="AB908" s="16"/>
      <c r="AD908" s="26"/>
    </row>
    <row r="909" ht="12.0" customHeight="1">
      <c r="C909" s="16"/>
      <c r="K909" s="26"/>
      <c r="M909" s="5"/>
      <c r="AB909" s="16"/>
      <c r="AD909" s="26"/>
    </row>
    <row r="910" ht="12.0" customHeight="1">
      <c r="C910" s="16"/>
      <c r="K910" s="26"/>
      <c r="M910" s="5"/>
      <c r="AB910" s="16"/>
      <c r="AD910" s="26"/>
    </row>
    <row r="911" ht="12.0" customHeight="1">
      <c r="C911" s="16"/>
      <c r="K911" s="26"/>
      <c r="M911" s="5"/>
      <c r="AB911" s="16"/>
      <c r="AD911" s="26"/>
    </row>
    <row r="912" ht="12.0" customHeight="1">
      <c r="C912" s="16"/>
      <c r="K912" s="26"/>
      <c r="M912" s="5"/>
      <c r="AB912" s="16"/>
      <c r="AD912" s="26"/>
    </row>
    <row r="913" ht="12.0" customHeight="1">
      <c r="C913" s="16"/>
      <c r="K913" s="26"/>
      <c r="M913" s="5"/>
      <c r="AB913" s="16"/>
      <c r="AD913" s="26"/>
    </row>
    <row r="914" ht="12.0" customHeight="1">
      <c r="C914" s="16"/>
      <c r="K914" s="26"/>
      <c r="M914" s="5"/>
      <c r="AB914" s="16"/>
      <c r="AD914" s="26"/>
    </row>
    <row r="915" ht="12.0" customHeight="1">
      <c r="C915" s="16"/>
      <c r="K915" s="26"/>
      <c r="M915" s="5"/>
      <c r="AB915" s="16"/>
      <c r="AD915" s="26"/>
    </row>
    <row r="916" ht="12.0" customHeight="1">
      <c r="C916" s="16"/>
      <c r="K916" s="26"/>
      <c r="M916" s="5"/>
      <c r="AB916" s="16"/>
      <c r="AD916" s="26"/>
    </row>
    <row r="917" ht="12.0" customHeight="1">
      <c r="C917" s="16"/>
      <c r="K917" s="26"/>
      <c r="M917" s="5"/>
      <c r="AB917" s="16"/>
      <c r="AD917" s="26"/>
    </row>
    <row r="918" ht="12.0" customHeight="1">
      <c r="C918" s="16"/>
      <c r="K918" s="26"/>
      <c r="M918" s="5"/>
      <c r="AB918" s="16"/>
      <c r="AD918" s="26"/>
    </row>
    <row r="919" ht="12.0" customHeight="1">
      <c r="C919" s="16"/>
      <c r="K919" s="26"/>
      <c r="M919" s="5"/>
      <c r="AB919" s="16"/>
      <c r="AD919" s="26"/>
    </row>
    <row r="920" ht="12.0" customHeight="1">
      <c r="C920" s="16"/>
      <c r="K920" s="26"/>
      <c r="M920" s="5"/>
      <c r="AB920" s="16"/>
      <c r="AD920" s="26"/>
    </row>
    <row r="921" ht="12.0" customHeight="1">
      <c r="C921" s="16"/>
      <c r="K921" s="26"/>
      <c r="M921" s="5"/>
      <c r="AB921" s="16"/>
      <c r="AD921" s="26"/>
    </row>
    <row r="922" ht="12.0" customHeight="1">
      <c r="C922" s="16"/>
      <c r="K922" s="26"/>
      <c r="M922" s="5"/>
      <c r="AB922" s="16"/>
      <c r="AD922" s="26"/>
    </row>
    <row r="923" ht="12.0" customHeight="1">
      <c r="C923" s="16"/>
      <c r="K923" s="26"/>
      <c r="M923" s="5"/>
      <c r="AB923" s="16"/>
      <c r="AD923" s="26"/>
    </row>
    <row r="924" ht="12.0" customHeight="1">
      <c r="C924" s="16"/>
      <c r="K924" s="26"/>
      <c r="M924" s="5"/>
      <c r="AB924" s="16"/>
      <c r="AD924" s="26"/>
    </row>
    <row r="925" ht="12.0" customHeight="1">
      <c r="C925" s="16"/>
      <c r="K925" s="26"/>
      <c r="M925" s="5"/>
      <c r="AB925" s="16"/>
      <c r="AD925" s="26"/>
    </row>
    <row r="926" ht="12.0" customHeight="1">
      <c r="C926" s="16"/>
      <c r="K926" s="26"/>
      <c r="M926" s="5"/>
      <c r="AB926" s="16"/>
      <c r="AD926" s="26"/>
    </row>
    <row r="927" ht="12.0" customHeight="1">
      <c r="C927" s="16"/>
      <c r="K927" s="26"/>
      <c r="M927" s="5"/>
      <c r="AB927" s="16"/>
      <c r="AD927" s="26"/>
    </row>
    <row r="928" ht="12.0" customHeight="1">
      <c r="C928" s="16"/>
      <c r="K928" s="26"/>
      <c r="M928" s="5"/>
      <c r="AB928" s="16"/>
      <c r="AD928" s="26"/>
    </row>
    <row r="929" ht="12.0" customHeight="1">
      <c r="C929" s="16"/>
      <c r="K929" s="26"/>
      <c r="M929" s="5"/>
      <c r="AB929" s="16"/>
      <c r="AD929" s="26"/>
    </row>
    <row r="930" ht="12.0" customHeight="1">
      <c r="C930" s="16"/>
      <c r="K930" s="26"/>
      <c r="M930" s="5"/>
      <c r="AB930" s="16"/>
      <c r="AD930" s="26"/>
    </row>
    <row r="931" ht="12.0" customHeight="1">
      <c r="C931" s="16"/>
      <c r="K931" s="26"/>
      <c r="M931" s="5"/>
      <c r="AB931" s="16"/>
      <c r="AD931" s="26"/>
    </row>
    <row r="932" ht="12.0" customHeight="1">
      <c r="C932" s="16"/>
      <c r="K932" s="26"/>
      <c r="M932" s="5"/>
      <c r="AB932" s="16"/>
      <c r="AD932" s="26"/>
    </row>
    <row r="933" ht="12.0" customHeight="1">
      <c r="C933" s="16"/>
      <c r="K933" s="26"/>
      <c r="M933" s="5"/>
      <c r="AB933" s="16"/>
      <c r="AD933" s="26"/>
    </row>
    <row r="934" ht="12.0" customHeight="1">
      <c r="C934" s="16"/>
      <c r="K934" s="26"/>
      <c r="M934" s="5"/>
      <c r="AB934" s="16"/>
      <c r="AD934" s="26"/>
    </row>
    <row r="935" ht="12.0" customHeight="1">
      <c r="C935" s="16"/>
      <c r="K935" s="26"/>
      <c r="M935" s="5"/>
      <c r="AB935" s="16"/>
      <c r="AD935" s="26"/>
    </row>
    <row r="936" ht="12.0" customHeight="1">
      <c r="C936" s="16"/>
      <c r="K936" s="26"/>
      <c r="M936" s="5"/>
      <c r="AB936" s="16"/>
      <c r="AD936" s="26"/>
    </row>
    <row r="937" ht="12.0" customHeight="1">
      <c r="C937" s="16"/>
      <c r="K937" s="26"/>
      <c r="M937" s="5"/>
      <c r="AB937" s="16"/>
      <c r="AD937" s="26"/>
    </row>
    <row r="938" ht="12.0" customHeight="1">
      <c r="C938" s="16"/>
      <c r="K938" s="26"/>
      <c r="M938" s="5"/>
      <c r="AB938" s="16"/>
      <c r="AD938" s="26"/>
    </row>
    <row r="939" ht="12.0" customHeight="1">
      <c r="C939" s="16"/>
      <c r="K939" s="26"/>
      <c r="M939" s="5"/>
      <c r="AB939" s="16"/>
      <c r="AD939" s="26"/>
    </row>
    <row r="940" ht="12.0" customHeight="1">
      <c r="C940" s="16"/>
      <c r="K940" s="26"/>
      <c r="M940" s="5"/>
      <c r="AB940" s="16"/>
      <c r="AD940" s="26"/>
    </row>
    <row r="941" ht="12.0" customHeight="1">
      <c r="C941" s="16"/>
      <c r="K941" s="26"/>
      <c r="M941" s="5"/>
      <c r="AB941" s="16"/>
      <c r="AD941" s="26"/>
    </row>
    <row r="942" ht="12.0" customHeight="1">
      <c r="C942" s="16"/>
      <c r="K942" s="26"/>
      <c r="M942" s="5"/>
      <c r="AB942" s="16"/>
      <c r="AD942" s="26"/>
    </row>
    <row r="943" ht="12.0" customHeight="1">
      <c r="C943" s="16"/>
      <c r="K943" s="26"/>
      <c r="M943" s="5"/>
      <c r="AB943" s="16"/>
      <c r="AD943" s="26"/>
    </row>
    <row r="944" ht="12.0" customHeight="1">
      <c r="C944" s="16"/>
      <c r="K944" s="26"/>
      <c r="M944" s="5"/>
      <c r="AB944" s="16"/>
      <c r="AD944" s="26"/>
    </row>
    <row r="945" ht="12.0" customHeight="1">
      <c r="C945" s="16"/>
      <c r="K945" s="26"/>
      <c r="M945" s="5"/>
      <c r="AB945" s="16"/>
      <c r="AD945" s="26"/>
    </row>
    <row r="946" ht="12.0" customHeight="1">
      <c r="C946" s="16"/>
      <c r="K946" s="26"/>
      <c r="M946" s="5"/>
      <c r="AB946" s="16"/>
      <c r="AD946" s="26"/>
    </row>
    <row r="947" ht="12.0" customHeight="1">
      <c r="C947" s="16"/>
      <c r="K947" s="26"/>
      <c r="M947" s="5"/>
      <c r="AB947" s="16"/>
      <c r="AD947" s="26"/>
    </row>
    <row r="948" ht="12.0" customHeight="1">
      <c r="C948" s="16"/>
      <c r="K948" s="26"/>
      <c r="M948" s="5"/>
      <c r="AB948" s="16"/>
      <c r="AD948" s="26"/>
    </row>
    <row r="949" ht="12.0" customHeight="1">
      <c r="C949" s="16"/>
      <c r="K949" s="26"/>
      <c r="M949" s="5"/>
      <c r="AB949" s="16"/>
      <c r="AD949" s="26"/>
    </row>
    <row r="950" ht="12.0" customHeight="1">
      <c r="C950" s="16"/>
      <c r="K950" s="26"/>
      <c r="M950" s="5"/>
      <c r="AB950" s="16"/>
      <c r="AD950" s="26"/>
    </row>
    <row r="951" ht="12.0" customHeight="1">
      <c r="C951" s="16"/>
      <c r="K951" s="26"/>
      <c r="M951" s="5"/>
      <c r="AB951" s="16"/>
      <c r="AD951" s="26"/>
    </row>
    <row r="952" ht="12.0" customHeight="1">
      <c r="C952" s="16"/>
      <c r="K952" s="26"/>
      <c r="M952" s="5"/>
      <c r="AB952" s="16"/>
      <c r="AD952" s="26"/>
    </row>
    <row r="953" ht="12.0" customHeight="1">
      <c r="C953" s="16"/>
      <c r="K953" s="26"/>
      <c r="M953" s="5"/>
      <c r="AB953" s="16"/>
      <c r="AD953" s="26"/>
    </row>
    <row r="954" ht="12.0" customHeight="1">
      <c r="C954" s="16"/>
      <c r="K954" s="26"/>
      <c r="M954" s="5"/>
      <c r="AB954" s="16"/>
      <c r="AD954" s="26"/>
    </row>
    <row r="955" ht="12.0" customHeight="1">
      <c r="C955" s="16"/>
      <c r="K955" s="26"/>
      <c r="M955" s="5"/>
      <c r="AB955" s="16"/>
      <c r="AD955" s="26"/>
    </row>
    <row r="956" ht="12.0" customHeight="1">
      <c r="C956" s="16"/>
      <c r="K956" s="26"/>
      <c r="M956" s="5"/>
      <c r="AB956" s="16"/>
      <c r="AD956" s="26"/>
    </row>
    <row r="957" ht="12.0" customHeight="1">
      <c r="C957" s="16"/>
      <c r="K957" s="26"/>
      <c r="M957" s="5"/>
      <c r="AB957" s="16"/>
      <c r="AD957" s="26"/>
    </row>
    <row r="958" ht="12.0" customHeight="1">
      <c r="C958" s="16"/>
      <c r="K958" s="26"/>
      <c r="M958" s="5"/>
      <c r="AB958" s="16"/>
      <c r="AD958" s="26"/>
    </row>
    <row r="959" ht="12.0" customHeight="1">
      <c r="C959" s="16"/>
      <c r="K959" s="26"/>
      <c r="M959" s="5"/>
      <c r="AB959" s="16"/>
      <c r="AD959" s="26"/>
    </row>
    <row r="960" ht="12.0" customHeight="1">
      <c r="C960" s="16"/>
      <c r="K960" s="26"/>
      <c r="M960" s="5"/>
      <c r="AB960" s="16"/>
      <c r="AD960" s="26"/>
    </row>
    <row r="961" ht="12.0" customHeight="1">
      <c r="C961" s="16"/>
      <c r="K961" s="26"/>
      <c r="M961" s="5"/>
      <c r="AB961" s="16"/>
      <c r="AD961" s="26"/>
    </row>
    <row r="962" ht="12.0" customHeight="1">
      <c r="C962" s="16"/>
      <c r="K962" s="26"/>
      <c r="M962" s="5"/>
      <c r="AB962" s="16"/>
      <c r="AD962" s="26"/>
    </row>
    <row r="963" ht="12.0" customHeight="1">
      <c r="C963" s="16"/>
      <c r="K963" s="26"/>
      <c r="M963" s="5"/>
      <c r="AB963" s="16"/>
      <c r="AD963" s="26"/>
    </row>
    <row r="964" ht="12.0" customHeight="1">
      <c r="C964" s="16"/>
      <c r="K964" s="26"/>
      <c r="M964" s="5"/>
      <c r="AB964" s="16"/>
      <c r="AD964" s="26"/>
    </row>
    <row r="965" ht="12.0" customHeight="1">
      <c r="C965" s="16"/>
      <c r="K965" s="26"/>
      <c r="M965" s="5"/>
      <c r="AB965" s="16"/>
      <c r="AD965" s="26"/>
    </row>
    <row r="966" ht="12.0" customHeight="1">
      <c r="C966" s="16"/>
      <c r="K966" s="26"/>
      <c r="M966" s="5"/>
      <c r="AB966" s="16"/>
      <c r="AD966" s="26"/>
    </row>
    <row r="967" ht="12.0" customHeight="1">
      <c r="C967" s="16"/>
      <c r="K967" s="26"/>
      <c r="M967" s="5"/>
      <c r="AB967" s="16"/>
      <c r="AD967" s="26"/>
    </row>
    <row r="968" ht="12.0" customHeight="1">
      <c r="C968" s="16"/>
      <c r="K968" s="26"/>
      <c r="M968" s="5"/>
      <c r="AB968" s="16"/>
      <c r="AD968" s="26"/>
    </row>
    <row r="969" ht="12.0" customHeight="1">
      <c r="C969" s="16"/>
      <c r="K969" s="26"/>
      <c r="M969" s="5"/>
      <c r="AB969" s="16"/>
      <c r="AD969" s="26"/>
    </row>
    <row r="970" ht="12.0" customHeight="1">
      <c r="C970" s="16"/>
      <c r="K970" s="26"/>
      <c r="M970" s="5"/>
      <c r="AB970" s="16"/>
      <c r="AD970" s="26"/>
    </row>
    <row r="971" ht="12.0" customHeight="1">
      <c r="C971" s="16"/>
      <c r="K971" s="26"/>
      <c r="M971" s="5"/>
      <c r="AB971" s="16"/>
      <c r="AD971" s="26"/>
    </row>
    <row r="972" ht="12.0" customHeight="1">
      <c r="C972" s="16"/>
      <c r="K972" s="26"/>
      <c r="M972" s="5"/>
      <c r="AB972" s="16"/>
      <c r="AD972" s="26"/>
    </row>
    <row r="973" ht="12.0" customHeight="1">
      <c r="C973" s="16"/>
      <c r="K973" s="26"/>
      <c r="M973" s="5"/>
      <c r="AB973" s="16"/>
      <c r="AD973" s="26"/>
    </row>
    <row r="974" ht="12.0" customHeight="1">
      <c r="C974" s="16"/>
      <c r="K974" s="26"/>
      <c r="M974" s="5"/>
      <c r="AB974" s="16"/>
      <c r="AD974" s="26"/>
    </row>
    <row r="975" ht="12.0" customHeight="1">
      <c r="C975" s="16"/>
      <c r="K975" s="26"/>
      <c r="M975" s="5"/>
      <c r="AB975" s="16"/>
      <c r="AD975" s="26"/>
    </row>
    <row r="976" ht="12.0" customHeight="1">
      <c r="C976" s="16"/>
      <c r="K976" s="26"/>
      <c r="M976" s="5"/>
      <c r="AB976" s="16"/>
      <c r="AD976" s="26"/>
    </row>
    <row r="977" ht="12.0" customHeight="1">
      <c r="C977" s="16"/>
      <c r="K977" s="26"/>
      <c r="M977" s="5"/>
      <c r="AB977" s="16"/>
      <c r="AD977" s="26"/>
    </row>
    <row r="978" ht="12.0" customHeight="1">
      <c r="C978" s="16"/>
      <c r="K978" s="26"/>
      <c r="M978" s="5"/>
      <c r="AB978" s="16"/>
      <c r="AD978" s="26"/>
    </row>
    <row r="979" ht="12.0" customHeight="1">
      <c r="C979" s="16"/>
      <c r="K979" s="26"/>
      <c r="M979" s="5"/>
      <c r="AB979" s="16"/>
      <c r="AD979" s="26"/>
    </row>
    <row r="980" ht="12.0" customHeight="1">
      <c r="C980" s="16"/>
      <c r="K980" s="26"/>
      <c r="M980" s="5"/>
      <c r="AB980" s="16"/>
      <c r="AD980" s="26"/>
    </row>
    <row r="981" ht="12.0" customHeight="1">
      <c r="C981" s="16"/>
      <c r="K981" s="26"/>
      <c r="M981" s="5"/>
      <c r="AB981" s="16"/>
      <c r="AD981" s="26"/>
    </row>
    <row r="982" ht="12.0" customHeight="1">
      <c r="C982" s="16"/>
      <c r="K982" s="26"/>
      <c r="M982" s="5"/>
      <c r="AB982" s="16"/>
      <c r="AD982" s="26"/>
    </row>
    <row r="983" ht="12.0" customHeight="1">
      <c r="C983" s="16"/>
      <c r="K983" s="26"/>
      <c r="M983" s="5"/>
      <c r="AB983" s="16"/>
      <c r="AD983" s="26"/>
    </row>
    <row r="984" ht="12.0" customHeight="1">
      <c r="C984" s="16"/>
      <c r="K984" s="26"/>
      <c r="M984" s="5"/>
      <c r="AB984" s="16"/>
      <c r="AD984" s="26"/>
    </row>
    <row r="985" ht="12.0" customHeight="1">
      <c r="C985" s="16"/>
      <c r="K985" s="26"/>
      <c r="M985" s="5"/>
      <c r="AB985" s="16"/>
      <c r="AD985" s="26"/>
    </row>
    <row r="986" ht="12.0" customHeight="1">
      <c r="C986" s="16"/>
      <c r="K986" s="26"/>
      <c r="M986" s="5"/>
      <c r="AB986" s="16"/>
      <c r="AD986" s="26"/>
    </row>
    <row r="987" ht="12.0" customHeight="1">
      <c r="C987" s="16"/>
      <c r="K987" s="26"/>
      <c r="M987" s="5"/>
      <c r="AB987" s="16"/>
      <c r="AD987" s="26"/>
    </row>
    <row r="988" ht="12.0" customHeight="1">
      <c r="C988" s="16"/>
      <c r="K988" s="26"/>
      <c r="M988" s="5"/>
      <c r="AB988" s="16"/>
      <c r="AD988" s="26"/>
    </row>
    <row r="989" ht="12.0" customHeight="1">
      <c r="C989" s="16"/>
      <c r="K989" s="26"/>
      <c r="M989" s="5"/>
      <c r="AB989" s="16"/>
      <c r="AD989" s="26"/>
    </row>
    <row r="990" ht="12.0" customHeight="1">
      <c r="C990" s="16"/>
      <c r="K990" s="26"/>
      <c r="M990" s="5"/>
      <c r="AB990" s="16"/>
      <c r="AD990" s="26"/>
    </row>
    <row r="991" ht="12.0" customHeight="1">
      <c r="C991" s="16"/>
      <c r="K991" s="26"/>
      <c r="M991" s="5"/>
      <c r="AB991" s="16"/>
      <c r="AD991" s="26"/>
    </row>
    <row r="992" ht="12.0" customHeight="1">
      <c r="C992" s="16"/>
      <c r="K992" s="26"/>
      <c r="M992" s="5"/>
      <c r="AB992" s="16"/>
      <c r="AD992" s="26"/>
    </row>
    <row r="993" ht="12.0" customHeight="1">
      <c r="C993" s="16"/>
      <c r="K993" s="26"/>
      <c r="M993" s="5"/>
      <c r="AB993" s="16"/>
      <c r="AD993" s="26"/>
    </row>
    <row r="994" ht="12.0" customHeight="1">
      <c r="C994" s="16"/>
      <c r="K994" s="26"/>
      <c r="M994" s="5"/>
      <c r="AB994" s="16"/>
      <c r="AD994" s="26"/>
    </row>
    <row r="995" ht="12.0" customHeight="1">
      <c r="C995" s="16"/>
      <c r="K995" s="26"/>
      <c r="M995" s="5"/>
      <c r="AB995" s="16"/>
      <c r="AD995" s="26"/>
    </row>
    <row r="996" ht="12.0" customHeight="1">
      <c r="C996" s="16"/>
      <c r="K996" s="26"/>
      <c r="M996" s="5"/>
      <c r="AB996" s="16"/>
      <c r="AD996" s="26"/>
    </row>
    <row r="997" ht="12.0" customHeight="1">
      <c r="C997" s="16"/>
      <c r="K997" s="26"/>
      <c r="M997" s="5"/>
      <c r="AB997" s="16"/>
      <c r="AD997" s="26"/>
    </row>
    <row r="998" ht="12.0" customHeight="1">
      <c r="C998" s="16"/>
      <c r="K998" s="26"/>
      <c r="M998" s="5"/>
      <c r="AB998" s="16"/>
      <c r="AD998" s="26"/>
    </row>
    <row r="999" ht="12.0" customHeight="1">
      <c r="C999" s="16"/>
      <c r="K999" s="26"/>
      <c r="M999" s="5"/>
      <c r="AB999" s="16"/>
      <c r="AD999" s="26"/>
    </row>
    <row r="1000" ht="12.0" customHeight="1">
      <c r="C1000" s="16"/>
      <c r="K1000" s="26"/>
      <c r="M1000" s="5"/>
      <c r="AB1000" s="16"/>
      <c r="AD1000" s="26"/>
    </row>
  </sheetData>
  <printOptions/>
  <pageMargins bottom="0.984251969" footer="0.0" header="0.0" left="0.787401575" right="0.787401575" top="0.984251969"/>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8.63"/>
    <col customWidth="1" min="2" max="2" width="22.25"/>
    <col customWidth="1" min="3" max="49" width="8.63"/>
  </cols>
  <sheetData>
    <row r="1" ht="12.0" customHeight="1">
      <c r="A1" s="2" t="s">
        <v>8</v>
      </c>
      <c r="B1" s="27" t="s">
        <v>85</v>
      </c>
      <c r="C1" s="9" t="s">
        <v>10</v>
      </c>
      <c r="D1" s="2" t="s">
        <v>11</v>
      </c>
      <c r="E1" s="2" t="s">
        <v>86</v>
      </c>
      <c r="F1" s="2" t="s">
        <v>87</v>
      </c>
      <c r="G1" s="2" t="s">
        <v>88</v>
      </c>
      <c r="H1" s="2" t="s">
        <v>29</v>
      </c>
      <c r="I1" s="2" t="s">
        <v>89</v>
      </c>
      <c r="J1" s="2" t="s">
        <v>39</v>
      </c>
      <c r="K1" s="2" t="s">
        <v>40</v>
      </c>
      <c r="L1" s="2" t="s">
        <v>90</v>
      </c>
      <c r="M1" s="2" t="s">
        <v>46</v>
      </c>
      <c r="N1" s="28" t="s">
        <v>91</v>
      </c>
      <c r="O1" s="29" t="s">
        <v>11</v>
      </c>
      <c r="P1" s="29" t="s">
        <v>86</v>
      </c>
      <c r="Q1" s="29" t="s">
        <v>92</v>
      </c>
      <c r="R1" s="29" t="s">
        <v>88</v>
      </c>
      <c r="S1" s="29" t="s">
        <v>93</v>
      </c>
      <c r="T1" s="29" t="s">
        <v>89</v>
      </c>
      <c r="U1" s="29" t="s">
        <v>90</v>
      </c>
      <c r="V1" s="29" t="s">
        <v>39</v>
      </c>
      <c r="W1" s="30" t="s">
        <v>40</v>
      </c>
      <c r="X1" s="29" t="s">
        <v>46</v>
      </c>
      <c r="Y1" s="29" t="s">
        <v>91</v>
      </c>
      <c r="Z1" s="4"/>
      <c r="AA1" s="31"/>
      <c r="AB1" s="31" t="s">
        <v>11</v>
      </c>
      <c r="AC1" s="31" t="s">
        <v>86</v>
      </c>
      <c r="AD1" s="31" t="s">
        <v>92</v>
      </c>
      <c r="AE1" s="31" t="s">
        <v>88</v>
      </c>
      <c r="AF1" s="31" t="s">
        <v>29</v>
      </c>
      <c r="AG1" s="31" t="s">
        <v>89</v>
      </c>
      <c r="AH1" s="31" t="s">
        <v>90</v>
      </c>
      <c r="AI1" s="31" t="s">
        <v>39</v>
      </c>
      <c r="AJ1" s="32" t="s">
        <v>40</v>
      </c>
      <c r="AK1" s="31" t="s">
        <v>46</v>
      </c>
      <c r="AM1" s="16"/>
      <c r="AN1" s="16" t="s">
        <v>46</v>
      </c>
      <c r="AO1" s="16" t="s">
        <v>40</v>
      </c>
      <c r="AP1" s="16" t="s">
        <v>39</v>
      </c>
      <c r="AQ1" s="16" t="s">
        <v>90</v>
      </c>
      <c r="AR1" s="16" t="s">
        <v>89</v>
      </c>
      <c r="AS1" s="16" t="s">
        <v>29</v>
      </c>
      <c r="AT1" s="16" t="s">
        <v>88</v>
      </c>
      <c r="AU1" s="16" t="s">
        <v>92</v>
      </c>
      <c r="AV1" s="16" t="s">
        <v>86</v>
      </c>
      <c r="AW1" s="16" t="s">
        <v>11</v>
      </c>
    </row>
    <row r="2" ht="12.0" customHeight="1">
      <c r="A2" s="2" t="s">
        <v>94</v>
      </c>
      <c r="B2" s="11"/>
      <c r="C2" s="9"/>
      <c r="D2" s="2" t="s">
        <v>49</v>
      </c>
      <c r="E2" s="2"/>
      <c r="F2" s="2"/>
      <c r="G2" s="2"/>
      <c r="H2" s="2" t="s">
        <v>53</v>
      </c>
      <c r="I2" s="2"/>
      <c r="J2" s="2" t="s">
        <v>50</v>
      </c>
      <c r="K2" s="2" t="s">
        <v>50</v>
      </c>
      <c r="L2" s="2"/>
      <c r="M2" s="2" t="s">
        <v>50</v>
      </c>
      <c r="N2" s="33"/>
      <c r="O2" s="34" t="s">
        <v>95</v>
      </c>
      <c r="P2" s="34"/>
      <c r="Q2" s="34"/>
      <c r="R2" s="34"/>
      <c r="S2" s="34"/>
      <c r="T2" s="34"/>
      <c r="U2" s="34"/>
      <c r="V2" s="34"/>
      <c r="W2" s="34"/>
      <c r="X2" s="34"/>
      <c r="Y2" s="34"/>
      <c r="Z2" s="2"/>
      <c r="AA2" s="35"/>
      <c r="AB2" s="35" t="s">
        <v>96</v>
      </c>
      <c r="AC2" s="35"/>
      <c r="AD2" s="35"/>
      <c r="AE2" s="35"/>
      <c r="AF2" s="35"/>
      <c r="AG2" s="35"/>
      <c r="AH2" s="35"/>
      <c r="AI2" s="35"/>
      <c r="AJ2" s="35"/>
      <c r="AK2" s="35"/>
      <c r="AM2" s="16"/>
      <c r="AN2" s="16"/>
      <c r="AO2" s="16"/>
      <c r="AP2" s="16"/>
      <c r="AQ2" s="16"/>
      <c r="AR2" s="16"/>
      <c r="AS2" s="16"/>
      <c r="AT2" s="16"/>
      <c r="AU2" s="16"/>
      <c r="AV2" s="16"/>
      <c r="AW2" s="16" t="s">
        <v>96</v>
      </c>
    </row>
    <row r="3" ht="12.0" customHeight="1">
      <c r="A3" s="12"/>
      <c r="B3" s="13"/>
      <c r="C3" s="14"/>
      <c r="D3" s="14"/>
      <c r="E3" s="14"/>
      <c r="F3" s="14"/>
      <c r="G3" s="14"/>
      <c r="H3" s="15"/>
      <c r="I3" s="15"/>
      <c r="J3" s="14"/>
      <c r="K3" s="14"/>
      <c r="L3" s="14"/>
      <c r="M3" s="14"/>
      <c r="N3" s="36"/>
      <c r="O3" s="37"/>
      <c r="P3" s="37"/>
      <c r="Q3" s="37"/>
      <c r="R3" s="37"/>
      <c r="S3" s="37"/>
      <c r="T3" s="37"/>
      <c r="U3" s="37"/>
      <c r="V3" s="37"/>
      <c r="W3" s="37"/>
      <c r="X3" s="37"/>
      <c r="Y3" s="37"/>
      <c r="Z3" s="16"/>
      <c r="AA3" s="35" t="s">
        <v>97</v>
      </c>
      <c r="AB3" s="38"/>
      <c r="AC3" s="38"/>
      <c r="AD3" s="38"/>
      <c r="AE3" s="38"/>
      <c r="AF3" s="38"/>
      <c r="AG3" s="38"/>
      <c r="AH3" s="38"/>
      <c r="AI3" s="38"/>
      <c r="AJ3" s="38"/>
      <c r="AK3" s="38"/>
      <c r="AM3" s="16" t="s">
        <v>97</v>
      </c>
      <c r="AN3" s="16">
        <v>10.0</v>
      </c>
      <c r="AO3" s="16">
        <v>9.0</v>
      </c>
      <c r="AP3" s="16">
        <v>8.0</v>
      </c>
      <c r="AQ3" s="16">
        <v>7.0</v>
      </c>
      <c r="AR3" s="16">
        <v>6.0</v>
      </c>
      <c r="AS3" s="16">
        <v>5.0</v>
      </c>
      <c r="AT3" s="16">
        <v>4.0</v>
      </c>
      <c r="AU3" s="16">
        <v>3.0</v>
      </c>
      <c r="AV3" s="16">
        <v>2.0</v>
      </c>
      <c r="AW3" s="16">
        <v>1.0</v>
      </c>
    </row>
    <row r="4" ht="12.0" customHeight="1">
      <c r="A4" s="17" t="s">
        <v>54</v>
      </c>
      <c r="B4" s="17"/>
      <c r="C4" s="16">
        <v>0.6</v>
      </c>
      <c r="D4" s="17">
        <v>33.0</v>
      </c>
      <c r="E4" s="17">
        <v>17.0</v>
      </c>
      <c r="F4" s="17">
        <v>0.0</v>
      </c>
      <c r="G4" s="20">
        <v>13.0</v>
      </c>
      <c r="H4" s="17">
        <v>0.0</v>
      </c>
      <c r="I4" s="17">
        <v>23.0</v>
      </c>
      <c r="J4" s="17">
        <v>0.0</v>
      </c>
      <c r="K4" s="20">
        <v>0.0</v>
      </c>
      <c r="L4" s="20">
        <v>0.0</v>
      </c>
      <c r="M4" s="20">
        <v>0.0</v>
      </c>
      <c r="N4" s="36">
        <f>SUM(D4:M4)</f>
        <v>86</v>
      </c>
      <c r="O4" s="16">
        <f t="shared" ref="O4:X4" si="1">(D4/$N4)*100</f>
        <v>38.37209302</v>
      </c>
      <c r="P4" s="16">
        <f t="shared" si="1"/>
        <v>19.76744186</v>
      </c>
      <c r="Q4" s="16">
        <f t="shared" si="1"/>
        <v>0</v>
      </c>
      <c r="R4" s="16">
        <f t="shared" si="1"/>
        <v>15.11627907</v>
      </c>
      <c r="S4" s="16">
        <f t="shared" si="1"/>
        <v>0</v>
      </c>
      <c r="T4" s="16">
        <f t="shared" si="1"/>
        <v>26.74418605</v>
      </c>
      <c r="U4" s="16">
        <f t="shared" si="1"/>
        <v>0</v>
      </c>
      <c r="V4" s="16">
        <f t="shared" si="1"/>
        <v>0</v>
      </c>
      <c r="W4" s="16">
        <f t="shared" si="1"/>
        <v>0</v>
      </c>
      <c r="X4" s="16">
        <f t="shared" si="1"/>
        <v>0</v>
      </c>
      <c r="Y4" s="37">
        <f>SUM(O4:X4)</f>
        <v>100</v>
      </c>
      <c r="Z4" s="16"/>
      <c r="AA4" s="16">
        <v>0.6</v>
      </c>
      <c r="AB4" s="38">
        <f>O4</f>
        <v>38.37209302</v>
      </c>
      <c r="AC4" s="38">
        <f t="shared" ref="AC4:AK4" si="2">AB4+P4</f>
        <v>58.13953488</v>
      </c>
      <c r="AD4" s="38">
        <f t="shared" si="2"/>
        <v>58.13953488</v>
      </c>
      <c r="AE4" s="38">
        <f t="shared" si="2"/>
        <v>73.25581395</v>
      </c>
      <c r="AF4" s="38">
        <f t="shared" si="2"/>
        <v>73.25581395</v>
      </c>
      <c r="AG4" s="38">
        <f t="shared" si="2"/>
        <v>100</v>
      </c>
      <c r="AH4" s="38">
        <f t="shared" si="2"/>
        <v>100</v>
      </c>
      <c r="AI4" s="38">
        <f t="shared" si="2"/>
        <v>100</v>
      </c>
      <c r="AJ4" s="38">
        <f t="shared" si="2"/>
        <v>100</v>
      </c>
      <c r="AK4" s="38">
        <f t="shared" si="2"/>
        <v>100</v>
      </c>
      <c r="AM4" s="16">
        <v>0.6</v>
      </c>
      <c r="AN4" s="16">
        <v>100.0</v>
      </c>
      <c r="AO4" s="16">
        <v>100.0</v>
      </c>
      <c r="AP4" s="16">
        <v>100.0</v>
      </c>
      <c r="AQ4" s="16">
        <v>100.0</v>
      </c>
      <c r="AR4" s="16">
        <v>100.0</v>
      </c>
      <c r="AS4" s="16">
        <v>73.25581395348837</v>
      </c>
      <c r="AT4" s="16">
        <v>73.25581395348837</v>
      </c>
      <c r="AU4" s="16">
        <v>58.13953488372093</v>
      </c>
      <c r="AV4" s="16">
        <v>58.13953488372093</v>
      </c>
      <c r="AW4" s="16">
        <v>38.372093023255815</v>
      </c>
    </row>
    <row r="5" ht="12.0" customHeight="1">
      <c r="A5" s="17"/>
      <c r="B5" s="17"/>
      <c r="C5" s="16"/>
      <c r="D5" s="17"/>
      <c r="E5" s="17"/>
      <c r="F5" s="17"/>
      <c r="G5" s="20"/>
      <c r="H5" s="17"/>
      <c r="I5" s="17"/>
      <c r="J5" s="17"/>
      <c r="K5" s="20"/>
      <c r="L5" s="20"/>
      <c r="M5" s="20"/>
      <c r="N5" s="36"/>
      <c r="O5" s="16"/>
      <c r="P5" s="16"/>
      <c r="Q5" s="16"/>
      <c r="R5" s="16"/>
      <c r="S5" s="16"/>
      <c r="T5" s="16"/>
      <c r="U5" s="16"/>
      <c r="V5" s="16"/>
      <c r="W5" s="16"/>
      <c r="X5" s="16"/>
      <c r="Y5" s="37"/>
      <c r="Z5" s="16"/>
      <c r="AA5" s="16"/>
      <c r="AB5" s="38"/>
      <c r="AC5" s="38"/>
      <c r="AD5" s="38"/>
      <c r="AE5" s="38"/>
      <c r="AF5" s="38"/>
      <c r="AG5" s="38"/>
      <c r="AH5" s="38"/>
      <c r="AI5" s="38"/>
      <c r="AJ5" s="38"/>
      <c r="AK5" s="38"/>
      <c r="AM5" s="16"/>
      <c r="AN5" s="16"/>
      <c r="AO5" s="16"/>
      <c r="AP5" s="16"/>
      <c r="AQ5" s="16"/>
      <c r="AR5" s="16"/>
      <c r="AS5" s="16"/>
      <c r="AT5" s="16"/>
      <c r="AU5" s="16"/>
      <c r="AV5" s="16"/>
      <c r="AW5" s="16"/>
    </row>
    <row r="6" ht="12.0" customHeight="1">
      <c r="A6" s="17" t="s">
        <v>57</v>
      </c>
      <c r="B6" s="17"/>
      <c r="C6" s="16">
        <v>0.73</v>
      </c>
      <c r="D6" s="17">
        <v>42.0</v>
      </c>
      <c r="E6" s="17">
        <v>17.0</v>
      </c>
      <c r="F6" s="17">
        <v>0.0</v>
      </c>
      <c r="G6" s="20">
        <v>15.0</v>
      </c>
      <c r="H6" s="17">
        <v>0.0</v>
      </c>
      <c r="I6" s="17">
        <v>14.0</v>
      </c>
      <c r="J6" s="17">
        <v>0.0</v>
      </c>
      <c r="K6" s="20">
        <v>3.0</v>
      </c>
      <c r="L6" s="20">
        <v>0.0</v>
      </c>
      <c r="M6" s="20">
        <v>0.0</v>
      </c>
      <c r="N6" s="36">
        <f t="shared" ref="N6:N15" si="5">SUM(D6:M6)</f>
        <v>91</v>
      </c>
      <c r="O6" s="16">
        <f t="shared" ref="O6:X6" si="3">(D6/$N6)*100</f>
        <v>46.15384615</v>
      </c>
      <c r="P6" s="16">
        <f t="shared" si="3"/>
        <v>18.68131868</v>
      </c>
      <c r="Q6" s="16">
        <f t="shared" si="3"/>
        <v>0</v>
      </c>
      <c r="R6" s="16">
        <f t="shared" si="3"/>
        <v>16.48351648</v>
      </c>
      <c r="S6" s="16">
        <f t="shared" si="3"/>
        <v>0</v>
      </c>
      <c r="T6" s="16">
        <f t="shared" si="3"/>
        <v>15.38461538</v>
      </c>
      <c r="U6" s="16">
        <f t="shared" si="3"/>
        <v>0</v>
      </c>
      <c r="V6" s="16">
        <f t="shared" si="3"/>
        <v>3.296703297</v>
      </c>
      <c r="W6" s="16">
        <f t="shared" si="3"/>
        <v>0</v>
      </c>
      <c r="X6" s="16">
        <f t="shared" si="3"/>
        <v>0</v>
      </c>
      <c r="Y6" s="37">
        <f t="shared" ref="Y6:Y15" si="7">SUM(O6:X6)</f>
        <v>100</v>
      </c>
      <c r="Z6" s="16"/>
      <c r="AA6" s="16">
        <v>0.73</v>
      </c>
      <c r="AB6" s="38">
        <f t="shared" ref="AB6:AB15" si="8">O6</f>
        <v>46.15384615</v>
      </c>
      <c r="AC6" s="38">
        <f t="shared" ref="AC6:AK6" si="4">AB6+P6</f>
        <v>64.83516484</v>
      </c>
      <c r="AD6" s="38">
        <f t="shared" si="4"/>
        <v>64.83516484</v>
      </c>
      <c r="AE6" s="38">
        <f t="shared" si="4"/>
        <v>81.31868132</v>
      </c>
      <c r="AF6" s="38">
        <f t="shared" si="4"/>
        <v>81.31868132</v>
      </c>
      <c r="AG6" s="38">
        <f t="shared" si="4"/>
        <v>96.7032967</v>
      </c>
      <c r="AH6" s="38">
        <f t="shared" si="4"/>
        <v>96.7032967</v>
      </c>
      <c r="AI6" s="38">
        <f t="shared" si="4"/>
        <v>100</v>
      </c>
      <c r="AJ6" s="38">
        <f t="shared" si="4"/>
        <v>100</v>
      </c>
      <c r="AK6" s="38">
        <f t="shared" si="4"/>
        <v>100</v>
      </c>
      <c r="AM6" s="16">
        <v>0.73</v>
      </c>
      <c r="AN6" s="16">
        <v>100.0</v>
      </c>
      <c r="AO6" s="16">
        <v>100.0</v>
      </c>
      <c r="AP6" s="16">
        <v>100.0</v>
      </c>
      <c r="AQ6" s="16">
        <v>96.7032967032967</v>
      </c>
      <c r="AR6" s="16">
        <v>96.7032967032967</v>
      </c>
      <c r="AS6" s="16">
        <v>81.31868131868131</v>
      </c>
      <c r="AT6" s="16">
        <v>81.31868131868131</v>
      </c>
      <c r="AU6" s="16">
        <v>64.83516483516483</v>
      </c>
      <c r="AV6" s="16">
        <v>64.83516483516483</v>
      </c>
      <c r="AW6" s="16">
        <v>46.15384615384615</v>
      </c>
    </row>
    <row r="7" ht="12.0" customHeight="1">
      <c r="A7" s="17" t="s">
        <v>58</v>
      </c>
      <c r="B7" s="17"/>
      <c r="C7" s="16">
        <v>2.815</v>
      </c>
      <c r="D7" s="17">
        <v>47.0</v>
      </c>
      <c r="E7" s="17">
        <v>14.0</v>
      </c>
      <c r="F7" s="17">
        <v>0.0</v>
      </c>
      <c r="G7" s="20">
        <v>14.0</v>
      </c>
      <c r="H7" s="17">
        <v>0.0</v>
      </c>
      <c r="I7" s="17">
        <v>15.0</v>
      </c>
      <c r="J7" s="17">
        <v>0.0</v>
      </c>
      <c r="K7" s="20">
        <v>0.0</v>
      </c>
      <c r="L7" s="20">
        <v>0.0</v>
      </c>
      <c r="M7" s="20">
        <v>0.0</v>
      </c>
      <c r="N7" s="36">
        <f t="shared" si="5"/>
        <v>90</v>
      </c>
      <c r="O7" s="16">
        <f t="shared" ref="O7:X7" si="6">(D7/$N7)*100</f>
        <v>52.22222222</v>
      </c>
      <c r="P7" s="16">
        <f t="shared" si="6"/>
        <v>15.55555556</v>
      </c>
      <c r="Q7" s="16">
        <f t="shared" si="6"/>
        <v>0</v>
      </c>
      <c r="R7" s="16">
        <f t="shared" si="6"/>
        <v>15.55555556</v>
      </c>
      <c r="S7" s="16">
        <f t="shared" si="6"/>
        <v>0</v>
      </c>
      <c r="T7" s="16">
        <f t="shared" si="6"/>
        <v>16.66666667</v>
      </c>
      <c r="U7" s="16">
        <f t="shared" si="6"/>
        <v>0</v>
      </c>
      <c r="V7" s="16">
        <f t="shared" si="6"/>
        <v>0</v>
      </c>
      <c r="W7" s="16">
        <f t="shared" si="6"/>
        <v>0</v>
      </c>
      <c r="X7" s="16">
        <f t="shared" si="6"/>
        <v>0</v>
      </c>
      <c r="Y7" s="37">
        <f t="shared" si="7"/>
        <v>100</v>
      </c>
      <c r="Z7" s="16"/>
      <c r="AA7" s="16">
        <v>2.815</v>
      </c>
      <c r="AB7" s="38">
        <f t="shared" si="8"/>
        <v>52.22222222</v>
      </c>
      <c r="AC7" s="38">
        <f t="shared" ref="AC7:AK7" si="9">AB7+P7</f>
        <v>67.77777778</v>
      </c>
      <c r="AD7" s="38">
        <f t="shared" si="9"/>
        <v>67.77777778</v>
      </c>
      <c r="AE7" s="38">
        <f t="shared" si="9"/>
        <v>83.33333333</v>
      </c>
      <c r="AF7" s="38">
        <f t="shared" si="9"/>
        <v>83.33333333</v>
      </c>
      <c r="AG7" s="38">
        <f t="shared" si="9"/>
        <v>100</v>
      </c>
      <c r="AH7" s="38">
        <f t="shared" si="9"/>
        <v>100</v>
      </c>
      <c r="AI7" s="38">
        <f t="shared" si="9"/>
        <v>100</v>
      </c>
      <c r="AJ7" s="38">
        <f t="shared" si="9"/>
        <v>100</v>
      </c>
      <c r="AK7" s="38">
        <f t="shared" si="9"/>
        <v>100</v>
      </c>
      <c r="AM7" s="16">
        <v>2.815</v>
      </c>
      <c r="AN7" s="16">
        <v>100.0</v>
      </c>
      <c r="AO7" s="16">
        <v>100.0</v>
      </c>
      <c r="AP7" s="16">
        <v>100.0</v>
      </c>
      <c r="AQ7" s="16">
        <v>100.0</v>
      </c>
      <c r="AR7" s="16">
        <v>100.0</v>
      </c>
      <c r="AS7" s="16">
        <v>83.33333333333334</v>
      </c>
      <c r="AT7" s="16">
        <v>83.33333333333334</v>
      </c>
      <c r="AU7" s="16">
        <v>67.77777777777779</v>
      </c>
      <c r="AV7" s="16">
        <v>67.77777777777779</v>
      </c>
      <c r="AW7" s="16">
        <v>52.22222222222223</v>
      </c>
    </row>
    <row r="8" ht="12.0" customHeight="1">
      <c r="A8" s="17" t="s">
        <v>59</v>
      </c>
      <c r="B8" s="17"/>
      <c r="C8" s="16">
        <v>4.83</v>
      </c>
      <c r="D8" s="17">
        <v>40.0</v>
      </c>
      <c r="E8" s="17">
        <v>16.0</v>
      </c>
      <c r="F8" s="17">
        <v>0.0</v>
      </c>
      <c r="G8" s="20">
        <v>13.0</v>
      </c>
      <c r="H8" s="17">
        <v>0.0</v>
      </c>
      <c r="I8" s="17">
        <v>16.0</v>
      </c>
      <c r="J8" s="17">
        <v>0.0</v>
      </c>
      <c r="K8" s="20">
        <v>5.0</v>
      </c>
      <c r="L8" s="20">
        <v>0.0</v>
      </c>
      <c r="M8" s="20">
        <v>0.0</v>
      </c>
      <c r="N8" s="36">
        <f t="shared" si="5"/>
        <v>90</v>
      </c>
      <c r="O8" s="16">
        <f t="shared" ref="O8:X8" si="10">(D8/$N8)*100</f>
        <v>44.44444444</v>
      </c>
      <c r="P8" s="16">
        <f t="shared" si="10"/>
        <v>17.77777778</v>
      </c>
      <c r="Q8" s="16">
        <f t="shared" si="10"/>
        <v>0</v>
      </c>
      <c r="R8" s="16">
        <f t="shared" si="10"/>
        <v>14.44444444</v>
      </c>
      <c r="S8" s="16">
        <f t="shared" si="10"/>
        <v>0</v>
      </c>
      <c r="T8" s="16">
        <f t="shared" si="10"/>
        <v>17.77777778</v>
      </c>
      <c r="U8" s="16">
        <f t="shared" si="10"/>
        <v>0</v>
      </c>
      <c r="V8" s="16">
        <f t="shared" si="10"/>
        <v>5.555555556</v>
      </c>
      <c r="W8" s="16">
        <f t="shared" si="10"/>
        <v>0</v>
      </c>
      <c r="X8" s="16">
        <f t="shared" si="10"/>
        <v>0</v>
      </c>
      <c r="Y8" s="37">
        <f t="shared" si="7"/>
        <v>100</v>
      </c>
      <c r="Z8" s="16"/>
      <c r="AA8" s="16">
        <v>4.83</v>
      </c>
      <c r="AB8" s="38">
        <f t="shared" si="8"/>
        <v>44.44444444</v>
      </c>
      <c r="AC8" s="38">
        <f t="shared" ref="AC8:AK8" si="11">AB8+P8</f>
        <v>62.22222222</v>
      </c>
      <c r="AD8" s="38">
        <f t="shared" si="11"/>
        <v>62.22222222</v>
      </c>
      <c r="AE8" s="38">
        <f t="shared" si="11"/>
        <v>76.66666667</v>
      </c>
      <c r="AF8" s="38">
        <f t="shared" si="11"/>
        <v>76.66666667</v>
      </c>
      <c r="AG8" s="38">
        <f t="shared" si="11"/>
        <v>94.44444444</v>
      </c>
      <c r="AH8" s="38">
        <f t="shared" si="11"/>
        <v>94.44444444</v>
      </c>
      <c r="AI8" s="38">
        <f t="shared" si="11"/>
        <v>100</v>
      </c>
      <c r="AJ8" s="38">
        <f t="shared" si="11"/>
        <v>100</v>
      </c>
      <c r="AK8" s="38">
        <f t="shared" si="11"/>
        <v>100</v>
      </c>
      <c r="AM8" s="16">
        <v>4.83</v>
      </c>
      <c r="AN8" s="16">
        <v>99.99999999999999</v>
      </c>
      <c r="AO8" s="16">
        <v>99.99999999999999</v>
      </c>
      <c r="AP8" s="16">
        <v>99.99999999999999</v>
      </c>
      <c r="AQ8" s="16">
        <v>94.44444444444443</v>
      </c>
      <c r="AR8" s="16">
        <v>94.44444444444443</v>
      </c>
      <c r="AS8" s="16">
        <v>76.66666666666666</v>
      </c>
      <c r="AT8" s="16">
        <v>76.66666666666666</v>
      </c>
      <c r="AU8" s="16">
        <v>62.22222222222222</v>
      </c>
      <c r="AV8" s="16">
        <v>62.22222222222222</v>
      </c>
      <c r="AW8" s="16">
        <v>44.44444444444444</v>
      </c>
    </row>
    <row r="9" ht="12.0" customHeight="1">
      <c r="A9" s="17" t="s">
        <v>61</v>
      </c>
      <c r="B9" s="17"/>
      <c r="C9" s="16">
        <v>6.85</v>
      </c>
      <c r="D9" s="17">
        <v>37.0</v>
      </c>
      <c r="E9" s="17">
        <v>15.0</v>
      </c>
      <c r="F9" s="17">
        <v>0.0</v>
      </c>
      <c r="G9" s="20">
        <v>15.0</v>
      </c>
      <c r="H9" s="17">
        <v>0.0</v>
      </c>
      <c r="I9" s="17">
        <v>22.0</v>
      </c>
      <c r="J9" s="17">
        <v>0.0</v>
      </c>
      <c r="K9" s="20">
        <v>2.0</v>
      </c>
      <c r="L9" s="20">
        <v>0.0</v>
      </c>
      <c r="M9" s="20">
        <v>0.0</v>
      </c>
      <c r="N9" s="36">
        <f t="shared" si="5"/>
        <v>91</v>
      </c>
      <c r="O9" s="16">
        <f t="shared" ref="O9:X9" si="12">(D9/$N9)*100</f>
        <v>40.65934066</v>
      </c>
      <c r="P9" s="16">
        <f t="shared" si="12"/>
        <v>16.48351648</v>
      </c>
      <c r="Q9" s="16">
        <f t="shared" si="12"/>
        <v>0</v>
      </c>
      <c r="R9" s="16">
        <f t="shared" si="12"/>
        <v>16.48351648</v>
      </c>
      <c r="S9" s="16">
        <f t="shared" si="12"/>
        <v>0</v>
      </c>
      <c r="T9" s="16">
        <f t="shared" si="12"/>
        <v>24.17582418</v>
      </c>
      <c r="U9" s="16">
        <f t="shared" si="12"/>
        <v>0</v>
      </c>
      <c r="V9" s="16">
        <f t="shared" si="12"/>
        <v>2.197802198</v>
      </c>
      <c r="W9" s="16">
        <f t="shared" si="12"/>
        <v>0</v>
      </c>
      <c r="X9" s="16">
        <f t="shared" si="12"/>
        <v>0</v>
      </c>
      <c r="Y9" s="37">
        <f t="shared" si="7"/>
        <v>100</v>
      </c>
      <c r="Z9" s="16"/>
      <c r="AA9" s="16">
        <v>6.85</v>
      </c>
      <c r="AB9" s="38">
        <f t="shared" si="8"/>
        <v>40.65934066</v>
      </c>
      <c r="AC9" s="38">
        <f t="shared" ref="AC9:AK9" si="13">AB9+P9</f>
        <v>57.14285714</v>
      </c>
      <c r="AD9" s="38">
        <f t="shared" si="13"/>
        <v>57.14285714</v>
      </c>
      <c r="AE9" s="38">
        <f t="shared" si="13"/>
        <v>73.62637363</v>
      </c>
      <c r="AF9" s="38">
        <f t="shared" si="13"/>
        <v>73.62637363</v>
      </c>
      <c r="AG9" s="38">
        <f t="shared" si="13"/>
        <v>97.8021978</v>
      </c>
      <c r="AH9" s="38">
        <f t="shared" si="13"/>
        <v>97.8021978</v>
      </c>
      <c r="AI9" s="38">
        <f t="shared" si="13"/>
        <v>100</v>
      </c>
      <c r="AJ9" s="38">
        <f t="shared" si="13"/>
        <v>100</v>
      </c>
      <c r="AK9" s="38">
        <f t="shared" si="13"/>
        <v>100</v>
      </c>
      <c r="AM9" s="16">
        <v>6.85</v>
      </c>
      <c r="AN9" s="16">
        <v>100.0</v>
      </c>
      <c r="AO9" s="16">
        <v>100.0</v>
      </c>
      <c r="AP9" s="16">
        <v>100.0</v>
      </c>
      <c r="AQ9" s="16">
        <v>97.8021978021978</v>
      </c>
      <c r="AR9" s="16">
        <v>97.8021978021978</v>
      </c>
      <c r="AS9" s="16">
        <v>73.62637362637362</v>
      </c>
      <c r="AT9" s="16">
        <v>73.62637362637362</v>
      </c>
      <c r="AU9" s="16">
        <v>57.14285714285714</v>
      </c>
      <c r="AV9" s="16">
        <v>57.14285714285714</v>
      </c>
      <c r="AW9" s="16">
        <v>40.65934065934066</v>
      </c>
    </row>
    <row r="10" ht="12.0" customHeight="1">
      <c r="A10" s="17" t="s">
        <v>62</v>
      </c>
      <c r="B10" s="17"/>
      <c r="C10" s="16">
        <v>8.88</v>
      </c>
      <c r="D10" s="17">
        <v>37.0</v>
      </c>
      <c r="E10" s="17">
        <v>17.0</v>
      </c>
      <c r="F10" s="17">
        <v>2.0</v>
      </c>
      <c r="G10" s="20">
        <v>12.0</v>
      </c>
      <c r="H10" s="17">
        <v>2.0</v>
      </c>
      <c r="I10" s="17">
        <v>18.0</v>
      </c>
      <c r="J10" s="17">
        <v>0.0</v>
      </c>
      <c r="K10" s="20">
        <v>0.0</v>
      </c>
      <c r="L10" s="20">
        <v>0.0</v>
      </c>
      <c r="M10" s="20">
        <v>0.0</v>
      </c>
      <c r="N10" s="36">
        <f t="shared" si="5"/>
        <v>88</v>
      </c>
      <c r="O10" s="16">
        <f t="shared" ref="O10:X10" si="14">(D10/$N10)*100</f>
        <v>42.04545455</v>
      </c>
      <c r="P10" s="16">
        <f t="shared" si="14"/>
        <v>19.31818182</v>
      </c>
      <c r="Q10" s="16">
        <f t="shared" si="14"/>
        <v>2.272727273</v>
      </c>
      <c r="R10" s="16">
        <f t="shared" si="14"/>
        <v>13.63636364</v>
      </c>
      <c r="S10" s="16">
        <f t="shared" si="14"/>
        <v>2.272727273</v>
      </c>
      <c r="T10" s="16">
        <f t="shared" si="14"/>
        <v>20.45454545</v>
      </c>
      <c r="U10" s="16">
        <f t="shared" si="14"/>
        <v>0</v>
      </c>
      <c r="V10" s="16">
        <f t="shared" si="14"/>
        <v>0</v>
      </c>
      <c r="W10" s="16">
        <f t="shared" si="14"/>
        <v>0</v>
      </c>
      <c r="X10" s="16">
        <f t="shared" si="14"/>
        <v>0</v>
      </c>
      <c r="Y10" s="37">
        <f t="shared" si="7"/>
        <v>100</v>
      </c>
      <c r="Z10" s="16"/>
      <c r="AA10" s="16">
        <v>8.88</v>
      </c>
      <c r="AB10" s="38">
        <f t="shared" si="8"/>
        <v>42.04545455</v>
      </c>
      <c r="AC10" s="38">
        <f t="shared" ref="AC10:AK10" si="15">AB10+P10</f>
        <v>61.36363636</v>
      </c>
      <c r="AD10" s="38">
        <f t="shared" si="15"/>
        <v>63.63636364</v>
      </c>
      <c r="AE10" s="38">
        <f t="shared" si="15"/>
        <v>77.27272727</v>
      </c>
      <c r="AF10" s="38">
        <f t="shared" si="15"/>
        <v>79.54545455</v>
      </c>
      <c r="AG10" s="38">
        <f t="shared" si="15"/>
        <v>100</v>
      </c>
      <c r="AH10" s="38">
        <f t="shared" si="15"/>
        <v>100</v>
      </c>
      <c r="AI10" s="38">
        <f t="shared" si="15"/>
        <v>100</v>
      </c>
      <c r="AJ10" s="38">
        <f t="shared" si="15"/>
        <v>100</v>
      </c>
      <c r="AK10" s="38">
        <f t="shared" si="15"/>
        <v>100</v>
      </c>
      <c r="AM10" s="16">
        <v>8.88</v>
      </c>
      <c r="AN10" s="16">
        <v>99.99999999999999</v>
      </c>
      <c r="AO10" s="16">
        <v>99.99999999999999</v>
      </c>
      <c r="AP10" s="16">
        <v>99.99999999999999</v>
      </c>
      <c r="AQ10" s="16">
        <v>99.99999999999999</v>
      </c>
      <c r="AR10" s="16">
        <v>99.99999999999999</v>
      </c>
      <c r="AS10" s="16">
        <v>79.54545454545453</v>
      </c>
      <c r="AT10" s="16">
        <v>77.27272727272727</v>
      </c>
      <c r="AU10" s="16">
        <v>63.63636363636363</v>
      </c>
      <c r="AV10" s="16">
        <v>61.36363636363636</v>
      </c>
      <c r="AW10" s="16">
        <v>42.04545454545455</v>
      </c>
    </row>
    <row r="11" ht="12.0" customHeight="1">
      <c r="A11" s="17" t="s">
        <v>63</v>
      </c>
      <c r="B11" s="17"/>
      <c r="C11" s="16">
        <v>10.9</v>
      </c>
      <c r="D11" s="17">
        <v>48.0</v>
      </c>
      <c r="E11" s="17">
        <v>14.0</v>
      </c>
      <c r="F11" s="17">
        <v>0.0</v>
      </c>
      <c r="G11" s="20">
        <v>12.0</v>
      </c>
      <c r="H11" s="17">
        <v>0.0</v>
      </c>
      <c r="I11" s="17">
        <v>14.0</v>
      </c>
      <c r="J11" s="17">
        <v>6.0</v>
      </c>
      <c r="K11" s="20">
        <v>0.0</v>
      </c>
      <c r="L11" s="20">
        <v>0.0</v>
      </c>
      <c r="M11" s="20">
        <v>0.0</v>
      </c>
      <c r="N11" s="36">
        <f t="shared" si="5"/>
        <v>94</v>
      </c>
      <c r="O11" s="16">
        <f t="shared" ref="O11:X11" si="16">(D11/$N11)*100</f>
        <v>51.06382979</v>
      </c>
      <c r="P11" s="16">
        <f t="shared" si="16"/>
        <v>14.89361702</v>
      </c>
      <c r="Q11" s="16">
        <f t="shared" si="16"/>
        <v>0</v>
      </c>
      <c r="R11" s="16">
        <f t="shared" si="16"/>
        <v>12.76595745</v>
      </c>
      <c r="S11" s="16">
        <f t="shared" si="16"/>
        <v>0</v>
      </c>
      <c r="T11" s="16">
        <f t="shared" si="16"/>
        <v>14.89361702</v>
      </c>
      <c r="U11" s="16">
        <f t="shared" si="16"/>
        <v>6.382978723</v>
      </c>
      <c r="V11" s="16">
        <f t="shared" si="16"/>
        <v>0</v>
      </c>
      <c r="W11" s="16">
        <f t="shared" si="16"/>
        <v>0</v>
      </c>
      <c r="X11" s="16">
        <f t="shared" si="16"/>
        <v>0</v>
      </c>
      <c r="Y11" s="37">
        <f t="shared" si="7"/>
        <v>100</v>
      </c>
      <c r="Z11" s="16"/>
      <c r="AA11" s="16">
        <v>10.9</v>
      </c>
      <c r="AB11" s="38">
        <f t="shared" si="8"/>
        <v>51.06382979</v>
      </c>
      <c r="AC11" s="38">
        <f t="shared" ref="AC11:AK11" si="17">AB11+P11</f>
        <v>65.95744681</v>
      </c>
      <c r="AD11" s="38">
        <f t="shared" si="17"/>
        <v>65.95744681</v>
      </c>
      <c r="AE11" s="38">
        <f t="shared" si="17"/>
        <v>78.72340426</v>
      </c>
      <c r="AF11" s="38">
        <f t="shared" si="17"/>
        <v>78.72340426</v>
      </c>
      <c r="AG11" s="38">
        <f t="shared" si="17"/>
        <v>93.61702128</v>
      </c>
      <c r="AH11" s="38">
        <f t="shared" si="17"/>
        <v>100</v>
      </c>
      <c r="AI11" s="38">
        <f t="shared" si="17"/>
        <v>100</v>
      </c>
      <c r="AJ11" s="38">
        <f t="shared" si="17"/>
        <v>100</v>
      </c>
      <c r="AK11" s="38">
        <f t="shared" si="17"/>
        <v>100</v>
      </c>
      <c r="AM11" s="16">
        <v>10.9</v>
      </c>
      <c r="AN11" s="16">
        <v>100.0</v>
      </c>
      <c r="AO11" s="16">
        <v>100.0</v>
      </c>
      <c r="AP11" s="16">
        <v>100.0</v>
      </c>
      <c r="AQ11" s="16">
        <v>100.0</v>
      </c>
      <c r="AR11" s="16">
        <v>93.61702127659575</v>
      </c>
      <c r="AS11" s="16">
        <v>78.72340425531915</v>
      </c>
      <c r="AT11" s="16">
        <v>78.72340425531915</v>
      </c>
      <c r="AU11" s="16">
        <v>65.95744680851064</v>
      </c>
      <c r="AV11" s="16">
        <v>65.95744680851064</v>
      </c>
      <c r="AW11" s="16">
        <v>51.06382978723404</v>
      </c>
    </row>
    <row r="12" ht="12.0" customHeight="1">
      <c r="A12" s="17" t="s">
        <v>64</v>
      </c>
      <c r="B12" s="17"/>
      <c r="C12" s="16">
        <v>12.925</v>
      </c>
      <c r="D12" s="17">
        <v>22.0</v>
      </c>
      <c r="E12" s="17">
        <v>36.0</v>
      </c>
      <c r="F12" s="17">
        <v>0.0</v>
      </c>
      <c r="G12" s="20">
        <v>6.0</v>
      </c>
      <c r="H12" s="17">
        <v>0.0</v>
      </c>
      <c r="I12" s="17">
        <v>24.0</v>
      </c>
      <c r="J12" s="17">
        <v>4.0</v>
      </c>
      <c r="K12" s="20">
        <v>2.0</v>
      </c>
      <c r="L12" s="20">
        <v>0.0</v>
      </c>
      <c r="M12" s="20">
        <v>0.0</v>
      </c>
      <c r="N12" s="36">
        <f t="shared" si="5"/>
        <v>94</v>
      </c>
      <c r="O12" s="16">
        <f t="shared" ref="O12:X12" si="18">(D12/$N12)*100</f>
        <v>23.40425532</v>
      </c>
      <c r="P12" s="16">
        <f t="shared" si="18"/>
        <v>38.29787234</v>
      </c>
      <c r="Q12" s="16">
        <f t="shared" si="18"/>
        <v>0</v>
      </c>
      <c r="R12" s="16">
        <f t="shared" si="18"/>
        <v>6.382978723</v>
      </c>
      <c r="S12" s="16">
        <f t="shared" si="18"/>
        <v>0</v>
      </c>
      <c r="T12" s="16">
        <f t="shared" si="18"/>
        <v>25.53191489</v>
      </c>
      <c r="U12" s="16">
        <f t="shared" si="18"/>
        <v>4.255319149</v>
      </c>
      <c r="V12" s="16">
        <f t="shared" si="18"/>
        <v>2.127659574</v>
      </c>
      <c r="W12" s="16">
        <f t="shared" si="18"/>
        <v>0</v>
      </c>
      <c r="X12" s="16">
        <f t="shared" si="18"/>
        <v>0</v>
      </c>
      <c r="Y12" s="37">
        <f t="shared" si="7"/>
        <v>100</v>
      </c>
      <c r="Z12" s="16"/>
      <c r="AA12" s="16">
        <v>12.925</v>
      </c>
      <c r="AB12" s="38">
        <f t="shared" si="8"/>
        <v>23.40425532</v>
      </c>
      <c r="AC12" s="38">
        <f t="shared" ref="AC12:AK12" si="19">AB12+P12</f>
        <v>61.70212766</v>
      </c>
      <c r="AD12" s="38">
        <f t="shared" si="19"/>
        <v>61.70212766</v>
      </c>
      <c r="AE12" s="38">
        <f t="shared" si="19"/>
        <v>68.08510638</v>
      </c>
      <c r="AF12" s="38">
        <f t="shared" si="19"/>
        <v>68.08510638</v>
      </c>
      <c r="AG12" s="38">
        <f t="shared" si="19"/>
        <v>93.61702128</v>
      </c>
      <c r="AH12" s="38">
        <f t="shared" si="19"/>
        <v>97.87234043</v>
      </c>
      <c r="AI12" s="38">
        <f t="shared" si="19"/>
        <v>100</v>
      </c>
      <c r="AJ12" s="38">
        <f t="shared" si="19"/>
        <v>100</v>
      </c>
      <c r="AK12" s="38">
        <f t="shared" si="19"/>
        <v>100</v>
      </c>
      <c r="AM12" s="16">
        <v>12.925</v>
      </c>
      <c r="AN12" s="16">
        <v>100.0</v>
      </c>
      <c r="AO12" s="16">
        <v>100.0</v>
      </c>
      <c r="AP12" s="16">
        <v>100.0</v>
      </c>
      <c r="AQ12" s="16">
        <v>97.87234042553192</v>
      </c>
      <c r="AR12" s="16">
        <v>93.61702127659575</v>
      </c>
      <c r="AS12" s="16">
        <v>68.08510638297872</v>
      </c>
      <c r="AT12" s="16">
        <v>68.08510638297872</v>
      </c>
      <c r="AU12" s="16">
        <v>61.70212765957447</v>
      </c>
      <c r="AV12" s="16">
        <v>61.70212765957447</v>
      </c>
      <c r="AW12" s="16">
        <v>23.404255319148938</v>
      </c>
    </row>
    <row r="13" ht="12.0" customHeight="1">
      <c r="A13" s="17" t="s">
        <v>65</v>
      </c>
      <c r="B13" s="17"/>
      <c r="C13" s="16">
        <v>14.94</v>
      </c>
      <c r="D13" s="17">
        <v>41.0</v>
      </c>
      <c r="E13" s="17">
        <v>13.0</v>
      </c>
      <c r="F13" s="17">
        <v>0.0</v>
      </c>
      <c r="G13" s="20">
        <v>8.0</v>
      </c>
      <c r="H13" s="17">
        <v>1.0</v>
      </c>
      <c r="I13" s="17">
        <v>25.0</v>
      </c>
      <c r="J13" s="17">
        <v>0.0</v>
      </c>
      <c r="K13" s="20">
        <v>4.0</v>
      </c>
      <c r="L13" s="20">
        <v>0.0</v>
      </c>
      <c r="M13" s="20">
        <v>0.0</v>
      </c>
      <c r="N13" s="36">
        <f t="shared" si="5"/>
        <v>92</v>
      </c>
      <c r="O13" s="16">
        <f t="shared" ref="O13:X13" si="20">(D13/$N13)*100</f>
        <v>44.56521739</v>
      </c>
      <c r="P13" s="16">
        <f t="shared" si="20"/>
        <v>14.13043478</v>
      </c>
      <c r="Q13" s="16">
        <f t="shared" si="20"/>
        <v>0</v>
      </c>
      <c r="R13" s="16">
        <f t="shared" si="20"/>
        <v>8.695652174</v>
      </c>
      <c r="S13" s="16">
        <f t="shared" si="20"/>
        <v>1.086956522</v>
      </c>
      <c r="T13" s="16">
        <f t="shared" si="20"/>
        <v>27.17391304</v>
      </c>
      <c r="U13" s="16">
        <f t="shared" si="20"/>
        <v>0</v>
      </c>
      <c r="V13" s="16">
        <f t="shared" si="20"/>
        <v>4.347826087</v>
      </c>
      <c r="W13" s="16">
        <f t="shared" si="20"/>
        <v>0</v>
      </c>
      <c r="X13" s="16">
        <f t="shared" si="20"/>
        <v>0</v>
      </c>
      <c r="Y13" s="37">
        <f t="shared" si="7"/>
        <v>100</v>
      </c>
      <c r="Z13" s="16"/>
      <c r="AA13" s="16">
        <v>14.94</v>
      </c>
      <c r="AB13" s="38">
        <f t="shared" si="8"/>
        <v>44.56521739</v>
      </c>
      <c r="AC13" s="38">
        <f t="shared" ref="AC13:AK13" si="21">AB13+P13</f>
        <v>58.69565217</v>
      </c>
      <c r="AD13" s="38">
        <f t="shared" si="21"/>
        <v>58.69565217</v>
      </c>
      <c r="AE13" s="38">
        <f t="shared" si="21"/>
        <v>67.39130435</v>
      </c>
      <c r="AF13" s="38">
        <f t="shared" si="21"/>
        <v>68.47826087</v>
      </c>
      <c r="AG13" s="38">
        <f t="shared" si="21"/>
        <v>95.65217391</v>
      </c>
      <c r="AH13" s="38">
        <f t="shared" si="21"/>
        <v>95.65217391</v>
      </c>
      <c r="AI13" s="38">
        <f t="shared" si="21"/>
        <v>100</v>
      </c>
      <c r="AJ13" s="38">
        <f t="shared" si="21"/>
        <v>100</v>
      </c>
      <c r="AK13" s="38">
        <f t="shared" si="21"/>
        <v>100</v>
      </c>
      <c r="AM13" s="16">
        <v>14.94</v>
      </c>
      <c r="AN13" s="16">
        <v>99.99999999999999</v>
      </c>
      <c r="AO13" s="16">
        <v>99.99999999999999</v>
      </c>
      <c r="AP13" s="16">
        <v>99.99999999999999</v>
      </c>
      <c r="AQ13" s="16">
        <v>95.65217391304347</v>
      </c>
      <c r="AR13" s="16">
        <v>95.65217391304347</v>
      </c>
      <c r="AS13" s="16">
        <v>68.4782608695652</v>
      </c>
      <c r="AT13" s="16">
        <v>67.39130434782608</v>
      </c>
      <c r="AU13" s="16">
        <v>58.69565217391304</v>
      </c>
      <c r="AV13" s="16">
        <v>58.69565217391304</v>
      </c>
      <c r="AW13" s="16">
        <v>44.565217391304344</v>
      </c>
    </row>
    <row r="14" ht="12.0" customHeight="1">
      <c r="A14" s="17" t="s">
        <v>66</v>
      </c>
      <c r="B14" s="17"/>
      <c r="C14" s="16">
        <v>16.975</v>
      </c>
      <c r="D14" s="17">
        <v>36.0</v>
      </c>
      <c r="E14" s="17">
        <v>14.0</v>
      </c>
      <c r="F14" s="17">
        <v>0.0</v>
      </c>
      <c r="G14" s="20">
        <v>5.0</v>
      </c>
      <c r="H14" s="17">
        <v>1.0</v>
      </c>
      <c r="I14" s="17">
        <v>35.0</v>
      </c>
      <c r="J14" s="17">
        <v>5.0</v>
      </c>
      <c r="K14" s="20">
        <v>0.0</v>
      </c>
      <c r="L14" s="20">
        <v>0.0</v>
      </c>
      <c r="M14" s="20">
        <v>0.0</v>
      </c>
      <c r="N14" s="36">
        <f t="shared" si="5"/>
        <v>96</v>
      </c>
      <c r="O14" s="16">
        <f t="shared" ref="O14:X14" si="22">(D14/$N14)*100</f>
        <v>37.5</v>
      </c>
      <c r="P14" s="16">
        <f t="shared" si="22"/>
        <v>14.58333333</v>
      </c>
      <c r="Q14" s="16">
        <f t="shared" si="22"/>
        <v>0</v>
      </c>
      <c r="R14" s="16">
        <f t="shared" si="22"/>
        <v>5.208333333</v>
      </c>
      <c r="S14" s="16">
        <f t="shared" si="22"/>
        <v>1.041666667</v>
      </c>
      <c r="T14" s="16">
        <f t="shared" si="22"/>
        <v>36.45833333</v>
      </c>
      <c r="U14" s="16">
        <f t="shared" si="22"/>
        <v>5.208333333</v>
      </c>
      <c r="V14" s="16">
        <f t="shared" si="22"/>
        <v>0</v>
      </c>
      <c r="W14" s="16">
        <f t="shared" si="22"/>
        <v>0</v>
      </c>
      <c r="X14" s="16">
        <f t="shared" si="22"/>
        <v>0</v>
      </c>
      <c r="Y14" s="37">
        <f t="shared" si="7"/>
        <v>100</v>
      </c>
      <c r="Z14" s="16"/>
      <c r="AA14" s="16">
        <v>16.975</v>
      </c>
      <c r="AB14" s="38">
        <f t="shared" si="8"/>
        <v>37.5</v>
      </c>
      <c r="AC14" s="38">
        <f t="shared" ref="AC14:AK14" si="23">AB14+P14</f>
        <v>52.08333333</v>
      </c>
      <c r="AD14" s="38">
        <f t="shared" si="23"/>
        <v>52.08333333</v>
      </c>
      <c r="AE14" s="38">
        <f t="shared" si="23"/>
        <v>57.29166667</v>
      </c>
      <c r="AF14" s="38">
        <f t="shared" si="23"/>
        <v>58.33333333</v>
      </c>
      <c r="AG14" s="38">
        <f t="shared" si="23"/>
        <v>94.79166667</v>
      </c>
      <c r="AH14" s="38">
        <f t="shared" si="23"/>
        <v>100</v>
      </c>
      <c r="AI14" s="38">
        <f t="shared" si="23"/>
        <v>100</v>
      </c>
      <c r="AJ14" s="38">
        <f t="shared" si="23"/>
        <v>100</v>
      </c>
      <c r="AK14" s="38">
        <f t="shared" si="23"/>
        <v>100</v>
      </c>
      <c r="AM14" s="16">
        <v>16.975</v>
      </c>
      <c r="AN14" s="16">
        <v>99.99999999999999</v>
      </c>
      <c r="AO14" s="16">
        <v>99.99999999999999</v>
      </c>
      <c r="AP14" s="16">
        <v>99.99999999999999</v>
      </c>
      <c r="AQ14" s="16">
        <v>99.99999999999999</v>
      </c>
      <c r="AR14" s="16">
        <v>94.79166666666666</v>
      </c>
      <c r="AS14" s="16">
        <v>58.333333333333336</v>
      </c>
      <c r="AT14" s="16">
        <v>57.29166666666667</v>
      </c>
      <c r="AU14" s="16">
        <v>52.083333333333336</v>
      </c>
      <c r="AV14" s="16">
        <v>52.083333333333336</v>
      </c>
      <c r="AW14" s="16">
        <v>37.5</v>
      </c>
    </row>
    <row r="15" ht="12.0" customHeight="1">
      <c r="A15" s="17" t="s">
        <v>67</v>
      </c>
      <c r="B15" s="17"/>
      <c r="C15" s="16">
        <v>19.015</v>
      </c>
      <c r="D15" s="17">
        <v>32.0</v>
      </c>
      <c r="E15" s="17">
        <v>17.0</v>
      </c>
      <c r="F15" s="17">
        <v>7.0</v>
      </c>
      <c r="G15" s="20">
        <v>11.0</v>
      </c>
      <c r="H15" s="17">
        <v>0.0</v>
      </c>
      <c r="I15" s="17">
        <v>15.0</v>
      </c>
      <c r="J15" s="17">
        <v>4.0</v>
      </c>
      <c r="K15" s="20">
        <v>3.0</v>
      </c>
      <c r="L15" s="20">
        <v>0.0</v>
      </c>
      <c r="M15" s="20">
        <v>0.0</v>
      </c>
      <c r="N15" s="36">
        <f t="shared" si="5"/>
        <v>89</v>
      </c>
      <c r="O15" s="16">
        <f t="shared" ref="O15:X15" si="24">(D15/$N15)*100</f>
        <v>35.95505618</v>
      </c>
      <c r="P15" s="16">
        <f t="shared" si="24"/>
        <v>19.1011236</v>
      </c>
      <c r="Q15" s="16">
        <f t="shared" si="24"/>
        <v>7.865168539</v>
      </c>
      <c r="R15" s="16">
        <f t="shared" si="24"/>
        <v>12.35955056</v>
      </c>
      <c r="S15" s="16">
        <f t="shared" si="24"/>
        <v>0</v>
      </c>
      <c r="T15" s="16">
        <f t="shared" si="24"/>
        <v>16.85393258</v>
      </c>
      <c r="U15" s="16">
        <f t="shared" si="24"/>
        <v>4.494382022</v>
      </c>
      <c r="V15" s="16">
        <f t="shared" si="24"/>
        <v>3.370786517</v>
      </c>
      <c r="W15" s="16">
        <f t="shared" si="24"/>
        <v>0</v>
      </c>
      <c r="X15" s="16">
        <f t="shared" si="24"/>
        <v>0</v>
      </c>
      <c r="Y15" s="37">
        <f t="shared" si="7"/>
        <v>100</v>
      </c>
      <c r="Z15" s="16"/>
      <c r="AA15" s="16">
        <v>19.015</v>
      </c>
      <c r="AB15" s="38">
        <f t="shared" si="8"/>
        <v>35.95505618</v>
      </c>
      <c r="AC15" s="38">
        <f t="shared" ref="AC15:AK15" si="25">AB15+P15</f>
        <v>55.05617978</v>
      </c>
      <c r="AD15" s="38">
        <f t="shared" si="25"/>
        <v>62.92134831</v>
      </c>
      <c r="AE15" s="38">
        <f t="shared" si="25"/>
        <v>75.28089888</v>
      </c>
      <c r="AF15" s="38">
        <f t="shared" si="25"/>
        <v>75.28089888</v>
      </c>
      <c r="AG15" s="38">
        <f t="shared" si="25"/>
        <v>92.13483146</v>
      </c>
      <c r="AH15" s="38">
        <f t="shared" si="25"/>
        <v>96.62921348</v>
      </c>
      <c r="AI15" s="38">
        <f t="shared" si="25"/>
        <v>100</v>
      </c>
      <c r="AJ15" s="38">
        <f t="shared" si="25"/>
        <v>100</v>
      </c>
      <c r="AK15" s="38">
        <f t="shared" si="25"/>
        <v>100</v>
      </c>
      <c r="AM15" s="16">
        <v>19.015</v>
      </c>
      <c r="AN15" s="16">
        <v>99.99999999999999</v>
      </c>
      <c r="AO15" s="16">
        <v>99.99999999999999</v>
      </c>
      <c r="AP15" s="16">
        <v>99.99999999999999</v>
      </c>
      <c r="AQ15" s="16">
        <v>96.62921348314606</v>
      </c>
      <c r="AR15" s="16">
        <v>92.13483146067415</v>
      </c>
      <c r="AS15" s="16">
        <v>75.28089887640449</v>
      </c>
      <c r="AT15" s="16">
        <v>75.28089887640449</v>
      </c>
      <c r="AU15" s="16">
        <v>62.92134831460674</v>
      </c>
      <c r="AV15" s="16">
        <v>55.056179775280896</v>
      </c>
      <c r="AW15" s="16">
        <v>35.95505617977528</v>
      </c>
    </row>
    <row r="16" ht="12.0" customHeight="1">
      <c r="A16" s="17"/>
      <c r="B16" s="17"/>
      <c r="C16" s="16"/>
      <c r="D16" s="17"/>
      <c r="E16" s="17"/>
      <c r="F16" s="17"/>
      <c r="G16" s="20"/>
      <c r="H16" s="17"/>
      <c r="I16" s="17"/>
      <c r="J16" s="17"/>
      <c r="K16" s="20"/>
      <c r="L16" s="20"/>
      <c r="M16" s="20"/>
      <c r="N16" s="36"/>
      <c r="O16" s="16"/>
      <c r="P16" s="16"/>
      <c r="Q16" s="16"/>
      <c r="R16" s="16"/>
      <c r="S16" s="16"/>
      <c r="T16" s="16"/>
      <c r="U16" s="16"/>
      <c r="V16" s="16"/>
      <c r="W16" s="16"/>
      <c r="X16" s="16"/>
      <c r="Y16" s="37"/>
      <c r="Z16" s="16"/>
      <c r="AA16" s="16"/>
      <c r="AB16" s="38"/>
      <c r="AC16" s="38"/>
      <c r="AD16" s="38"/>
      <c r="AE16" s="38"/>
      <c r="AF16" s="38"/>
      <c r="AG16" s="38"/>
      <c r="AH16" s="38"/>
      <c r="AI16" s="38"/>
      <c r="AJ16" s="38"/>
      <c r="AK16" s="38"/>
      <c r="AM16" s="16"/>
      <c r="AN16" s="16"/>
      <c r="AO16" s="16"/>
      <c r="AP16" s="16"/>
      <c r="AQ16" s="16"/>
      <c r="AR16" s="16"/>
      <c r="AS16" s="16"/>
      <c r="AT16" s="16"/>
      <c r="AU16" s="16"/>
      <c r="AV16" s="16"/>
      <c r="AW16" s="16"/>
    </row>
    <row r="17" ht="12.0" customHeight="1">
      <c r="A17" s="17" t="s">
        <v>68</v>
      </c>
      <c r="B17" s="17"/>
      <c r="C17" s="16">
        <v>0.53</v>
      </c>
      <c r="D17" s="17">
        <v>43.0</v>
      </c>
      <c r="E17" s="17">
        <v>27.0</v>
      </c>
      <c r="F17" s="17">
        <v>0.0</v>
      </c>
      <c r="G17" s="20">
        <v>10.0</v>
      </c>
      <c r="H17" s="17">
        <v>0.0</v>
      </c>
      <c r="I17" s="17">
        <v>11.0</v>
      </c>
      <c r="J17" s="17">
        <v>0.0</v>
      </c>
      <c r="K17" s="20">
        <v>2.0</v>
      </c>
      <c r="L17" s="20">
        <v>0.0</v>
      </c>
      <c r="M17" s="20">
        <v>0.0</v>
      </c>
      <c r="N17" s="36">
        <f>SUM(D17:M17)</f>
        <v>93</v>
      </c>
      <c r="O17" s="16">
        <f t="shared" ref="O17:X17" si="26">(D17/$N17)*100</f>
        <v>46.23655914</v>
      </c>
      <c r="P17" s="16">
        <f t="shared" si="26"/>
        <v>29.03225806</v>
      </c>
      <c r="Q17" s="16">
        <f t="shared" si="26"/>
        <v>0</v>
      </c>
      <c r="R17" s="16">
        <f t="shared" si="26"/>
        <v>10.75268817</v>
      </c>
      <c r="S17" s="16">
        <f t="shared" si="26"/>
        <v>0</v>
      </c>
      <c r="T17" s="16">
        <f t="shared" si="26"/>
        <v>11.82795699</v>
      </c>
      <c r="U17" s="16">
        <f t="shared" si="26"/>
        <v>0</v>
      </c>
      <c r="V17" s="16">
        <f t="shared" si="26"/>
        <v>2.150537634</v>
      </c>
      <c r="W17" s="16">
        <f t="shared" si="26"/>
        <v>0</v>
      </c>
      <c r="X17" s="16">
        <f t="shared" si="26"/>
        <v>0</v>
      </c>
      <c r="Y17" s="37">
        <f>SUM(O17:X17)</f>
        <v>100</v>
      </c>
      <c r="Z17" s="16"/>
      <c r="AA17" s="16">
        <v>0.53</v>
      </c>
      <c r="AB17" s="38">
        <f>O17</f>
        <v>46.23655914</v>
      </c>
      <c r="AC17" s="38">
        <f t="shared" ref="AC17:AK17" si="27">AB17+P17</f>
        <v>75.2688172</v>
      </c>
      <c r="AD17" s="38">
        <f t="shared" si="27"/>
        <v>75.2688172</v>
      </c>
      <c r="AE17" s="38">
        <f t="shared" si="27"/>
        <v>86.02150538</v>
      </c>
      <c r="AF17" s="38">
        <f t="shared" si="27"/>
        <v>86.02150538</v>
      </c>
      <c r="AG17" s="38">
        <f t="shared" si="27"/>
        <v>97.84946237</v>
      </c>
      <c r="AH17" s="38">
        <f t="shared" si="27"/>
        <v>97.84946237</v>
      </c>
      <c r="AI17" s="38">
        <f t="shared" si="27"/>
        <v>100</v>
      </c>
      <c r="AJ17" s="38">
        <f t="shared" si="27"/>
        <v>100</v>
      </c>
      <c r="AK17" s="38">
        <f t="shared" si="27"/>
        <v>100</v>
      </c>
      <c r="AM17" s="16">
        <v>0.53</v>
      </c>
      <c r="AN17" s="16">
        <v>100.0</v>
      </c>
      <c r="AO17" s="16">
        <v>100.0</v>
      </c>
      <c r="AP17" s="16">
        <v>100.0</v>
      </c>
      <c r="AQ17" s="16">
        <v>97.84946236559139</v>
      </c>
      <c r="AR17" s="16">
        <v>97.84946236559139</v>
      </c>
      <c r="AS17" s="16">
        <v>86.02150537634408</v>
      </c>
      <c r="AT17" s="16">
        <v>86.02150537634408</v>
      </c>
      <c r="AU17" s="16">
        <v>75.26881720430107</v>
      </c>
      <c r="AV17" s="16">
        <v>75.26881720430107</v>
      </c>
      <c r="AW17" s="16">
        <v>46.236559139784944</v>
      </c>
    </row>
    <row r="18" ht="12.0" customHeight="1">
      <c r="A18" s="17"/>
      <c r="B18" s="17"/>
      <c r="C18" s="16"/>
      <c r="D18" s="17"/>
      <c r="E18" s="17"/>
      <c r="F18" s="17"/>
      <c r="G18" s="20"/>
      <c r="H18" s="17"/>
      <c r="I18" s="17"/>
      <c r="J18" s="17"/>
      <c r="K18" s="20"/>
      <c r="L18" s="20"/>
      <c r="M18" s="20"/>
      <c r="N18" s="36"/>
      <c r="O18" s="16"/>
      <c r="P18" s="16"/>
      <c r="Q18" s="16"/>
      <c r="R18" s="16"/>
      <c r="S18" s="16"/>
      <c r="T18" s="16"/>
      <c r="U18" s="16"/>
      <c r="V18" s="16"/>
      <c r="W18" s="16"/>
      <c r="X18" s="16"/>
      <c r="Y18" s="37"/>
      <c r="Z18" s="16"/>
      <c r="AA18" s="16"/>
      <c r="AB18" s="38"/>
      <c r="AC18" s="38"/>
      <c r="AD18" s="38"/>
      <c r="AE18" s="38"/>
      <c r="AF18" s="38"/>
      <c r="AG18" s="38"/>
      <c r="AH18" s="38"/>
      <c r="AI18" s="38"/>
      <c r="AJ18" s="38"/>
      <c r="AK18" s="38"/>
      <c r="AM18" s="16"/>
      <c r="AN18" s="16"/>
      <c r="AO18" s="16"/>
      <c r="AP18" s="16"/>
      <c r="AQ18" s="16"/>
      <c r="AR18" s="16"/>
      <c r="AS18" s="16"/>
      <c r="AT18" s="16"/>
      <c r="AU18" s="16"/>
      <c r="AV18" s="16"/>
      <c r="AW18" s="16"/>
    </row>
    <row r="19" ht="12.0" customHeight="1">
      <c r="A19" s="17" t="s">
        <v>69</v>
      </c>
      <c r="B19" s="17"/>
      <c r="C19" s="16">
        <v>0.1</v>
      </c>
      <c r="D19" s="17">
        <v>34.0</v>
      </c>
      <c r="E19" s="17">
        <v>16.0</v>
      </c>
      <c r="F19" s="17">
        <v>0.0</v>
      </c>
      <c r="G19" s="20">
        <v>12.0</v>
      </c>
      <c r="H19" s="17">
        <v>0.0</v>
      </c>
      <c r="I19" s="17">
        <v>30.0</v>
      </c>
      <c r="J19" s="17">
        <v>0.0</v>
      </c>
      <c r="K19" s="20">
        <v>0.0</v>
      </c>
      <c r="L19" s="20">
        <v>0.0</v>
      </c>
      <c r="M19" s="20">
        <v>0.0</v>
      </c>
      <c r="N19" s="36">
        <f t="shared" ref="N19:N34" si="30">SUM(D19:M19)</f>
        <v>92</v>
      </c>
      <c r="O19" s="16">
        <f t="shared" ref="O19:X19" si="28">(D19/$N19)*100</f>
        <v>36.95652174</v>
      </c>
      <c r="P19" s="16">
        <f t="shared" si="28"/>
        <v>17.39130435</v>
      </c>
      <c r="Q19" s="16">
        <f t="shared" si="28"/>
        <v>0</v>
      </c>
      <c r="R19" s="16">
        <f t="shared" si="28"/>
        <v>13.04347826</v>
      </c>
      <c r="S19" s="16">
        <f t="shared" si="28"/>
        <v>0</v>
      </c>
      <c r="T19" s="16">
        <f t="shared" si="28"/>
        <v>32.60869565</v>
      </c>
      <c r="U19" s="16">
        <f t="shared" si="28"/>
        <v>0</v>
      </c>
      <c r="V19" s="16">
        <f t="shared" si="28"/>
        <v>0</v>
      </c>
      <c r="W19" s="16">
        <f t="shared" si="28"/>
        <v>0</v>
      </c>
      <c r="X19" s="16">
        <f t="shared" si="28"/>
        <v>0</v>
      </c>
      <c r="Y19" s="37">
        <f t="shared" ref="Y19:Y34" si="32">SUM(O19:X19)</f>
        <v>100</v>
      </c>
      <c r="Z19" s="16"/>
      <c r="AA19" s="16">
        <v>0.1</v>
      </c>
      <c r="AB19" s="38">
        <f t="shared" ref="AB19:AB34" si="33">O19</f>
        <v>36.95652174</v>
      </c>
      <c r="AC19" s="38">
        <f t="shared" ref="AC19:AK19" si="29">AB19+P19</f>
        <v>54.34782609</v>
      </c>
      <c r="AD19" s="38">
        <f t="shared" si="29"/>
        <v>54.34782609</v>
      </c>
      <c r="AE19" s="38">
        <f t="shared" si="29"/>
        <v>67.39130435</v>
      </c>
      <c r="AF19" s="38">
        <f t="shared" si="29"/>
        <v>67.39130435</v>
      </c>
      <c r="AG19" s="38">
        <f t="shared" si="29"/>
        <v>100</v>
      </c>
      <c r="AH19" s="38">
        <f t="shared" si="29"/>
        <v>100</v>
      </c>
      <c r="AI19" s="38">
        <f t="shared" si="29"/>
        <v>100</v>
      </c>
      <c r="AJ19" s="38">
        <f t="shared" si="29"/>
        <v>100</v>
      </c>
      <c r="AK19" s="38">
        <f t="shared" si="29"/>
        <v>100</v>
      </c>
      <c r="AM19" s="16">
        <v>0.1</v>
      </c>
      <c r="AN19" s="16">
        <v>100.0</v>
      </c>
      <c r="AO19" s="16">
        <v>100.0</v>
      </c>
      <c r="AP19" s="16">
        <v>100.0</v>
      </c>
      <c r="AQ19" s="16">
        <v>100.0</v>
      </c>
      <c r="AR19" s="16">
        <v>100.0</v>
      </c>
      <c r="AS19" s="16">
        <v>67.39130434782608</v>
      </c>
      <c r="AT19" s="16">
        <v>67.39130434782608</v>
      </c>
      <c r="AU19" s="16">
        <v>54.347826086956516</v>
      </c>
      <c r="AV19" s="16">
        <v>54.347826086956516</v>
      </c>
      <c r="AW19" s="16">
        <v>36.95652173913043</v>
      </c>
    </row>
    <row r="20" ht="12.0" customHeight="1">
      <c r="A20" s="17" t="s">
        <v>70</v>
      </c>
      <c r="B20" s="17"/>
      <c r="C20" s="16">
        <v>2.165</v>
      </c>
      <c r="D20" s="17">
        <v>37.0</v>
      </c>
      <c r="E20" s="17">
        <v>15.0</v>
      </c>
      <c r="F20" s="17">
        <v>0.0</v>
      </c>
      <c r="G20" s="20">
        <v>11.0</v>
      </c>
      <c r="H20" s="17">
        <v>0.0</v>
      </c>
      <c r="I20" s="17">
        <v>12.0</v>
      </c>
      <c r="J20" s="17">
        <v>0.0</v>
      </c>
      <c r="K20" s="20">
        <v>0.0</v>
      </c>
      <c r="L20" s="20">
        <v>0.0</v>
      </c>
      <c r="M20" s="20">
        <v>2.0</v>
      </c>
      <c r="N20" s="36">
        <f t="shared" si="30"/>
        <v>77</v>
      </c>
      <c r="O20" s="16">
        <f t="shared" ref="O20:X20" si="31">(D20/$N20)*100</f>
        <v>48.05194805</v>
      </c>
      <c r="P20" s="16">
        <f t="shared" si="31"/>
        <v>19.48051948</v>
      </c>
      <c r="Q20" s="16">
        <f t="shared" si="31"/>
        <v>0</v>
      </c>
      <c r="R20" s="16">
        <f t="shared" si="31"/>
        <v>14.28571429</v>
      </c>
      <c r="S20" s="16">
        <f t="shared" si="31"/>
        <v>0</v>
      </c>
      <c r="T20" s="16">
        <f t="shared" si="31"/>
        <v>15.58441558</v>
      </c>
      <c r="U20" s="16">
        <f t="shared" si="31"/>
        <v>0</v>
      </c>
      <c r="V20" s="16">
        <f t="shared" si="31"/>
        <v>0</v>
      </c>
      <c r="W20" s="16">
        <f t="shared" si="31"/>
        <v>0</v>
      </c>
      <c r="X20" s="16">
        <f t="shared" si="31"/>
        <v>2.597402597</v>
      </c>
      <c r="Y20" s="37">
        <f t="shared" si="32"/>
        <v>100</v>
      </c>
      <c r="Z20" s="16"/>
      <c r="AA20" s="16">
        <v>2.165</v>
      </c>
      <c r="AB20" s="38">
        <f t="shared" si="33"/>
        <v>48.05194805</v>
      </c>
      <c r="AC20" s="38">
        <f t="shared" ref="AC20:AK20" si="34">AB20+P20</f>
        <v>67.53246753</v>
      </c>
      <c r="AD20" s="38">
        <f t="shared" si="34"/>
        <v>67.53246753</v>
      </c>
      <c r="AE20" s="38">
        <f t="shared" si="34"/>
        <v>81.81818182</v>
      </c>
      <c r="AF20" s="38">
        <f t="shared" si="34"/>
        <v>81.81818182</v>
      </c>
      <c r="AG20" s="38">
        <f t="shared" si="34"/>
        <v>97.4025974</v>
      </c>
      <c r="AH20" s="38">
        <f t="shared" si="34"/>
        <v>97.4025974</v>
      </c>
      <c r="AI20" s="38">
        <f t="shared" si="34"/>
        <v>97.4025974</v>
      </c>
      <c r="AJ20" s="38">
        <f t="shared" si="34"/>
        <v>97.4025974</v>
      </c>
      <c r="AK20" s="38">
        <f t="shared" si="34"/>
        <v>100</v>
      </c>
      <c r="AM20" s="16">
        <v>2.165</v>
      </c>
      <c r="AN20" s="16">
        <v>99.99999999999999</v>
      </c>
      <c r="AO20" s="16">
        <v>97.4025974025974</v>
      </c>
      <c r="AP20" s="16">
        <v>97.4025974025974</v>
      </c>
      <c r="AQ20" s="16">
        <v>97.4025974025974</v>
      </c>
      <c r="AR20" s="16">
        <v>97.4025974025974</v>
      </c>
      <c r="AS20" s="16">
        <v>81.81818181818181</v>
      </c>
      <c r="AT20" s="16">
        <v>81.81818181818181</v>
      </c>
      <c r="AU20" s="16">
        <v>67.53246753246754</v>
      </c>
      <c r="AV20" s="16">
        <v>67.53246753246754</v>
      </c>
      <c r="AW20" s="16">
        <v>48.05194805194805</v>
      </c>
    </row>
    <row r="21" ht="12.0" customHeight="1">
      <c r="A21" s="17" t="s">
        <v>71</v>
      </c>
      <c r="B21" s="17"/>
      <c r="C21" s="16">
        <v>4.18</v>
      </c>
      <c r="D21" s="17">
        <v>35.0</v>
      </c>
      <c r="E21" s="17">
        <v>20.0</v>
      </c>
      <c r="F21" s="17">
        <v>0.0</v>
      </c>
      <c r="G21" s="20">
        <v>4.0</v>
      </c>
      <c r="H21" s="17">
        <v>0.0</v>
      </c>
      <c r="I21" s="17">
        <v>25.0</v>
      </c>
      <c r="J21" s="17">
        <v>4.0</v>
      </c>
      <c r="K21" s="20">
        <v>2.0</v>
      </c>
      <c r="L21" s="20">
        <v>0.0</v>
      </c>
      <c r="M21" s="20">
        <v>0.0</v>
      </c>
      <c r="N21" s="36">
        <f t="shared" si="30"/>
        <v>90</v>
      </c>
      <c r="O21" s="16">
        <f t="shared" ref="O21:X21" si="35">(D21/$N21)*100</f>
        <v>38.88888889</v>
      </c>
      <c r="P21" s="16">
        <f t="shared" si="35"/>
        <v>22.22222222</v>
      </c>
      <c r="Q21" s="16">
        <f t="shared" si="35"/>
        <v>0</v>
      </c>
      <c r="R21" s="16">
        <f t="shared" si="35"/>
        <v>4.444444444</v>
      </c>
      <c r="S21" s="16">
        <f t="shared" si="35"/>
        <v>0</v>
      </c>
      <c r="T21" s="16">
        <f t="shared" si="35"/>
        <v>27.77777778</v>
      </c>
      <c r="U21" s="16">
        <f t="shared" si="35"/>
        <v>4.444444444</v>
      </c>
      <c r="V21" s="16">
        <f t="shared" si="35"/>
        <v>2.222222222</v>
      </c>
      <c r="W21" s="16">
        <f t="shared" si="35"/>
        <v>0</v>
      </c>
      <c r="X21" s="16">
        <f t="shared" si="35"/>
        <v>0</v>
      </c>
      <c r="Y21" s="37">
        <f t="shared" si="32"/>
        <v>100</v>
      </c>
      <c r="Z21" s="16"/>
      <c r="AA21" s="16">
        <v>4.18</v>
      </c>
      <c r="AB21" s="38">
        <f t="shared" si="33"/>
        <v>38.88888889</v>
      </c>
      <c r="AC21" s="38">
        <f t="shared" ref="AC21:AK21" si="36">AB21+P21</f>
        <v>61.11111111</v>
      </c>
      <c r="AD21" s="38">
        <f t="shared" si="36"/>
        <v>61.11111111</v>
      </c>
      <c r="AE21" s="38">
        <f t="shared" si="36"/>
        <v>65.55555556</v>
      </c>
      <c r="AF21" s="38">
        <f t="shared" si="36"/>
        <v>65.55555556</v>
      </c>
      <c r="AG21" s="38">
        <f t="shared" si="36"/>
        <v>93.33333333</v>
      </c>
      <c r="AH21" s="38">
        <f t="shared" si="36"/>
        <v>97.77777778</v>
      </c>
      <c r="AI21" s="38">
        <f t="shared" si="36"/>
        <v>100</v>
      </c>
      <c r="AJ21" s="38">
        <f t="shared" si="36"/>
        <v>100</v>
      </c>
      <c r="AK21" s="38">
        <f t="shared" si="36"/>
        <v>100</v>
      </c>
      <c r="AM21" s="16">
        <v>4.18</v>
      </c>
      <c r="AN21" s="16">
        <v>100.00000000000001</v>
      </c>
      <c r="AO21" s="16">
        <v>100.00000000000001</v>
      </c>
      <c r="AP21" s="16">
        <v>100.00000000000001</v>
      </c>
      <c r="AQ21" s="16">
        <v>97.77777777777779</v>
      </c>
      <c r="AR21" s="16">
        <v>93.33333333333334</v>
      </c>
      <c r="AS21" s="16">
        <v>65.55555555555556</v>
      </c>
      <c r="AT21" s="16">
        <v>65.55555555555556</v>
      </c>
      <c r="AU21" s="16">
        <v>61.111111111111114</v>
      </c>
      <c r="AV21" s="16">
        <v>61.111111111111114</v>
      </c>
      <c r="AW21" s="16">
        <v>38.88888888888889</v>
      </c>
    </row>
    <row r="22" ht="12.0" customHeight="1">
      <c r="A22" s="17" t="s">
        <v>72</v>
      </c>
      <c r="B22" s="17"/>
      <c r="C22" s="16">
        <v>6.195</v>
      </c>
      <c r="D22" s="17">
        <v>20.0</v>
      </c>
      <c r="E22" s="17">
        <v>14.0</v>
      </c>
      <c r="F22" s="17">
        <v>0.0</v>
      </c>
      <c r="G22" s="20">
        <v>17.0</v>
      </c>
      <c r="H22" s="17">
        <v>5.0</v>
      </c>
      <c r="I22" s="17">
        <v>21.0</v>
      </c>
      <c r="J22" s="17">
        <v>0.0</v>
      </c>
      <c r="K22" s="20">
        <v>0.0</v>
      </c>
      <c r="L22" s="20">
        <v>0.0</v>
      </c>
      <c r="M22" s="20">
        <v>3.0</v>
      </c>
      <c r="N22" s="36">
        <f t="shared" si="30"/>
        <v>80</v>
      </c>
      <c r="O22" s="16">
        <f t="shared" ref="O22:X22" si="37">(D22/$N22)*100</f>
        <v>25</v>
      </c>
      <c r="P22" s="16">
        <f t="shared" si="37"/>
        <v>17.5</v>
      </c>
      <c r="Q22" s="16">
        <f t="shared" si="37"/>
        <v>0</v>
      </c>
      <c r="R22" s="16">
        <f t="shared" si="37"/>
        <v>21.25</v>
      </c>
      <c r="S22" s="16">
        <f t="shared" si="37"/>
        <v>6.25</v>
      </c>
      <c r="T22" s="16">
        <f t="shared" si="37"/>
        <v>26.25</v>
      </c>
      <c r="U22" s="16">
        <f t="shared" si="37"/>
        <v>0</v>
      </c>
      <c r="V22" s="16">
        <f t="shared" si="37"/>
        <v>0</v>
      </c>
      <c r="W22" s="16">
        <f t="shared" si="37"/>
        <v>0</v>
      </c>
      <c r="X22" s="16">
        <f t="shared" si="37"/>
        <v>3.75</v>
      </c>
      <c r="Y22" s="37">
        <f t="shared" si="32"/>
        <v>100</v>
      </c>
      <c r="Z22" s="16"/>
      <c r="AA22" s="16">
        <v>6.195</v>
      </c>
      <c r="AB22" s="38">
        <f t="shared" si="33"/>
        <v>25</v>
      </c>
      <c r="AC22" s="38">
        <f t="shared" ref="AC22:AK22" si="38">AB22+P22</f>
        <v>42.5</v>
      </c>
      <c r="AD22" s="38">
        <f t="shared" si="38"/>
        <v>42.5</v>
      </c>
      <c r="AE22" s="38">
        <f t="shared" si="38"/>
        <v>63.75</v>
      </c>
      <c r="AF22" s="38">
        <f t="shared" si="38"/>
        <v>70</v>
      </c>
      <c r="AG22" s="38">
        <f t="shared" si="38"/>
        <v>96.25</v>
      </c>
      <c r="AH22" s="38">
        <f t="shared" si="38"/>
        <v>96.25</v>
      </c>
      <c r="AI22" s="38">
        <f t="shared" si="38"/>
        <v>96.25</v>
      </c>
      <c r="AJ22" s="38">
        <f t="shared" si="38"/>
        <v>96.25</v>
      </c>
      <c r="AK22" s="38">
        <f t="shared" si="38"/>
        <v>100</v>
      </c>
      <c r="AM22" s="16">
        <v>6.195</v>
      </c>
      <c r="AN22" s="16">
        <v>100.0</v>
      </c>
      <c r="AO22" s="16">
        <v>96.25</v>
      </c>
      <c r="AP22" s="16">
        <v>96.25</v>
      </c>
      <c r="AQ22" s="16">
        <v>96.25</v>
      </c>
      <c r="AR22" s="16">
        <v>96.25</v>
      </c>
      <c r="AS22" s="16">
        <v>70.0</v>
      </c>
      <c r="AT22" s="16">
        <v>63.75</v>
      </c>
      <c r="AU22" s="16">
        <v>42.5</v>
      </c>
      <c r="AV22" s="16">
        <v>42.5</v>
      </c>
      <c r="AW22" s="16">
        <v>25.0</v>
      </c>
    </row>
    <row r="23" ht="12.0" customHeight="1">
      <c r="A23" s="17" t="s">
        <v>73</v>
      </c>
      <c r="B23" s="17"/>
      <c r="C23" s="16">
        <v>8.21</v>
      </c>
      <c r="D23" s="17">
        <v>40.0</v>
      </c>
      <c r="E23" s="17">
        <v>16.0</v>
      </c>
      <c r="F23" s="17">
        <v>0.0</v>
      </c>
      <c r="G23" s="20">
        <v>11.0</v>
      </c>
      <c r="H23" s="17">
        <v>2.0</v>
      </c>
      <c r="I23" s="17">
        <v>23.0</v>
      </c>
      <c r="J23" s="17">
        <v>0.0</v>
      </c>
      <c r="K23" s="20">
        <v>0.0</v>
      </c>
      <c r="L23" s="20">
        <v>0.0</v>
      </c>
      <c r="M23" s="20">
        <v>0.0</v>
      </c>
      <c r="N23" s="36">
        <f t="shared" si="30"/>
        <v>92</v>
      </c>
      <c r="O23" s="16">
        <f t="shared" ref="O23:X23" si="39">(D23/$N23)*100</f>
        <v>43.47826087</v>
      </c>
      <c r="P23" s="16">
        <f t="shared" si="39"/>
        <v>17.39130435</v>
      </c>
      <c r="Q23" s="16">
        <f t="shared" si="39"/>
        <v>0</v>
      </c>
      <c r="R23" s="16">
        <f t="shared" si="39"/>
        <v>11.95652174</v>
      </c>
      <c r="S23" s="16">
        <f t="shared" si="39"/>
        <v>2.173913043</v>
      </c>
      <c r="T23" s="16">
        <f t="shared" si="39"/>
        <v>25</v>
      </c>
      <c r="U23" s="16">
        <f t="shared" si="39"/>
        <v>0</v>
      </c>
      <c r="V23" s="16">
        <f t="shared" si="39"/>
        <v>0</v>
      </c>
      <c r="W23" s="16">
        <f t="shared" si="39"/>
        <v>0</v>
      </c>
      <c r="X23" s="16">
        <f t="shared" si="39"/>
        <v>0</v>
      </c>
      <c r="Y23" s="37">
        <f t="shared" si="32"/>
        <v>100</v>
      </c>
      <c r="AA23" s="16">
        <v>8.21</v>
      </c>
      <c r="AB23" s="38">
        <f t="shared" si="33"/>
        <v>43.47826087</v>
      </c>
      <c r="AC23" s="38">
        <f t="shared" ref="AC23:AK23" si="40">AB23+P23</f>
        <v>60.86956522</v>
      </c>
      <c r="AD23" s="38">
        <f t="shared" si="40"/>
        <v>60.86956522</v>
      </c>
      <c r="AE23" s="38">
        <f t="shared" si="40"/>
        <v>72.82608696</v>
      </c>
      <c r="AF23" s="38">
        <f t="shared" si="40"/>
        <v>75</v>
      </c>
      <c r="AG23" s="38">
        <f t="shared" si="40"/>
        <v>100</v>
      </c>
      <c r="AH23" s="38">
        <f t="shared" si="40"/>
        <v>100</v>
      </c>
      <c r="AI23" s="38">
        <f t="shared" si="40"/>
        <v>100</v>
      </c>
      <c r="AJ23" s="38">
        <f t="shared" si="40"/>
        <v>100</v>
      </c>
      <c r="AK23" s="38">
        <f t="shared" si="40"/>
        <v>100</v>
      </c>
      <c r="AM23" s="16">
        <v>8.21</v>
      </c>
      <c r="AN23" s="16">
        <v>100.0</v>
      </c>
      <c r="AO23" s="16">
        <v>100.0</v>
      </c>
      <c r="AP23" s="16">
        <v>100.0</v>
      </c>
      <c r="AQ23" s="16">
        <v>100.0</v>
      </c>
      <c r="AR23" s="16">
        <v>100.0</v>
      </c>
      <c r="AS23" s="16">
        <v>75.0</v>
      </c>
      <c r="AT23" s="16">
        <v>72.82608695652173</v>
      </c>
      <c r="AU23" s="16">
        <v>60.869565217391305</v>
      </c>
      <c r="AV23" s="16">
        <v>60.869565217391305</v>
      </c>
      <c r="AW23" s="16">
        <v>43.47826086956522</v>
      </c>
    </row>
    <row r="24" ht="12.0" customHeight="1">
      <c r="A24" s="17" t="s">
        <v>74</v>
      </c>
      <c r="B24" s="17"/>
      <c r="C24" s="16">
        <v>10.23</v>
      </c>
      <c r="D24" s="17">
        <v>40.0</v>
      </c>
      <c r="E24" s="17">
        <v>22.0</v>
      </c>
      <c r="F24" s="17">
        <v>0.0</v>
      </c>
      <c r="G24" s="20">
        <v>16.0</v>
      </c>
      <c r="H24" s="17">
        <v>3.0</v>
      </c>
      <c r="I24" s="17">
        <v>12.0</v>
      </c>
      <c r="J24" s="17">
        <v>0.0</v>
      </c>
      <c r="K24" s="20">
        <v>0.0</v>
      </c>
      <c r="L24" s="20">
        <v>0.0</v>
      </c>
      <c r="M24" s="20">
        <v>0.0</v>
      </c>
      <c r="N24" s="36">
        <f t="shared" si="30"/>
        <v>93</v>
      </c>
      <c r="O24" s="16">
        <f t="shared" ref="O24:X24" si="41">(D24/$N24)*100</f>
        <v>43.01075269</v>
      </c>
      <c r="P24" s="16">
        <f t="shared" si="41"/>
        <v>23.65591398</v>
      </c>
      <c r="Q24" s="16">
        <f t="shared" si="41"/>
        <v>0</v>
      </c>
      <c r="R24" s="16">
        <f t="shared" si="41"/>
        <v>17.20430108</v>
      </c>
      <c r="S24" s="16">
        <f t="shared" si="41"/>
        <v>3.225806452</v>
      </c>
      <c r="T24" s="16">
        <f t="shared" si="41"/>
        <v>12.90322581</v>
      </c>
      <c r="U24" s="16">
        <f t="shared" si="41"/>
        <v>0</v>
      </c>
      <c r="V24" s="16">
        <f t="shared" si="41"/>
        <v>0</v>
      </c>
      <c r="W24" s="16">
        <f t="shared" si="41"/>
        <v>0</v>
      </c>
      <c r="X24" s="16">
        <f t="shared" si="41"/>
        <v>0</v>
      </c>
      <c r="Y24" s="37">
        <f t="shared" si="32"/>
        <v>100</v>
      </c>
      <c r="AA24" s="16">
        <v>10.23</v>
      </c>
      <c r="AB24" s="38">
        <f t="shared" si="33"/>
        <v>43.01075269</v>
      </c>
      <c r="AC24" s="38">
        <f t="shared" ref="AC24:AK24" si="42">AB24+P24</f>
        <v>66.66666667</v>
      </c>
      <c r="AD24" s="38">
        <f t="shared" si="42"/>
        <v>66.66666667</v>
      </c>
      <c r="AE24" s="38">
        <f t="shared" si="42"/>
        <v>83.87096774</v>
      </c>
      <c r="AF24" s="38">
        <f t="shared" si="42"/>
        <v>87.09677419</v>
      </c>
      <c r="AG24" s="38">
        <f t="shared" si="42"/>
        <v>100</v>
      </c>
      <c r="AH24" s="38">
        <f t="shared" si="42"/>
        <v>100</v>
      </c>
      <c r="AI24" s="38">
        <f t="shared" si="42"/>
        <v>100</v>
      </c>
      <c r="AJ24" s="38">
        <f t="shared" si="42"/>
        <v>100</v>
      </c>
      <c r="AK24" s="38">
        <f t="shared" si="42"/>
        <v>100</v>
      </c>
      <c r="AM24" s="16">
        <v>10.23</v>
      </c>
      <c r="AN24" s="16">
        <v>99.99999999999999</v>
      </c>
      <c r="AO24" s="16">
        <v>99.99999999999999</v>
      </c>
      <c r="AP24" s="16">
        <v>99.99999999999999</v>
      </c>
      <c r="AQ24" s="16">
        <v>99.99999999999999</v>
      </c>
      <c r="AR24" s="16">
        <v>99.99999999999999</v>
      </c>
      <c r="AS24" s="16">
        <v>87.09677419354837</v>
      </c>
      <c r="AT24" s="16">
        <v>83.87096774193547</v>
      </c>
      <c r="AU24" s="16">
        <v>66.66666666666666</v>
      </c>
      <c r="AV24" s="16">
        <v>66.66666666666666</v>
      </c>
      <c r="AW24" s="16">
        <v>43.01075268817204</v>
      </c>
    </row>
    <row r="25" ht="12.0" customHeight="1">
      <c r="A25" s="17" t="s">
        <v>75</v>
      </c>
      <c r="B25" s="17"/>
      <c r="C25" s="16">
        <v>12.04</v>
      </c>
      <c r="D25" s="17">
        <v>44.0</v>
      </c>
      <c r="E25" s="17">
        <v>18.0</v>
      </c>
      <c r="F25" s="17">
        <v>0.0</v>
      </c>
      <c r="G25" s="20">
        <v>8.0</v>
      </c>
      <c r="H25" s="17">
        <v>2.0</v>
      </c>
      <c r="I25" s="17">
        <v>18.0</v>
      </c>
      <c r="J25" s="17">
        <v>0.0</v>
      </c>
      <c r="K25" s="20">
        <v>0.0</v>
      </c>
      <c r="L25" s="20">
        <v>0.0</v>
      </c>
      <c r="M25" s="20">
        <v>0.0</v>
      </c>
      <c r="N25" s="36">
        <f t="shared" si="30"/>
        <v>90</v>
      </c>
      <c r="O25" s="16">
        <f t="shared" ref="O25:X25" si="43">(D25/$N25)*100</f>
        <v>48.88888889</v>
      </c>
      <c r="P25" s="16">
        <f t="shared" si="43"/>
        <v>20</v>
      </c>
      <c r="Q25" s="16">
        <f t="shared" si="43"/>
        <v>0</v>
      </c>
      <c r="R25" s="16">
        <f t="shared" si="43"/>
        <v>8.888888889</v>
      </c>
      <c r="S25" s="16">
        <f t="shared" si="43"/>
        <v>2.222222222</v>
      </c>
      <c r="T25" s="16">
        <f t="shared" si="43"/>
        <v>20</v>
      </c>
      <c r="U25" s="16">
        <f t="shared" si="43"/>
        <v>0</v>
      </c>
      <c r="V25" s="16">
        <f t="shared" si="43"/>
        <v>0</v>
      </c>
      <c r="W25" s="16">
        <f t="shared" si="43"/>
        <v>0</v>
      </c>
      <c r="X25" s="16">
        <f t="shared" si="43"/>
        <v>0</v>
      </c>
      <c r="Y25" s="37">
        <f t="shared" si="32"/>
        <v>100</v>
      </c>
      <c r="AA25" s="16">
        <v>12.04</v>
      </c>
      <c r="AB25" s="38">
        <f t="shared" si="33"/>
        <v>48.88888889</v>
      </c>
      <c r="AC25" s="38">
        <f t="shared" ref="AC25:AK25" si="44">AB25+P25</f>
        <v>68.88888889</v>
      </c>
      <c r="AD25" s="38">
        <f t="shared" si="44"/>
        <v>68.88888889</v>
      </c>
      <c r="AE25" s="38">
        <f t="shared" si="44"/>
        <v>77.77777778</v>
      </c>
      <c r="AF25" s="38">
        <f t="shared" si="44"/>
        <v>80</v>
      </c>
      <c r="AG25" s="38">
        <f t="shared" si="44"/>
        <v>100</v>
      </c>
      <c r="AH25" s="38">
        <f t="shared" si="44"/>
        <v>100</v>
      </c>
      <c r="AI25" s="38">
        <f t="shared" si="44"/>
        <v>100</v>
      </c>
      <c r="AJ25" s="38">
        <f t="shared" si="44"/>
        <v>100</v>
      </c>
      <c r="AK25" s="38">
        <f t="shared" si="44"/>
        <v>100</v>
      </c>
      <c r="AM25" s="16">
        <v>12.04</v>
      </c>
      <c r="AN25" s="16">
        <v>100.0</v>
      </c>
      <c r="AO25" s="16">
        <v>100.0</v>
      </c>
      <c r="AP25" s="16">
        <v>100.0</v>
      </c>
      <c r="AQ25" s="16">
        <v>100.0</v>
      </c>
      <c r="AR25" s="16">
        <v>100.0</v>
      </c>
      <c r="AS25" s="16">
        <v>80.0</v>
      </c>
      <c r="AT25" s="16">
        <v>77.77777777777777</v>
      </c>
      <c r="AU25" s="16">
        <v>68.88888888888889</v>
      </c>
      <c r="AV25" s="16">
        <v>68.88888888888889</v>
      </c>
      <c r="AW25" s="16">
        <v>48.888888888888886</v>
      </c>
    </row>
    <row r="26" ht="12.0" customHeight="1">
      <c r="A26" s="17" t="s">
        <v>76</v>
      </c>
      <c r="B26" s="17"/>
      <c r="C26" s="16">
        <v>14.07</v>
      </c>
      <c r="D26" s="17">
        <v>41.0</v>
      </c>
      <c r="E26" s="17">
        <v>28.0</v>
      </c>
      <c r="F26" s="17">
        <v>0.0</v>
      </c>
      <c r="G26" s="20">
        <v>12.0</v>
      </c>
      <c r="H26" s="17">
        <v>0.0</v>
      </c>
      <c r="I26" s="17">
        <v>13.0</v>
      </c>
      <c r="J26" s="17">
        <v>0.0</v>
      </c>
      <c r="K26" s="20">
        <v>0.0</v>
      </c>
      <c r="L26" s="20">
        <v>0.0</v>
      </c>
      <c r="M26" s="20">
        <v>0.0</v>
      </c>
      <c r="N26" s="36">
        <f t="shared" si="30"/>
        <v>94</v>
      </c>
      <c r="O26" s="16">
        <f t="shared" ref="O26:X26" si="45">(D26/$N26)*100</f>
        <v>43.61702128</v>
      </c>
      <c r="P26" s="16">
        <f t="shared" si="45"/>
        <v>29.78723404</v>
      </c>
      <c r="Q26" s="16">
        <f t="shared" si="45"/>
        <v>0</v>
      </c>
      <c r="R26" s="16">
        <f t="shared" si="45"/>
        <v>12.76595745</v>
      </c>
      <c r="S26" s="16">
        <f t="shared" si="45"/>
        <v>0</v>
      </c>
      <c r="T26" s="16">
        <f t="shared" si="45"/>
        <v>13.82978723</v>
      </c>
      <c r="U26" s="16">
        <f t="shared" si="45"/>
        <v>0</v>
      </c>
      <c r="V26" s="16">
        <f t="shared" si="45"/>
        <v>0</v>
      </c>
      <c r="W26" s="16">
        <f t="shared" si="45"/>
        <v>0</v>
      </c>
      <c r="X26" s="16">
        <f t="shared" si="45"/>
        <v>0</v>
      </c>
      <c r="Y26" s="37">
        <f t="shared" si="32"/>
        <v>100</v>
      </c>
      <c r="AA26" s="16">
        <v>14.07</v>
      </c>
      <c r="AB26" s="38">
        <f t="shared" si="33"/>
        <v>43.61702128</v>
      </c>
      <c r="AC26" s="38">
        <f t="shared" ref="AC26:AK26" si="46">AB26+P26</f>
        <v>73.40425532</v>
      </c>
      <c r="AD26" s="38">
        <f t="shared" si="46"/>
        <v>73.40425532</v>
      </c>
      <c r="AE26" s="38">
        <f t="shared" si="46"/>
        <v>86.17021277</v>
      </c>
      <c r="AF26" s="38">
        <f t="shared" si="46"/>
        <v>86.17021277</v>
      </c>
      <c r="AG26" s="38">
        <f t="shared" si="46"/>
        <v>100</v>
      </c>
      <c r="AH26" s="38">
        <f t="shared" si="46"/>
        <v>100</v>
      </c>
      <c r="AI26" s="38">
        <f t="shared" si="46"/>
        <v>100</v>
      </c>
      <c r="AJ26" s="38">
        <f t="shared" si="46"/>
        <v>100</v>
      </c>
      <c r="AK26" s="38">
        <f t="shared" si="46"/>
        <v>100</v>
      </c>
      <c r="AM26" s="16">
        <v>14.07</v>
      </c>
      <c r="AN26" s="16">
        <v>100.00000000000001</v>
      </c>
      <c r="AO26" s="16">
        <v>100.00000000000001</v>
      </c>
      <c r="AP26" s="16">
        <v>100.00000000000001</v>
      </c>
      <c r="AQ26" s="16">
        <v>100.00000000000001</v>
      </c>
      <c r="AR26" s="16">
        <v>100.00000000000001</v>
      </c>
      <c r="AS26" s="16">
        <v>86.17021276595746</v>
      </c>
      <c r="AT26" s="16">
        <v>86.17021276595746</v>
      </c>
      <c r="AU26" s="16">
        <v>73.40425531914894</v>
      </c>
      <c r="AV26" s="16">
        <v>73.40425531914894</v>
      </c>
      <c r="AW26" s="16">
        <v>43.61702127659575</v>
      </c>
    </row>
    <row r="27" ht="12.0" customHeight="1">
      <c r="A27" s="17" t="s">
        <v>77</v>
      </c>
      <c r="B27" s="17"/>
      <c r="C27" s="16">
        <v>16.285</v>
      </c>
      <c r="D27" s="17">
        <v>47.0</v>
      </c>
      <c r="E27" s="17">
        <v>15.0</v>
      </c>
      <c r="F27" s="17">
        <v>0.0</v>
      </c>
      <c r="G27" s="20">
        <v>10.0</v>
      </c>
      <c r="H27" s="17">
        <v>0.0</v>
      </c>
      <c r="I27" s="17">
        <v>16.0</v>
      </c>
      <c r="J27" s="17">
        <v>0.0</v>
      </c>
      <c r="K27" s="20">
        <v>0.0</v>
      </c>
      <c r="L27" s="20">
        <v>0.0</v>
      </c>
      <c r="M27" s="20">
        <v>0.0</v>
      </c>
      <c r="N27" s="36">
        <f t="shared" si="30"/>
        <v>88</v>
      </c>
      <c r="O27" s="16">
        <f t="shared" ref="O27:X27" si="47">(D27/$N27)*100</f>
        <v>53.40909091</v>
      </c>
      <c r="P27" s="16">
        <f t="shared" si="47"/>
        <v>17.04545455</v>
      </c>
      <c r="Q27" s="16">
        <f t="shared" si="47"/>
        <v>0</v>
      </c>
      <c r="R27" s="16">
        <f t="shared" si="47"/>
        <v>11.36363636</v>
      </c>
      <c r="S27" s="16">
        <f t="shared" si="47"/>
        <v>0</v>
      </c>
      <c r="T27" s="16">
        <f t="shared" si="47"/>
        <v>18.18181818</v>
      </c>
      <c r="U27" s="16">
        <f t="shared" si="47"/>
        <v>0</v>
      </c>
      <c r="V27" s="16">
        <f t="shared" si="47"/>
        <v>0</v>
      </c>
      <c r="W27" s="16">
        <f t="shared" si="47"/>
        <v>0</v>
      </c>
      <c r="X27" s="16">
        <f t="shared" si="47"/>
        <v>0</v>
      </c>
      <c r="Y27" s="37">
        <f t="shared" si="32"/>
        <v>100</v>
      </c>
      <c r="AA27" s="16">
        <v>16.285</v>
      </c>
      <c r="AB27" s="38">
        <f t="shared" si="33"/>
        <v>53.40909091</v>
      </c>
      <c r="AC27" s="38">
        <f t="shared" ref="AC27:AK27" si="48">AB27+P27</f>
        <v>70.45454545</v>
      </c>
      <c r="AD27" s="38">
        <f t="shared" si="48"/>
        <v>70.45454545</v>
      </c>
      <c r="AE27" s="38">
        <f t="shared" si="48"/>
        <v>81.81818182</v>
      </c>
      <c r="AF27" s="38">
        <f t="shared" si="48"/>
        <v>81.81818182</v>
      </c>
      <c r="AG27" s="38">
        <f t="shared" si="48"/>
        <v>100</v>
      </c>
      <c r="AH27" s="38">
        <f t="shared" si="48"/>
        <v>100</v>
      </c>
      <c r="AI27" s="38">
        <f t="shared" si="48"/>
        <v>100</v>
      </c>
      <c r="AJ27" s="38">
        <f t="shared" si="48"/>
        <v>100</v>
      </c>
      <c r="AK27" s="38">
        <f t="shared" si="48"/>
        <v>100</v>
      </c>
      <c r="AM27" s="16">
        <v>16.285</v>
      </c>
      <c r="AN27" s="16">
        <v>100.0</v>
      </c>
      <c r="AO27" s="16">
        <v>100.0</v>
      </c>
      <c r="AP27" s="16">
        <v>100.0</v>
      </c>
      <c r="AQ27" s="16">
        <v>100.0</v>
      </c>
      <c r="AR27" s="16">
        <v>100.0</v>
      </c>
      <c r="AS27" s="16">
        <v>81.81818181818181</v>
      </c>
      <c r="AT27" s="16">
        <v>81.81818181818181</v>
      </c>
      <c r="AU27" s="16">
        <v>70.45454545454545</v>
      </c>
      <c r="AV27" s="16">
        <v>70.45454545454545</v>
      </c>
      <c r="AW27" s="16">
        <v>53.40909090909091</v>
      </c>
    </row>
    <row r="28" ht="12.0" customHeight="1">
      <c r="A28" s="17" t="s">
        <v>78</v>
      </c>
      <c r="B28" s="17"/>
      <c r="C28" s="16">
        <v>18.3</v>
      </c>
      <c r="D28" s="17">
        <v>40.0</v>
      </c>
      <c r="E28" s="17">
        <v>32.0</v>
      </c>
      <c r="F28" s="17">
        <v>0.0</v>
      </c>
      <c r="G28" s="20">
        <v>5.0</v>
      </c>
      <c r="H28" s="17">
        <v>0.0</v>
      </c>
      <c r="I28" s="17">
        <v>15.0</v>
      </c>
      <c r="J28" s="17">
        <v>0.0</v>
      </c>
      <c r="K28" s="20">
        <v>1.0</v>
      </c>
      <c r="L28" s="20">
        <v>0.0</v>
      </c>
      <c r="M28" s="20">
        <v>0.0</v>
      </c>
      <c r="N28" s="36">
        <f t="shared" si="30"/>
        <v>93</v>
      </c>
      <c r="O28" s="16">
        <f t="shared" ref="O28:X28" si="49">(D28/$N28)*100</f>
        <v>43.01075269</v>
      </c>
      <c r="P28" s="16">
        <f t="shared" si="49"/>
        <v>34.40860215</v>
      </c>
      <c r="Q28" s="16">
        <f t="shared" si="49"/>
        <v>0</v>
      </c>
      <c r="R28" s="16">
        <f t="shared" si="49"/>
        <v>5.376344086</v>
      </c>
      <c r="S28" s="16">
        <f t="shared" si="49"/>
        <v>0</v>
      </c>
      <c r="T28" s="16">
        <f t="shared" si="49"/>
        <v>16.12903226</v>
      </c>
      <c r="U28" s="16">
        <f t="shared" si="49"/>
        <v>0</v>
      </c>
      <c r="V28" s="16">
        <f t="shared" si="49"/>
        <v>1.075268817</v>
      </c>
      <c r="W28" s="16">
        <f t="shared" si="49"/>
        <v>0</v>
      </c>
      <c r="X28" s="16">
        <f t="shared" si="49"/>
        <v>0</v>
      </c>
      <c r="Y28" s="37">
        <f t="shared" si="32"/>
        <v>100</v>
      </c>
      <c r="AA28" s="16">
        <v>18.3</v>
      </c>
      <c r="AB28" s="38">
        <f t="shared" si="33"/>
        <v>43.01075269</v>
      </c>
      <c r="AC28" s="38">
        <f t="shared" ref="AC28:AK28" si="50">AB28+P28</f>
        <v>77.41935484</v>
      </c>
      <c r="AD28" s="38">
        <f t="shared" si="50"/>
        <v>77.41935484</v>
      </c>
      <c r="AE28" s="38">
        <f t="shared" si="50"/>
        <v>82.79569892</v>
      </c>
      <c r="AF28" s="38">
        <f t="shared" si="50"/>
        <v>82.79569892</v>
      </c>
      <c r="AG28" s="38">
        <f t="shared" si="50"/>
        <v>98.92473118</v>
      </c>
      <c r="AH28" s="38">
        <f t="shared" si="50"/>
        <v>98.92473118</v>
      </c>
      <c r="AI28" s="38">
        <f t="shared" si="50"/>
        <v>100</v>
      </c>
      <c r="AJ28" s="38">
        <f t="shared" si="50"/>
        <v>100</v>
      </c>
      <c r="AK28" s="38">
        <f t="shared" si="50"/>
        <v>100</v>
      </c>
      <c r="AM28" s="16">
        <v>18.3</v>
      </c>
      <c r="AN28" s="16">
        <v>100.0</v>
      </c>
      <c r="AO28" s="16">
        <v>100.0</v>
      </c>
      <c r="AP28" s="16">
        <v>100.0</v>
      </c>
      <c r="AQ28" s="16">
        <v>98.9247311827957</v>
      </c>
      <c r="AR28" s="16">
        <v>98.9247311827957</v>
      </c>
      <c r="AS28" s="16">
        <v>82.79569892473118</v>
      </c>
      <c r="AT28" s="16">
        <v>82.79569892473118</v>
      </c>
      <c r="AU28" s="16">
        <v>77.41935483870968</v>
      </c>
      <c r="AV28" s="16">
        <v>77.41935483870968</v>
      </c>
      <c r="AW28" s="16">
        <v>43.01075268817204</v>
      </c>
    </row>
    <row r="29" ht="12.0" customHeight="1">
      <c r="A29" s="17" t="s">
        <v>79</v>
      </c>
      <c r="B29" s="17"/>
      <c r="C29" s="16">
        <v>20.18</v>
      </c>
      <c r="D29" s="17">
        <v>46.0</v>
      </c>
      <c r="E29" s="17">
        <v>21.0</v>
      </c>
      <c r="F29" s="17">
        <v>2.0</v>
      </c>
      <c r="G29" s="20">
        <v>8.0</v>
      </c>
      <c r="H29" s="17">
        <v>0.0</v>
      </c>
      <c r="I29" s="17">
        <v>14.0</v>
      </c>
      <c r="J29" s="17">
        <v>0.0</v>
      </c>
      <c r="K29" s="20">
        <v>0.0</v>
      </c>
      <c r="L29" s="20">
        <v>0.0</v>
      </c>
      <c r="M29" s="20">
        <v>0.0</v>
      </c>
      <c r="N29" s="36">
        <f t="shared" si="30"/>
        <v>91</v>
      </c>
      <c r="O29" s="16">
        <f t="shared" ref="O29:X29" si="51">(D29/$N29)*100</f>
        <v>50.54945055</v>
      </c>
      <c r="P29" s="16">
        <f t="shared" si="51"/>
        <v>23.07692308</v>
      </c>
      <c r="Q29" s="16">
        <f t="shared" si="51"/>
        <v>2.197802198</v>
      </c>
      <c r="R29" s="16">
        <f t="shared" si="51"/>
        <v>8.791208791</v>
      </c>
      <c r="S29" s="16">
        <f t="shared" si="51"/>
        <v>0</v>
      </c>
      <c r="T29" s="16">
        <f t="shared" si="51"/>
        <v>15.38461538</v>
      </c>
      <c r="U29" s="16">
        <f t="shared" si="51"/>
        <v>0</v>
      </c>
      <c r="V29" s="16">
        <f t="shared" si="51"/>
        <v>0</v>
      </c>
      <c r="W29" s="16">
        <f t="shared" si="51"/>
        <v>0</v>
      </c>
      <c r="X29" s="16">
        <f t="shared" si="51"/>
        <v>0</v>
      </c>
      <c r="Y29" s="37">
        <f t="shared" si="32"/>
        <v>100</v>
      </c>
      <c r="AA29" s="16">
        <v>20.18</v>
      </c>
      <c r="AB29" s="38">
        <f t="shared" si="33"/>
        <v>50.54945055</v>
      </c>
      <c r="AC29" s="38">
        <f t="shared" ref="AC29:AK29" si="52">AB29+P29</f>
        <v>73.62637363</v>
      </c>
      <c r="AD29" s="38">
        <f t="shared" si="52"/>
        <v>75.82417582</v>
      </c>
      <c r="AE29" s="38">
        <f t="shared" si="52"/>
        <v>84.61538462</v>
      </c>
      <c r="AF29" s="38">
        <f t="shared" si="52"/>
        <v>84.61538462</v>
      </c>
      <c r="AG29" s="38">
        <f t="shared" si="52"/>
        <v>100</v>
      </c>
      <c r="AH29" s="38">
        <f t="shared" si="52"/>
        <v>100</v>
      </c>
      <c r="AI29" s="38">
        <f t="shared" si="52"/>
        <v>100</v>
      </c>
      <c r="AJ29" s="38">
        <f t="shared" si="52"/>
        <v>100</v>
      </c>
      <c r="AK29" s="38">
        <f t="shared" si="52"/>
        <v>100</v>
      </c>
      <c r="AM29" s="16">
        <v>20.18</v>
      </c>
      <c r="AN29" s="16">
        <v>100.0</v>
      </c>
      <c r="AO29" s="16">
        <v>100.0</v>
      </c>
      <c r="AP29" s="16">
        <v>100.0</v>
      </c>
      <c r="AQ29" s="16">
        <v>100.0</v>
      </c>
      <c r="AR29" s="16">
        <v>100.0</v>
      </c>
      <c r="AS29" s="16">
        <v>84.61538461538461</v>
      </c>
      <c r="AT29" s="16">
        <v>84.61538461538461</v>
      </c>
      <c r="AU29" s="16">
        <v>75.82417582417582</v>
      </c>
      <c r="AV29" s="16">
        <v>73.62637362637362</v>
      </c>
      <c r="AW29" s="16">
        <v>50.54945054945055</v>
      </c>
    </row>
    <row r="30" ht="12.0" customHeight="1">
      <c r="A30" s="17" t="s">
        <v>80</v>
      </c>
      <c r="B30" s="17"/>
      <c r="C30" s="16">
        <v>22.23</v>
      </c>
      <c r="D30" s="17">
        <v>42.0</v>
      </c>
      <c r="E30" s="17">
        <v>21.0</v>
      </c>
      <c r="F30" s="17">
        <v>0.0</v>
      </c>
      <c r="G30" s="20">
        <v>10.0</v>
      </c>
      <c r="H30" s="17">
        <v>0.0</v>
      </c>
      <c r="I30" s="17">
        <v>14.0</v>
      </c>
      <c r="J30" s="17">
        <v>0.0</v>
      </c>
      <c r="K30" s="20">
        <v>6.0</v>
      </c>
      <c r="L30" s="20">
        <v>0.0</v>
      </c>
      <c r="M30" s="20">
        <v>0.0</v>
      </c>
      <c r="N30" s="36">
        <f t="shared" si="30"/>
        <v>93</v>
      </c>
      <c r="O30" s="16">
        <f t="shared" ref="O30:X30" si="53">(D30/$N30)*100</f>
        <v>45.16129032</v>
      </c>
      <c r="P30" s="16">
        <f t="shared" si="53"/>
        <v>22.58064516</v>
      </c>
      <c r="Q30" s="16">
        <f t="shared" si="53"/>
        <v>0</v>
      </c>
      <c r="R30" s="16">
        <f t="shared" si="53"/>
        <v>10.75268817</v>
      </c>
      <c r="S30" s="16">
        <f t="shared" si="53"/>
        <v>0</v>
      </c>
      <c r="T30" s="16">
        <f t="shared" si="53"/>
        <v>15.05376344</v>
      </c>
      <c r="U30" s="16">
        <f t="shared" si="53"/>
        <v>0</v>
      </c>
      <c r="V30" s="16">
        <f t="shared" si="53"/>
        <v>6.451612903</v>
      </c>
      <c r="W30" s="16">
        <f t="shared" si="53"/>
        <v>0</v>
      </c>
      <c r="X30" s="16">
        <f t="shared" si="53"/>
        <v>0</v>
      </c>
      <c r="Y30" s="37">
        <f t="shared" si="32"/>
        <v>100</v>
      </c>
      <c r="AA30" s="16">
        <v>22.23</v>
      </c>
      <c r="AB30" s="38">
        <f t="shared" si="33"/>
        <v>45.16129032</v>
      </c>
      <c r="AC30" s="38">
        <f t="shared" ref="AC30:AK30" si="54">AB30+P30</f>
        <v>67.74193548</v>
      </c>
      <c r="AD30" s="38">
        <f t="shared" si="54"/>
        <v>67.74193548</v>
      </c>
      <c r="AE30" s="38">
        <f t="shared" si="54"/>
        <v>78.49462366</v>
      </c>
      <c r="AF30" s="38">
        <f t="shared" si="54"/>
        <v>78.49462366</v>
      </c>
      <c r="AG30" s="38">
        <f t="shared" si="54"/>
        <v>93.5483871</v>
      </c>
      <c r="AH30" s="38">
        <f t="shared" si="54"/>
        <v>93.5483871</v>
      </c>
      <c r="AI30" s="38">
        <f t="shared" si="54"/>
        <v>100</v>
      </c>
      <c r="AJ30" s="38">
        <f t="shared" si="54"/>
        <v>100</v>
      </c>
      <c r="AK30" s="38">
        <f t="shared" si="54"/>
        <v>100</v>
      </c>
      <c r="AM30" s="16">
        <v>22.23</v>
      </c>
      <c r="AN30" s="16">
        <v>99.99999999999999</v>
      </c>
      <c r="AO30" s="16">
        <v>99.99999999999999</v>
      </c>
      <c r="AP30" s="16">
        <v>99.99999999999999</v>
      </c>
      <c r="AQ30" s="16">
        <v>93.54838709677418</v>
      </c>
      <c r="AR30" s="16">
        <v>93.54838709677418</v>
      </c>
      <c r="AS30" s="16">
        <v>78.49462365591397</v>
      </c>
      <c r="AT30" s="16">
        <v>78.49462365591397</v>
      </c>
      <c r="AU30" s="16">
        <v>67.74193548387096</v>
      </c>
      <c r="AV30" s="16">
        <v>67.74193548387096</v>
      </c>
      <c r="AW30" s="16">
        <v>45.16129032258064</v>
      </c>
    </row>
    <row r="31" ht="12.0" customHeight="1">
      <c r="A31" s="17" t="s">
        <v>81</v>
      </c>
      <c r="B31" s="17"/>
      <c r="C31" s="16">
        <v>24.37</v>
      </c>
      <c r="D31" s="17">
        <v>48.0</v>
      </c>
      <c r="E31" s="17">
        <v>12.0</v>
      </c>
      <c r="F31" s="17">
        <v>0.0</v>
      </c>
      <c r="G31" s="20">
        <v>10.0</v>
      </c>
      <c r="H31" s="17">
        <v>0.0</v>
      </c>
      <c r="I31" s="17">
        <v>14.0</v>
      </c>
      <c r="J31" s="17">
        <v>3.0</v>
      </c>
      <c r="K31" s="20">
        <v>3.0</v>
      </c>
      <c r="L31" s="20">
        <v>0.0</v>
      </c>
      <c r="M31" s="20">
        <v>0.0</v>
      </c>
      <c r="N31" s="36">
        <f t="shared" si="30"/>
        <v>90</v>
      </c>
      <c r="O31" s="16">
        <f t="shared" ref="O31:X31" si="55">(D31/$N31)*100</f>
        <v>53.33333333</v>
      </c>
      <c r="P31" s="16">
        <f t="shared" si="55"/>
        <v>13.33333333</v>
      </c>
      <c r="Q31" s="16">
        <f t="shared" si="55"/>
        <v>0</v>
      </c>
      <c r="R31" s="16">
        <f t="shared" si="55"/>
        <v>11.11111111</v>
      </c>
      <c r="S31" s="16">
        <f t="shared" si="55"/>
        <v>0</v>
      </c>
      <c r="T31" s="16">
        <f t="shared" si="55"/>
        <v>15.55555556</v>
      </c>
      <c r="U31" s="16">
        <f t="shared" si="55"/>
        <v>3.333333333</v>
      </c>
      <c r="V31" s="16">
        <f t="shared" si="55"/>
        <v>3.333333333</v>
      </c>
      <c r="W31" s="16">
        <f t="shared" si="55"/>
        <v>0</v>
      </c>
      <c r="X31" s="16">
        <f t="shared" si="55"/>
        <v>0</v>
      </c>
      <c r="Y31" s="37">
        <f t="shared" si="32"/>
        <v>100</v>
      </c>
      <c r="AA31" s="16">
        <v>24.37</v>
      </c>
      <c r="AB31" s="38">
        <f t="shared" si="33"/>
        <v>53.33333333</v>
      </c>
      <c r="AC31" s="38">
        <f t="shared" ref="AC31:AK31" si="56">AB31+P31</f>
        <v>66.66666667</v>
      </c>
      <c r="AD31" s="38">
        <f t="shared" si="56"/>
        <v>66.66666667</v>
      </c>
      <c r="AE31" s="38">
        <f t="shared" si="56"/>
        <v>77.77777778</v>
      </c>
      <c r="AF31" s="38">
        <f t="shared" si="56"/>
        <v>77.77777778</v>
      </c>
      <c r="AG31" s="38">
        <f t="shared" si="56"/>
        <v>93.33333333</v>
      </c>
      <c r="AH31" s="38">
        <f t="shared" si="56"/>
        <v>96.66666667</v>
      </c>
      <c r="AI31" s="38">
        <f t="shared" si="56"/>
        <v>100</v>
      </c>
      <c r="AJ31" s="38">
        <f t="shared" si="56"/>
        <v>100</v>
      </c>
      <c r="AK31" s="38">
        <f t="shared" si="56"/>
        <v>100</v>
      </c>
      <c r="AM31" s="16">
        <v>24.37</v>
      </c>
      <c r="AN31" s="16">
        <v>100.0</v>
      </c>
      <c r="AO31" s="16">
        <v>100.0</v>
      </c>
      <c r="AP31" s="16">
        <v>100.0</v>
      </c>
      <c r="AQ31" s="16">
        <v>96.66666666666667</v>
      </c>
      <c r="AR31" s="16">
        <v>93.33333333333334</v>
      </c>
      <c r="AS31" s="16">
        <v>77.77777777777779</v>
      </c>
      <c r="AT31" s="16">
        <v>77.77777777777779</v>
      </c>
      <c r="AU31" s="16">
        <v>66.66666666666667</v>
      </c>
      <c r="AV31" s="16">
        <v>66.66666666666667</v>
      </c>
      <c r="AW31" s="16">
        <v>53.333333333333336</v>
      </c>
    </row>
    <row r="32" ht="12.0" customHeight="1">
      <c r="A32" s="17" t="s">
        <v>82</v>
      </c>
      <c r="B32" s="17"/>
      <c r="C32" s="16">
        <v>26.03</v>
      </c>
      <c r="D32" s="17">
        <v>39.0</v>
      </c>
      <c r="E32" s="17">
        <v>20.0</v>
      </c>
      <c r="F32" s="17">
        <v>0.0</v>
      </c>
      <c r="G32" s="20">
        <v>10.0</v>
      </c>
      <c r="H32" s="17">
        <v>4.0</v>
      </c>
      <c r="I32" s="17">
        <v>18.0</v>
      </c>
      <c r="J32" s="17">
        <v>2.0</v>
      </c>
      <c r="K32" s="20">
        <v>0.0</v>
      </c>
      <c r="L32" s="20">
        <v>0.0</v>
      </c>
      <c r="M32" s="20">
        <v>0.0</v>
      </c>
      <c r="N32" s="36">
        <f t="shared" si="30"/>
        <v>93</v>
      </c>
      <c r="O32" s="16">
        <f t="shared" ref="O32:X32" si="57">(D32/$N32)*100</f>
        <v>41.93548387</v>
      </c>
      <c r="P32" s="16">
        <f t="shared" si="57"/>
        <v>21.50537634</v>
      </c>
      <c r="Q32" s="16">
        <f t="shared" si="57"/>
        <v>0</v>
      </c>
      <c r="R32" s="16">
        <f t="shared" si="57"/>
        <v>10.75268817</v>
      </c>
      <c r="S32" s="16">
        <f t="shared" si="57"/>
        <v>4.301075269</v>
      </c>
      <c r="T32" s="16">
        <f t="shared" si="57"/>
        <v>19.35483871</v>
      </c>
      <c r="U32" s="16">
        <f t="shared" si="57"/>
        <v>2.150537634</v>
      </c>
      <c r="V32" s="16">
        <f t="shared" si="57"/>
        <v>0</v>
      </c>
      <c r="W32" s="16">
        <f t="shared" si="57"/>
        <v>0</v>
      </c>
      <c r="X32" s="16">
        <f t="shared" si="57"/>
        <v>0</v>
      </c>
      <c r="Y32" s="37">
        <f t="shared" si="32"/>
        <v>100</v>
      </c>
      <c r="AA32" s="16">
        <v>26.03</v>
      </c>
      <c r="AB32" s="38">
        <f t="shared" si="33"/>
        <v>41.93548387</v>
      </c>
      <c r="AC32" s="38">
        <f t="shared" ref="AC32:AK32" si="58">AB32+P32</f>
        <v>63.44086022</v>
      </c>
      <c r="AD32" s="38">
        <f t="shared" si="58"/>
        <v>63.44086022</v>
      </c>
      <c r="AE32" s="38">
        <f t="shared" si="58"/>
        <v>74.19354839</v>
      </c>
      <c r="AF32" s="38">
        <f t="shared" si="58"/>
        <v>78.49462366</v>
      </c>
      <c r="AG32" s="38">
        <f t="shared" si="58"/>
        <v>97.84946237</v>
      </c>
      <c r="AH32" s="38">
        <f t="shared" si="58"/>
        <v>100</v>
      </c>
      <c r="AI32" s="38">
        <f t="shared" si="58"/>
        <v>100</v>
      </c>
      <c r="AJ32" s="38">
        <f t="shared" si="58"/>
        <v>100</v>
      </c>
      <c r="AK32" s="38">
        <f t="shared" si="58"/>
        <v>100</v>
      </c>
      <c r="AM32" s="16">
        <v>26.03</v>
      </c>
      <c r="AN32" s="16">
        <v>100.0</v>
      </c>
      <c r="AO32" s="16">
        <v>100.0</v>
      </c>
      <c r="AP32" s="16">
        <v>100.0</v>
      </c>
      <c r="AQ32" s="16">
        <v>100.0</v>
      </c>
      <c r="AR32" s="16">
        <v>97.84946236559139</v>
      </c>
      <c r="AS32" s="16">
        <v>78.49462365591397</v>
      </c>
      <c r="AT32" s="16">
        <v>74.19354838709677</v>
      </c>
      <c r="AU32" s="16">
        <v>63.44086021505376</v>
      </c>
      <c r="AV32" s="16">
        <v>63.44086021505376</v>
      </c>
      <c r="AW32" s="16">
        <v>41.935483870967744</v>
      </c>
    </row>
    <row r="33" ht="12.0" customHeight="1">
      <c r="A33" s="17" t="s">
        <v>83</v>
      </c>
      <c r="B33" s="17"/>
      <c r="C33" s="16">
        <v>28.35</v>
      </c>
      <c r="D33" s="17">
        <v>43.0</v>
      </c>
      <c r="E33" s="17">
        <v>18.0</v>
      </c>
      <c r="F33" s="17">
        <v>0.0</v>
      </c>
      <c r="G33" s="20">
        <v>12.0</v>
      </c>
      <c r="H33" s="17">
        <v>0.0</v>
      </c>
      <c r="I33" s="17">
        <v>17.0</v>
      </c>
      <c r="J33" s="17">
        <v>0.0</v>
      </c>
      <c r="K33" s="20">
        <v>3.0</v>
      </c>
      <c r="L33" s="20">
        <v>0.0</v>
      </c>
      <c r="M33" s="20">
        <v>0.0</v>
      </c>
      <c r="N33" s="36">
        <f t="shared" si="30"/>
        <v>93</v>
      </c>
      <c r="O33" s="16">
        <f t="shared" ref="O33:X33" si="59">(D33/$N33)*100</f>
        <v>46.23655914</v>
      </c>
      <c r="P33" s="16">
        <f t="shared" si="59"/>
        <v>19.35483871</v>
      </c>
      <c r="Q33" s="16">
        <f t="shared" si="59"/>
        <v>0</v>
      </c>
      <c r="R33" s="16">
        <f t="shared" si="59"/>
        <v>12.90322581</v>
      </c>
      <c r="S33" s="16">
        <f t="shared" si="59"/>
        <v>0</v>
      </c>
      <c r="T33" s="16">
        <f t="shared" si="59"/>
        <v>18.27956989</v>
      </c>
      <c r="U33" s="16">
        <f t="shared" si="59"/>
        <v>0</v>
      </c>
      <c r="V33" s="16">
        <f t="shared" si="59"/>
        <v>3.225806452</v>
      </c>
      <c r="W33" s="16">
        <f t="shared" si="59"/>
        <v>0</v>
      </c>
      <c r="X33" s="16">
        <f t="shared" si="59"/>
        <v>0</v>
      </c>
      <c r="Y33" s="37">
        <f t="shared" si="32"/>
        <v>100</v>
      </c>
      <c r="AA33" s="16">
        <v>28.35</v>
      </c>
      <c r="AB33" s="38">
        <f t="shared" si="33"/>
        <v>46.23655914</v>
      </c>
      <c r="AC33" s="38">
        <f t="shared" ref="AC33:AK33" si="60">AB33+P33</f>
        <v>65.59139785</v>
      </c>
      <c r="AD33" s="38">
        <f t="shared" si="60"/>
        <v>65.59139785</v>
      </c>
      <c r="AE33" s="38">
        <f t="shared" si="60"/>
        <v>78.49462366</v>
      </c>
      <c r="AF33" s="38">
        <f t="shared" si="60"/>
        <v>78.49462366</v>
      </c>
      <c r="AG33" s="38">
        <f t="shared" si="60"/>
        <v>96.77419355</v>
      </c>
      <c r="AH33" s="38">
        <f t="shared" si="60"/>
        <v>96.77419355</v>
      </c>
      <c r="AI33" s="38">
        <f t="shared" si="60"/>
        <v>100</v>
      </c>
      <c r="AJ33" s="38">
        <f t="shared" si="60"/>
        <v>100</v>
      </c>
      <c r="AK33" s="38">
        <f t="shared" si="60"/>
        <v>100</v>
      </c>
      <c r="AM33" s="16">
        <v>28.35</v>
      </c>
      <c r="AN33" s="16">
        <v>100.0</v>
      </c>
      <c r="AO33" s="16">
        <v>100.0</v>
      </c>
      <c r="AP33" s="16">
        <v>100.0</v>
      </c>
      <c r="AQ33" s="16">
        <v>96.7741935483871</v>
      </c>
      <c r="AR33" s="16">
        <v>96.7741935483871</v>
      </c>
      <c r="AS33" s="16">
        <v>78.49462365591398</v>
      </c>
      <c r="AT33" s="16">
        <v>78.49462365591398</v>
      </c>
      <c r="AU33" s="16">
        <v>65.59139784946237</v>
      </c>
      <c r="AV33" s="16">
        <v>65.59139784946237</v>
      </c>
      <c r="AW33" s="16">
        <v>46.236559139784944</v>
      </c>
    </row>
    <row r="34" ht="12.0" customHeight="1">
      <c r="A34" s="17" t="s">
        <v>84</v>
      </c>
      <c r="B34" s="17"/>
      <c r="C34" s="16">
        <v>30.5</v>
      </c>
      <c r="D34" s="17">
        <v>50.0</v>
      </c>
      <c r="E34" s="17">
        <v>15.0</v>
      </c>
      <c r="F34" s="17">
        <v>0.0</v>
      </c>
      <c r="G34" s="20">
        <v>5.0</v>
      </c>
      <c r="H34" s="17">
        <v>0.0</v>
      </c>
      <c r="I34" s="17">
        <v>18.0</v>
      </c>
      <c r="J34" s="17">
        <v>0.0</v>
      </c>
      <c r="K34" s="20">
        <v>3.0</v>
      </c>
      <c r="L34" s="20">
        <v>0.0</v>
      </c>
      <c r="M34" s="20">
        <v>0.0</v>
      </c>
      <c r="N34" s="36">
        <f t="shared" si="30"/>
        <v>91</v>
      </c>
      <c r="O34" s="16">
        <f t="shared" ref="O34:X34" si="61">(D34/$N34)*100</f>
        <v>54.94505495</v>
      </c>
      <c r="P34" s="16">
        <f t="shared" si="61"/>
        <v>16.48351648</v>
      </c>
      <c r="Q34" s="16">
        <f t="shared" si="61"/>
        <v>0</v>
      </c>
      <c r="R34" s="16">
        <f t="shared" si="61"/>
        <v>5.494505495</v>
      </c>
      <c r="S34" s="16">
        <f t="shared" si="61"/>
        <v>0</v>
      </c>
      <c r="T34" s="16">
        <f t="shared" si="61"/>
        <v>19.78021978</v>
      </c>
      <c r="U34" s="16">
        <f t="shared" si="61"/>
        <v>0</v>
      </c>
      <c r="V34" s="16">
        <f t="shared" si="61"/>
        <v>3.296703297</v>
      </c>
      <c r="W34" s="16">
        <f t="shared" si="61"/>
        <v>0</v>
      </c>
      <c r="X34" s="16">
        <f t="shared" si="61"/>
        <v>0</v>
      </c>
      <c r="Y34" s="37">
        <f t="shared" si="32"/>
        <v>100</v>
      </c>
      <c r="AA34" s="16">
        <v>30.5</v>
      </c>
      <c r="AB34" s="38">
        <f t="shared" si="33"/>
        <v>54.94505495</v>
      </c>
      <c r="AC34" s="38">
        <f t="shared" ref="AC34:AK34" si="62">AB34+P34</f>
        <v>71.42857143</v>
      </c>
      <c r="AD34" s="38">
        <f t="shared" si="62"/>
        <v>71.42857143</v>
      </c>
      <c r="AE34" s="38">
        <f t="shared" si="62"/>
        <v>76.92307692</v>
      </c>
      <c r="AF34" s="38">
        <f t="shared" si="62"/>
        <v>76.92307692</v>
      </c>
      <c r="AG34" s="38">
        <f t="shared" si="62"/>
        <v>96.7032967</v>
      </c>
      <c r="AH34" s="38">
        <f t="shared" si="62"/>
        <v>96.7032967</v>
      </c>
      <c r="AI34" s="38">
        <f t="shared" si="62"/>
        <v>100</v>
      </c>
      <c r="AJ34" s="38">
        <f t="shared" si="62"/>
        <v>100</v>
      </c>
      <c r="AK34" s="38">
        <f t="shared" si="62"/>
        <v>100</v>
      </c>
      <c r="AM34" s="16">
        <v>30.5</v>
      </c>
      <c r="AN34" s="16">
        <v>100.0</v>
      </c>
      <c r="AO34" s="16">
        <v>100.0</v>
      </c>
      <c r="AP34" s="16">
        <v>100.0</v>
      </c>
      <c r="AQ34" s="16">
        <v>96.7032967032967</v>
      </c>
      <c r="AR34" s="16">
        <v>96.7032967032967</v>
      </c>
      <c r="AS34" s="16">
        <v>76.92307692307692</v>
      </c>
      <c r="AT34" s="16">
        <v>76.92307692307692</v>
      </c>
      <c r="AU34" s="16">
        <v>71.42857142857143</v>
      </c>
      <c r="AV34" s="16">
        <v>71.42857142857143</v>
      </c>
      <c r="AW34" s="16">
        <v>54.94505494505495</v>
      </c>
    </row>
    <row r="35" ht="12.0" customHeight="1">
      <c r="AB35" s="39"/>
      <c r="AC35" s="39"/>
      <c r="AD35" s="39"/>
      <c r="AE35" s="39"/>
      <c r="AF35" s="39"/>
      <c r="AG35" s="39"/>
      <c r="AH35" s="39"/>
      <c r="AI35" s="39"/>
      <c r="AJ35" s="39"/>
      <c r="AK35" s="39"/>
      <c r="AL35" s="40"/>
    </row>
    <row r="36" ht="12.0" customHeight="1"/>
    <row r="37" ht="12.0" customHeight="1"/>
    <row r="38" ht="12.0" customHeight="1"/>
    <row r="39" ht="12.0" customHeight="1"/>
    <row r="40" ht="12.0" customHeight="1"/>
    <row r="41" ht="12.0" customHeight="1"/>
    <row r="42" ht="12.0" customHeight="1"/>
    <row r="43" ht="12.0" customHeight="1"/>
    <row r="44" ht="12.0" customHeight="1"/>
    <row r="45" ht="12.0" customHeight="1"/>
    <row r="46" ht="12.0" customHeight="1"/>
    <row r="47" ht="12.0" customHeight="1"/>
    <row r="48" ht="12.0" customHeight="1"/>
    <row r="49" ht="12.0" customHeight="1"/>
    <row r="50" ht="12.0" customHeight="1"/>
    <row r="51" ht="12.0" customHeight="1"/>
    <row r="52" ht="12.0" customHeight="1"/>
    <row r="53" ht="12.0" customHeight="1"/>
    <row r="54" ht="12.0" customHeight="1"/>
    <row r="55" ht="12.0" customHeight="1"/>
    <row r="56" ht="12.0" customHeight="1"/>
    <row r="57" ht="12.0" customHeight="1"/>
    <row r="58" ht="12.0" customHeight="1"/>
    <row r="59" ht="12.0" customHeight="1"/>
    <row r="60" ht="12.0" customHeight="1"/>
    <row r="61" ht="12.0" customHeight="1"/>
    <row r="62" ht="12.0" customHeight="1"/>
    <row r="63" ht="12.0" customHeight="1"/>
    <row r="64" ht="12.0" customHeight="1"/>
    <row r="65" ht="12.0" customHeight="1"/>
    <row r="66" ht="12.0" customHeight="1"/>
    <row r="67" ht="12.0" customHeight="1"/>
    <row r="68" ht="12.0" customHeight="1"/>
    <row r="69" ht="12.0" customHeight="1"/>
    <row r="70" ht="12.0" customHeight="1"/>
    <row r="71" ht="12.0" customHeight="1"/>
    <row r="72" ht="12.0" customHeight="1"/>
    <row r="73" ht="12.0" customHeight="1"/>
    <row r="74" ht="12.0" customHeight="1"/>
    <row r="75" ht="12.0" customHeight="1"/>
    <row r="76" ht="12.0" customHeight="1"/>
    <row r="77" ht="12.0" customHeight="1"/>
    <row r="78" ht="12.0" customHeight="1"/>
    <row r="79" ht="12.0" customHeight="1"/>
    <row r="80" ht="12.0" customHeight="1"/>
    <row r="81" ht="12.0" customHeight="1"/>
    <row r="82" ht="12.0" customHeight="1"/>
    <row r="83" ht="12.0" customHeight="1"/>
    <row r="84" ht="12.0" customHeight="1"/>
    <row r="85" ht="12.0" customHeight="1"/>
    <row r="86" ht="12.0" customHeight="1"/>
    <row r="87" ht="12.0" customHeight="1"/>
    <row r="88" ht="12.0" customHeight="1"/>
    <row r="89" ht="12.0" customHeight="1"/>
    <row r="90" ht="12.0" customHeight="1"/>
    <row r="91" ht="12.0" customHeight="1"/>
    <row r="92" ht="12.0" customHeight="1"/>
    <row r="93" ht="12.0" customHeight="1"/>
    <row r="94" ht="12.0" customHeight="1"/>
    <row r="95" ht="12.0" customHeight="1"/>
    <row r="96" ht="12.0" customHeight="1"/>
    <row r="97" ht="12.0" customHeight="1"/>
    <row r="98" ht="12.0" customHeight="1"/>
    <row r="99" ht="12.0" customHeight="1"/>
    <row r="100" ht="12.0" customHeight="1"/>
    <row r="101" ht="12.0" customHeight="1"/>
    <row r="102" ht="12.0" customHeight="1"/>
    <row r="103" ht="12.0" customHeight="1"/>
    <row r="104" ht="12.0" customHeight="1"/>
    <row r="105" ht="12.0" customHeight="1"/>
    <row r="106" ht="12.0" customHeight="1"/>
    <row r="107" ht="12.0" customHeight="1"/>
    <row r="108" ht="12.0" customHeight="1"/>
    <row r="109" ht="12.0" customHeight="1"/>
    <row r="110" ht="12.0" customHeight="1"/>
    <row r="111" ht="12.0" customHeight="1"/>
    <row r="112" ht="12.0" customHeight="1"/>
    <row r="113" ht="12.0" customHeight="1"/>
    <row r="114" ht="12.0" customHeight="1"/>
    <row r="115" ht="12.0" customHeight="1"/>
    <row r="116" ht="12.0" customHeight="1"/>
    <row r="117" ht="12.0" customHeight="1"/>
    <row r="118" ht="12.0" customHeight="1"/>
    <row r="119" ht="12.0" customHeight="1"/>
    <row r="120" ht="12.0" customHeight="1"/>
    <row r="121" ht="12.0" customHeight="1"/>
    <row r="122" ht="12.0" customHeight="1"/>
    <row r="123" ht="12.0" customHeight="1"/>
    <row r="124" ht="12.0" customHeight="1"/>
    <row r="125" ht="12.0" customHeight="1"/>
    <row r="126" ht="12.0" customHeight="1"/>
    <row r="127" ht="12.0" customHeight="1"/>
    <row r="128" ht="12.0" customHeight="1"/>
    <row r="129" ht="12.0" customHeight="1"/>
    <row r="130" ht="12.0" customHeight="1"/>
    <row r="131" ht="12.0" customHeight="1"/>
    <row r="132" ht="12.0" customHeight="1"/>
    <row r="133" ht="12.0" customHeight="1"/>
    <row r="134" ht="12.0" customHeight="1"/>
    <row r="135" ht="12.0" customHeight="1"/>
    <row r="136" ht="12.0" customHeight="1"/>
    <row r="137" ht="12.0" customHeight="1"/>
    <row r="138" ht="12.0" customHeight="1"/>
    <row r="139" ht="12.0" customHeight="1"/>
    <row r="140" ht="12.0" customHeight="1"/>
    <row r="141" ht="12.0" customHeight="1"/>
    <row r="142" ht="12.0" customHeight="1"/>
    <row r="143" ht="12.0" customHeight="1"/>
    <row r="144" ht="12.0" customHeight="1"/>
    <row r="145" ht="12.0" customHeight="1"/>
    <row r="146" ht="12.0" customHeight="1"/>
    <row r="147" ht="12.0" customHeight="1"/>
    <row r="148" ht="12.0" customHeight="1"/>
    <row r="149" ht="12.0" customHeight="1"/>
    <row r="150" ht="12.0" customHeight="1"/>
    <row r="151" ht="12.0" customHeight="1"/>
    <row r="152" ht="12.0" customHeight="1"/>
    <row r="153" ht="12.0" customHeight="1"/>
    <row r="154" ht="12.0" customHeight="1"/>
    <row r="155" ht="12.0" customHeight="1"/>
    <row r="156" ht="12.0" customHeight="1"/>
    <row r="157" ht="12.0" customHeight="1"/>
    <row r="158" ht="12.0" customHeight="1"/>
    <row r="159" ht="12.0" customHeight="1"/>
    <row r="160" ht="12.0" customHeight="1"/>
    <row r="161" ht="12.0" customHeight="1"/>
    <row r="162" ht="12.0" customHeight="1"/>
    <row r="163" ht="12.0" customHeight="1"/>
    <row r="164" ht="12.0" customHeight="1"/>
    <row r="165" ht="12.0" customHeight="1"/>
    <row r="166" ht="12.0" customHeight="1"/>
    <row r="167" ht="12.0" customHeight="1"/>
    <row r="168" ht="12.0" customHeight="1"/>
    <row r="169" ht="12.0" customHeight="1"/>
    <row r="170" ht="12.0" customHeight="1"/>
    <row r="171" ht="12.0" customHeight="1"/>
    <row r="172" ht="12.0" customHeight="1"/>
    <row r="173" ht="12.0" customHeight="1"/>
    <row r="174" ht="12.0" customHeight="1"/>
    <row r="175" ht="12.0" customHeight="1"/>
    <row r="176" ht="12.0" customHeight="1"/>
    <row r="177" ht="12.0" customHeight="1"/>
    <row r="178" ht="12.0" customHeight="1"/>
    <row r="179" ht="12.0" customHeight="1"/>
    <row r="180" ht="12.0" customHeight="1"/>
    <row r="181" ht="12.0" customHeight="1"/>
    <row r="182" ht="12.0" customHeight="1"/>
    <row r="183" ht="12.0" customHeight="1"/>
    <row r="184" ht="12.0" customHeight="1"/>
    <row r="185" ht="12.0" customHeight="1"/>
    <row r="186" ht="12.0" customHeight="1"/>
    <row r="187" ht="12.0" customHeight="1"/>
    <row r="188" ht="12.0" customHeight="1"/>
    <row r="189" ht="12.0" customHeight="1"/>
    <row r="190" ht="12.0" customHeight="1"/>
    <row r="191" ht="12.0" customHeight="1"/>
    <row r="192" ht="12.0" customHeight="1"/>
    <row r="193" ht="12.0" customHeight="1"/>
    <row r="194" ht="12.0" customHeight="1"/>
    <row r="195" ht="12.0" customHeight="1"/>
    <row r="196" ht="12.0" customHeight="1"/>
    <row r="197" ht="12.0" customHeight="1"/>
    <row r="198" ht="12.0" customHeight="1"/>
    <row r="199" ht="12.0" customHeight="1"/>
    <row r="200" ht="12.0" customHeight="1"/>
    <row r="201" ht="12.0" customHeight="1"/>
    <row r="202" ht="12.0" customHeight="1"/>
    <row r="203" ht="12.0" customHeight="1"/>
    <row r="204" ht="12.0" customHeight="1"/>
    <row r="205" ht="12.0" customHeight="1"/>
    <row r="206" ht="12.0" customHeight="1"/>
    <row r="207" ht="12.0" customHeight="1"/>
    <row r="208" ht="12.0" customHeight="1"/>
    <row r="209" ht="12.0" customHeight="1"/>
    <row r="210" ht="12.0" customHeight="1"/>
    <row r="211" ht="12.0" customHeight="1"/>
    <row r="212" ht="12.0" customHeight="1"/>
    <row r="213" ht="12.0" customHeight="1"/>
    <row r="214" ht="12.0" customHeight="1"/>
    <row r="215" ht="12.0" customHeight="1"/>
    <row r="216" ht="12.0" customHeight="1"/>
    <row r="217" ht="12.0" customHeight="1"/>
    <row r="218" ht="12.0" customHeight="1"/>
    <row r="219" ht="12.0" customHeight="1"/>
    <row r="220" ht="12.0" customHeight="1"/>
    <row r="221" ht="12.0" customHeight="1"/>
    <row r="222" ht="12.0" customHeight="1"/>
    <row r="223" ht="12.0" customHeight="1"/>
    <row r="224" ht="12.0" customHeight="1"/>
    <row r="225" ht="12.0" customHeight="1"/>
    <row r="226" ht="12.0" customHeight="1"/>
    <row r="227" ht="12.0" customHeight="1"/>
    <row r="228" ht="12.0" customHeight="1"/>
    <row r="229" ht="12.0" customHeight="1"/>
    <row r="230" ht="12.0" customHeight="1"/>
    <row r="231" ht="12.0" customHeight="1"/>
    <row r="232" ht="12.0" customHeight="1"/>
    <row r="233" ht="12.0" customHeight="1"/>
    <row r="234" ht="12.0" customHeight="1"/>
    <row r="235" ht="12.0" customHeight="1"/>
    <row r="236" ht="12.0" customHeight="1"/>
    <row r="237" ht="12.0" customHeight="1"/>
    <row r="238" ht="12.0" customHeight="1"/>
    <row r="239" ht="12.0" customHeight="1"/>
    <row r="240" ht="12.0" customHeight="1"/>
    <row r="241" ht="12.0" customHeight="1"/>
    <row r="242" ht="12.0" customHeight="1"/>
    <row r="243" ht="12.0" customHeight="1"/>
    <row r="244" ht="12.0" customHeight="1"/>
    <row r="245" ht="12.0" customHeight="1"/>
    <row r="246" ht="12.0" customHeight="1"/>
    <row r="247" ht="12.0" customHeight="1"/>
    <row r="248" ht="12.0" customHeight="1"/>
    <row r="249" ht="12.0" customHeight="1"/>
    <row r="250" ht="12.0" customHeight="1"/>
    <row r="251" ht="12.0" customHeight="1"/>
    <row r="252" ht="12.0" customHeight="1"/>
    <row r="253" ht="12.0" customHeight="1"/>
    <row r="254" ht="12.0" customHeight="1"/>
    <row r="255" ht="12.0" customHeight="1"/>
    <row r="256" ht="12.0" customHeight="1"/>
    <row r="257" ht="12.0" customHeight="1"/>
    <row r="258" ht="12.0" customHeight="1"/>
    <row r="259" ht="12.0" customHeight="1"/>
    <row r="260" ht="12.0" customHeight="1"/>
    <row r="261" ht="12.0" customHeight="1"/>
    <row r="262" ht="12.0" customHeight="1"/>
    <row r="263" ht="12.0" customHeight="1"/>
    <row r="264" ht="12.0" customHeight="1"/>
    <row r="265" ht="12.0" customHeight="1"/>
    <row r="266" ht="12.0" customHeight="1"/>
    <row r="267" ht="12.0" customHeight="1"/>
    <row r="268" ht="12.0" customHeight="1"/>
    <row r="269" ht="12.0" customHeight="1"/>
    <row r="270" ht="12.0" customHeight="1"/>
    <row r="271" ht="12.0" customHeight="1"/>
    <row r="272" ht="12.0" customHeight="1"/>
    <row r="273" ht="12.0" customHeight="1"/>
    <row r="274" ht="12.0" customHeight="1"/>
    <row r="275" ht="12.0" customHeight="1"/>
    <row r="276" ht="12.0" customHeight="1"/>
    <row r="277" ht="12.0" customHeight="1"/>
    <row r="278" ht="12.0" customHeight="1"/>
    <row r="279" ht="12.0" customHeight="1"/>
    <row r="280" ht="12.0" customHeight="1"/>
    <row r="281" ht="12.0" customHeight="1"/>
    <row r="282" ht="12.0" customHeight="1"/>
    <row r="283" ht="12.0" customHeight="1"/>
    <row r="284" ht="12.0" customHeight="1"/>
    <row r="285" ht="12.0" customHeight="1"/>
    <row r="286" ht="12.0" customHeight="1"/>
    <row r="287" ht="12.0" customHeight="1"/>
    <row r="288" ht="12.0" customHeight="1"/>
    <row r="289" ht="12.0" customHeight="1"/>
    <row r="290" ht="12.0" customHeight="1"/>
    <row r="291" ht="12.0" customHeight="1"/>
    <row r="292" ht="12.0" customHeight="1"/>
    <row r="293" ht="12.0" customHeight="1"/>
    <row r="294" ht="12.0" customHeight="1"/>
    <row r="295" ht="12.0" customHeight="1"/>
    <row r="296" ht="12.0" customHeight="1"/>
    <row r="297" ht="12.0" customHeight="1"/>
    <row r="298" ht="12.0" customHeight="1"/>
    <row r="299" ht="12.0" customHeight="1"/>
    <row r="300" ht="12.0" customHeight="1"/>
    <row r="301" ht="12.0" customHeight="1"/>
    <row r="302" ht="12.0" customHeight="1"/>
    <row r="303" ht="12.0" customHeight="1"/>
    <row r="304" ht="12.0" customHeight="1"/>
    <row r="305" ht="12.0" customHeight="1"/>
    <row r="306" ht="12.0" customHeight="1"/>
    <row r="307" ht="12.0" customHeight="1"/>
    <row r="308" ht="12.0" customHeight="1"/>
    <row r="309" ht="12.0" customHeight="1"/>
    <row r="310" ht="12.0" customHeight="1"/>
    <row r="311" ht="12.0" customHeight="1"/>
    <row r="312" ht="12.0" customHeight="1"/>
    <row r="313" ht="12.0" customHeight="1"/>
    <row r="314" ht="12.0" customHeight="1"/>
    <row r="315" ht="12.0" customHeight="1"/>
    <row r="316" ht="12.0" customHeight="1"/>
    <row r="317" ht="12.0" customHeight="1"/>
    <row r="318" ht="12.0" customHeight="1"/>
    <row r="319" ht="12.0" customHeight="1"/>
    <row r="320" ht="12.0" customHeight="1"/>
    <row r="321" ht="12.0" customHeight="1"/>
    <row r="322" ht="12.0" customHeight="1"/>
    <row r="323" ht="12.0" customHeight="1"/>
    <row r="324" ht="12.0" customHeight="1"/>
    <row r="325" ht="12.0" customHeight="1"/>
    <row r="326" ht="12.0" customHeight="1"/>
    <row r="327" ht="12.0" customHeight="1"/>
    <row r="328" ht="12.0" customHeight="1"/>
    <row r="329" ht="12.0" customHeight="1"/>
    <row r="330" ht="12.0" customHeight="1"/>
    <row r="331" ht="12.0" customHeight="1"/>
    <row r="332" ht="12.0" customHeight="1"/>
    <row r="333" ht="12.0" customHeight="1"/>
    <row r="334" ht="12.0" customHeight="1"/>
    <row r="335" ht="12.0" customHeight="1"/>
    <row r="336" ht="12.0" customHeight="1"/>
    <row r="337" ht="12.0" customHeight="1"/>
    <row r="338" ht="12.0" customHeight="1"/>
    <row r="339" ht="12.0" customHeight="1"/>
    <row r="340" ht="12.0" customHeight="1"/>
    <row r="341" ht="12.0" customHeight="1"/>
    <row r="342" ht="12.0" customHeight="1"/>
    <row r="343" ht="12.0" customHeight="1"/>
    <row r="344" ht="12.0" customHeight="1"/>
    <row r="345" ht="12.0" customHeight="1"/>
    <row r="346" ht="12.0" customHeight="1"/>
    <row r="347" ht="12.0" customHeight="1"/>
    <row r="348" ht="12.0" customHeight="1"/>
    <row r="349" ht="12.0" customHeight="1"/>
    <row r="350" ht="12.0" customHeight="1"/>
    <row r="351" ht="12.0" customHeight="1"/>
    <row r="352" ht="12.0" customHeight="1"/>
    <row r="353" ht="12.0" customHeight="1"/>
    <row r="354" ht="12.0" customHeight="1"/>
    <row r="355" ht="12.0" customHeight="1"/>
    <row r="356" ht="12.0" customHeight="1"/>
    <row r="357" ht="12.0" customHeight="1"/>
    <row r="358" ht="12.0" customHeight="1"/>
    <row r="359" ht="12.0" customHeight="1"/>
    <row r="360" ht="12.0" customHeight="1"/>
    <row r="361" ht="12.0" customHeight="1"/>
    <row r="362" ht="12.0" customHeight="1"/>
    <row r="363" ht="12.0" customHeight="1"/>
    <row r="364" ht="12.0" customHeight="1"/>
    <row r="365" ht="12.0" customHeight="1"/>
    <row r="366" ht="12.0" customHeight="1"/>
    <row r="367" ht="12.0" customHeight="1"/>
    <row r="368" ht="12.0" customHeight="1"/>
    <row r="369" ht="12.0" customHeight="1"/>
    <row r="370" ht="12.0" customHeight="1"/>
    <row r="371" ht="12.0" customHeight="1"/>
    <row r="372" ht="12.0" customHeight="1"/>
    <row r="373" ht="12.0" customHeight="1"/>
    <row r="374" ht="12.0" customHeight="1"/>
    <row r="375" ht="12.0" customHeight="1"/>
    <row r="376" ht="12.0" customHeight="1"/>
    <row r="377" ht="12.0" customHeight="1"/>
    <row r="378" ht="12.0" customHeight="1"/>
    <row r="379" ht="12.0" customHeight="1"/>
    <row r="380" ht="12.0" customHeight="1"/>
    <row r="381" ht="12.0" customHeight="1"/>
    <row r="382" ht="12.0" customHeight="1"/>
    <row r="383" ht="12.0" customHeight="1"/>
    <row r="384" ht="12.0" customHeight="1"/>
    <row r="385" ht="12.0" customHeight="1"/>
    <row r="386" ht="12.0" customHeight="1"/>
    <row r="387" ht="12.0" customHeight="1"/>
    <row r="388" ht="12.0" customHeight="1"/>
    <row r="389" ht="12.0" customHeight="1"/>
    <row r="390" ht="12.0" customHeight="1"/>
    <row r="391" ht="12.0" customHeight="1"/>
    <row r="392" ht="12.0" customHeight="1"/>
    <row r="393" ht="12.0" customHeight="1"/>
    <row r="394" ht="12.0" customHeight="1"/>
    <row r="395" ht="12.0" customHeight="1"/>
    <row r="396" ht="12.0" customHeight="1"/>
    <row r="397" ht="12.0" customHeight="1"/>
    <row r="398" ht="12.0" customHeight="1"/>
    <row r="399" ht="12.0" customHeight="1"/>
    <row r="400" ht="12.0" customHeight="1"/>
    <row r="401" ht="12.0" customHeight="1"/>
    <row r="402" ht="12.0" customHeight="1"/>
    <row r="403" ht="12.0" customHeight="1"/>
    <row r="404" ht="12.0" customHeight="1"/>
    <row r="405" ht="12.0" customHeight="1"/>
    <row r="406" ht="12.0" customHeight="1"/>
    <row r="407" ht="12.0" customHeight="1"/>
    <row r="408" ht="12.0" customHeight="1"/>
    <row r="409" ht="12.0" customHeight="1"/>
    <row r="410" ht="12.0" customHeight="1"/>
    <row r="411" ht="12.0" customHeight="1"/>
    <row r="412" ht="12.0" customHeight="1"/>
    <row r="413" ht="12.0" customHeight="1"/>
    <row r="414" ht="12.0" customHeight="1"/>
    <row r="415" ht="12.0" customHeight="1"/>
    <row r="416" ht="12.0" customHeight="1"/>
    <row r="417" ht="12.0" customHeight="1"/>
    <row r="418" ht="12.0" customHeight="1"/>
    <row r="419" ht="12.0" customHeight="1"/>
    <row r="420" ht="12.0" customHeight="1"/>
    <row r="421" ht="12.0" customHeight="1"/>
    <row r="422" ht="12.0" customHeight="1"/>
    <row r="423" ht="12.0" customHeight="1"/>
    <row r="424" ht="12.0" customHeight="1"/>
    <row r="425" ht="12.0" customHeight="1"/>
    <row r="426" ht="12.0" customHeight="1"/>
    <row r="427" ht="12.0" customHeight="1"/>
    <row r="428" ht="12.0" customHeight="1"/>
    <row r="429" ht="12.0" customHeight="1"/>
    <row r="430" ht="12.0" customHeight="1"/>
    <row r="431" ht="12.0" customHeight="1"/>
    <row r="432" ht="12.0" customHeight="1"/>
    <row r="433" ht="12.0" customHeight="1"/>
    <row r="434" ht="12.0" customHeight="1"/>
    <row r="435" ht="12.0" customHeight="1"/>
    <row r="436" ht="12.0" customHeight="1"/>
    <row r="437" ht="12.0" customHeight="1"/>
    <row r="438" ht="12.0" customHeight="1"/>
    <row r="439" ht="12.0" customHeight="1"/>
    <row r="440" ht="12.0" customHeight="1"/>
    <row r="441" ht="12.0" customHeight="1"/>
    <row r="442" ht="12.0" customHeight="1"/>
    <row r="443" ht="12.0" customHeight="1"/>
    <row r="444" ht="12.0" customHeight="1"/>
    <row r="445" ht="12.0" customHeight="1"/>
    <row r="446" ht="12.0" customHeight="1"/>
    <row r="447" ht="12.0" customHeight="1"/>
    <row r="448" ht="12.0" customHeight="1"/>
    <row r="449" ht="12.0" customHeight="1"/>
    <row r="450" ht="12.0" customHeight="1"/>
    <row r="451" ht="12.0" customHeight="1"/>
    <row r="452" ht="12.0" customHeight="1"/>
    <row r="453" ht="12.0" customHeight="1"/>
    <row r="454" ht="12.0" customHeight="1"/>
    <row r="455" ht="12.0" customHeight="1"/>
    <row r="456" ht="12.0" customHeight="1"/>
    <row r="457" ht="12.0" customHeight="1"/>
    <row r="458" ht="12.0" customHeight="1"/>
    <row r="459" ht="12.0" customHeight="1"/>
    <row r="460" ht="12.0" customHeight="1"/>
    <row r="461" ht="12.0" customHeight="1"/>
    <row r="462" ht="12.0" customHeight="1"/>
    <row r="463" ht="12.0" customHeight="1"/>
    <row r="464" ht="12.0" customHeight="1"/>
    <row r="465" ht="12.0" customHeight="1"/>
    <row r="466" ht="12.0" customHeight="1"/>
    <row r="467" ht="12.0" customHeight="1"/>
    <row r="468" ht="12.0" customHeight="1"/>
    <row r="469" ht="12.0" customHeight="1"/>
    <row r="470" ht="12.0" customHeight="1"/>
    <row r="471" ht="12.0" customHeight="1"/>
    <row r="472" ht="12.0" customHeight="1"/>
    <row r="473" ht="12.0" customHeight="1"/>
    <row r="474" ht="12.0" customHeight="1"/>
    <row r="475" ht="12.0" customHeight="1"/>
    <row r="476" ht="12.0" customHeight="1"/>
    <row r="477" ht="12.0" customHeight="1"/>
    <row r="478" ht="12.0" customHeight="1"/>
    <row r="479" ht="12.0" customHeight="1"/>
    <row r="480" ht="12.0" customHeight="1"/>
    <row r="481" ht="12.0" customHeight="1"/>
    <row r="482" ht="12.0" customHeight="1"/>
    <row r="483" ht="12.0" customHeight="1"/>
    <row r="484" ht="12.0" customHeight="1"/>
    <row r="485" ht="12.0" customHeight="1"/>
    <row r="486" ht="12.0" customHeight="1"/>
    <row r="487" ht="12.0" customHeight="1"/>
    <row r="488" ht="12.0" customHeight="1"/>
    <row r="489" ht="12.0" customHeight="1"/>
    <row r="490" ht="12.0" customHeight="1"/>
    <row r="491" ht="12.0" customHeight="1"/>
    <row r="492" ht="12.0" customHeight="1"/>
    <row r="493" ht="12.0" customHeight="1"/>
    <row r="494" ht="12.0" customHeight="1"/>
    <row r="495" ht="12.0" customHeight="1"/>
    <row r="496" ht="12.0" customHeight="1"/>
    <row r="497" ht="12.0" customHeight="1"/>
    <row r="498" ht="12.0" customHeight="1"/>
    <row r="499" ht="12.0" customHeight="1"/>
    <row r="500" ht="12.0" customHeight="1"/>
    <row r="501" ht="12.0" customHeight="1"/>
    <row r="502" ht="12.0" customHeight="1"/>
    <row r="503" ht="12.0" customHeight="1"/>
    <row r="504" ht="12.0" customHeight="1"/>
    <row r="505" ht="12.0" customHeight="1"/>
    <row r="506" ht="12.0" customHeight="1"/>
    <row r="507" ht="12.0" customHeight="1"/>
    <row r="508" ht="12.0" customHeight="1"/>
    <row r="509" ht="12.0" customHeight="1"/>
    <row r="510" ht="12.0" customHeight="1"/>
    <row r="511" ht="12.0" customHeight="1"/>
    <row r="512" ht="12.0" customHeight="1"/>
    <row r="513" ht="12.0" customHeight="1"/>
    <row r="514" ht="12.0" customHeight="1"/>
    <row r="515" ht="12.0" customHeight="1"/>
    <row r="516" ht="12.0" customHeight="1"/>
    <row r="517" ht="12.0" customHeight="1"/>
    <row r="518" ht="12.0" customHeight="1"/>
    <row r="519" ht="12.0" customHeight="1"/>
    <row r="520" ht="12.0" customHeight="1"/>
    <row r="521" ht="12.0" customHeight="1"/>
    <row r="522" ht="12.0" customHeight="1"/>
    <row r="523" ht="12.0" customHeight="1"/>
    <row r="524" ht="12.0" customHeight="1"/>
    <row r="525" ht="12.0" customHeight="1"/>
    <row r="526" ht="12.0" customHeight="1"/>
    <row r="527" ht="12.0" customHeight="1"/>
    <row r="528" ht="12.0" customHeight="1"/>
    <row r="529" ht="12.0" customHeight="1"/>
    <row r="530" ht="12.0" customHeight="1"/>
    <row r="531" ht="12.0" customHeight="1"/>
    <row r="532" ht="12.0" customHeight="1"/>
    <row r="533" ht="12.0" customHeight="1"/>
    <row r="534" ht="12.0" customHeight="1"/>
    <row r="535" ht="12.0" customHeight="1"/>
    <row r="536" ht="12.0" customHeight="1"/>
    <row r="537" ht="12.0" customHeight="1"/>
    <row r="538" ht="12.0" customHeight="1"/>
    <row r="539" ht="12.0" customHeight="1"/>
    <row r="540" ht="12.0" customHeight="1"/>
    <row r="541" ht="12.0" customHeight="1"/>
    <row r="542" ht="12.0" customHeight="1"/>
    <row r="543" ht="12.0" customHeight="1"/>
    <row r="544" ht="12.0" customHeight="1"/>
    <row r="545" ht="12.0" customHeight="1"/>
    <row r="546" ht="12.0" customHeight="1"/>
    <row r="547" ht="12.0" customHeight="1"/>
    <row r="548" ht="12.0" customHeight="1"/>
    <row r="549" ht="12.0" customHeight="1"/>
    <row r="550" ht="12.0" customHeight="1"/>
    <row r="551" ht="12.0" customHeight="1"/>
    <row r="552" ht="12.0" customHeight="1"/>
    <row r="553" ht="12.0" customHeight="1"/>
    <row r="554" ht="12.0" customHeight="1"/>
    <row r="555" ht="12.0" customHeight="1"/>
    <row r="556" ht="12.0" customHeight="1"/>
    <row r="557" ht="12.0" customHeight="1"/>
    <row r="558" ht="12.0" customHeight="1"/>
    <row r="559" ht="12.0" customHeight="1"/>
    <row r="560" ht="12.0" customHeight="1"/>
    <row r="561" ht="12.0" customHeight="1"/>
    <row r="562" ht="12.0" customHeight="1"/>
    <row r="563" ht="12.0" customHeight="1"/>
    <row r="564" ht="12.0" customHeight="1"/>
    <row r="565" ht="12.0" customHeight="1"/>
    <row r="566" ht="12.0" customHeight="1"/>
    <row r="567" ht="12.0" customHeight="1"/>
    <row r="568" ht="12.0" customHeight="1"/>
    <row r="569" ht="12.0" customHeight="1"/>
    <row r="570" ht="12.0" customHeight="1"/>
    <row r="571" ht="12.0" customHeight="1"/>
    <row r="572" ht="12.0" customHeight="1"/>
    <row r="573" ht="12.0" customHeight="1"/>
    <row r="574" ht="12.0" customHeight="1"/>
    <row r="575" ht="12.0" customHeight="1"/>
    <row r="576" ht="12.0" customHeight="1"/>
    <row r="577" ht="12.0" customHeight="1"/>
    <row r="578" ht="12.0" customHeight="1"/>
    <row r="579" ht="12.0" customHeight="1"/>
    <row r="580" ht="12.0" customHeight="1"/>
    <row r="581" ht="12.0" customHeight="1"/>
    <row r="582" ht="12.0" customHeight="1"/>
    <row r="583" ht="12.0" customHeight="1"/>
    <row r="584" ht="12.0" customHeight="1"/>
    <row r="585" ht="12.0" customHeight="1"/>
    <row r="586" ht="12.0" customHeight="1"/>
    <row r="587" ht="12.0" customHeight="1"/>
    <row r="588" ht="12.0" customHeight="1"/>
    <row r="589" ht="12.0" customHeight="1"/>
    <row r="590" ht="12.0" customHeight="1"/>
    <row r="591" ht="12.0" customHeight="1"/>
    <row r="592" ht="12.0" customHeight="1"/>
    <row r="593" ht="12.0" customHeight="1"/>
    <row r="594" ht="12.0" customHeight="1"/>
    <row r="595" ht="12.0" customHeight="1"/>
    <row r="596" ht="12.0" customHeight="1"/>
    <row r="597" ht="12.0" customHeight="1"/>
    <row r="598" ht="12.0" customHeight="1"/>
    <row r="599" ht="12.0" customHeight="1"/>
    <row r="600" ht="12.0" customHeight="1"/>
    <row r="601" ht="12.0" customHeight="1"/>
    <row r="602" ht="12.0" customHeight="1"/>
    <row r="603" ht="12.0" customHeight="1"/>
    <row r="604" ht="12.0" customHeight="1"/>
    <row r="605" ht="12.0" customHeight="1"/>
    <row r="606" ht="12.0" customHeight="1"/>
    <row r="607" ht="12.0" customHeight="1"/>
    <row r="608" ht="12.0" customHeight="1"/>
    <row r="609" ht="12.0" customHeight="1"/>
    <row r="610" ht="12.0" customHeight="1"/>
    <row r="611" ht="12.0" customHeight="1"/>
    <row r="612" ht="12.0" customHeight="1"/>
    <row r="613" ht="12.0" customHeight="1"/>
    <row r="614" ht="12.0" customHeight="1"/>
    <row r="615" ht="12.0" customHeight="1"/>
    <row r="616" ht="12.0" customHeight="1"/>
    <row r="617" ht="12.0" customHeight="1"/>
    <row r="618" ht="12.0" customHeight="1"/>
    <row r="619" ht="12.0" customHeight="1"/>
    <row r="620" ht="12.0" customHeight="1"/>
    <row r="621" ht="12.0" customHeight="1"/>
    <row r="622" ht="12.0" customHeight="1"/>
    <row r="623" ht="12.0" customHeight="1"/>
    <row r="624" ht="12.0" customHeight="1"/>
    <row r="625" ht="12.0" customHeight="1"/>
    <row r="626" ht="12.0" customHeight="1"/>
    <row r="627" ht="12.0" customHeight="1"/>
    <row r="628" ht="12.0" customHeight="1"/>
    <row r="629" ht="12.0" customHeight="1"/>
    <row r="630" ht="12.0" customHeight="1"/>
    <row r="631" ht="12.0" customHeight="1"/>
    <row r="632" ht="12.0" customHeight="1"/>
    <row r="633" ht="12.0" customHeight="1"/>
    <row r="634" ht="12.0" customHeight="1"/>
    <row r="635" ht="12.0" customHeight="1"/>
    <row r="636" ht="12.0" customHeight="1"/>
    <row r="637" ht="12.0" customHeight="1"/>
    <row r="638" ht="12.0" customHeight="1"/>
    <row r="639" ht="12.0" customHeight="1"/>
    <row r="640" ht="12.0" customHeight="1"/>
    <row r="641" ht="12.0" customHeight="1"/>
    <row r="642" ht="12.0" customHeight="1"/>
    <row r="643" ht="12.0" customHeight="1"/>
    <row r="644" ht="12.0" customHeight="1"/>
    <row r="645" ht="12.0" customHeight="1"/>
    <row r="646" ht="12.0" customHeight="1"/>
    <row r="647" ht="12.0" customHeight="1"/>
    <row r="648" ht="12.0" customHeight="1"/>
    <row r="649" ht="12.0" customHeight="1"/>
    <row r="650" ht="12.0" customHeight="1"/>
    <row r="651" ht="12.0" customHeight="1"/>
    <row r="652" ht="12.0" customHeight="1"/>
    <row r="653" ht="12.0" customHeight="1"/>
    <row r="654" ht="12.0" customHeight="1"/>
    <row r="655" ht="12.0" customHeight="1"/>
    <row r="656" ht="12.0" customHeight="1"/>
    <row r="657" ht="12.0" customHeight="1"/>
    <row r="658" ht="12.0" customHeight="1"/>
    <row r="659" ht="12.0" customHeight="1"/>
    <row r="660" ht="12.0" customHeight="1"/>
    <row r="661" ht="12.0" customHeight="1"/>
    <row r="662" ht="12.0" customHeight="1"/>
    <row r="663" ht="12.0" customHeight="1"/>
    <row r="664" ht="12.0" customHeight="1"/>
    <row r="665" ht="12.0" customHeight="1"/>
    <row r="666" ht="12.0" customHeight="1"/>
    <row r="667" ht="12.0" customHeight="1"/>
    <row r="668" ht="12.0" customHeight="1"/>
    <row r="669" ht="12.0" customHeight="1"/>
    <row r="670" ht="12.0" customHeight="1"/>
    <row r="671" ht="12.0" customHeight="1"/>
    <row r="672" ht="12.0" customHeight="1"/>
    <row r="673" ht="12.0" customHeight="1"/>
    <row r="674" ht="12.0" customHeight="1"/>
    <row r="675" ht="12.0" customHeight="1"/>
    <row r="676" ht="12.0" customHeight="1"/>
    <row r="677" ht="12.0" customHeight="1"/>
    <row r="678" ht="12.0" customHeight="1"/>
    <row r="679" ht="12.0" customHeight="1"/>
    <row r="680" ht="12.0" customHeight="1"/>
    <row r="681" ht="12.0" customHeight="1"/>
    <row r="682" ht="12.0" customHeight="1"/>
    <row r="683" ht="12.0" customHeight="1"/>
    <row r="684" ht="12.0" customHeight="1"/>
    <row r="685" ht="12.0" customHeight="1"/>
    <row r="686" ht="12.0" customHeight="1"/>
    <row r="687" ht="12.0" customHeight="1"/>
    <row r="688" ht="12.0" customHeight="1"/>
    <row r="689" ht="12.0" customHeight="1"/>
    <row r="690" ht="12.0" customHeight="1"/>
    <row r="691" ht="12.0" customHeight="1"/>
    <row r="692" ht="12.0" customHeight="1"/>
    <row r="693" ht="12.0" customHeight="1"/>
    <row r="694" ht="12.0" customHeight="1"/>
    <row r="695" ht="12.0" customHeight="1"/>
    <row r="696" ht="12.0" customHeight="1"/>
    <row r="697" ht="12.0" customHeight="1"/>
    <row r="698" ht="12.0" customHeight="1"/>
    <row r="699" ht="12.0" customHeight="1"/>
    <row r="700" ht="12.0" customHeight="1"/>
    <row r="701" ht="12.0" customHeight="1"/>
    <row r="702" ht="12.0" customHeight="1"/>
    <row r="703" ht="12.0" customHeight="1"/>
    <row r="704" ht="12.0" customHeight="1"/>
    <row r="705" ht="12.0" customHeight="1"/>
    <row r="706" ht="12.0" customHeight="1"/>
    <row r="707" ht="12.0" customHeight="1"/>
    <row r="708" ht="12.0" customHeight="1"/>
    <row r="709" ht="12.0" customHeight="1"/>
    <row r="710" ht="12.0" customHeight="1"/>
    <row r="711" ht="12.0" customHeight="1"/>
    <row r="712" ht="12.0" customHeight="1"/>
    <row r="713" ht="12.0" customHeight="1"/>
    <row r="714" ht="12.0" customHeight="1"/>
    <row r="715" ht="12.0" customHeight="1"/>
    <row r="716" ht="12.0" customHeight="1"/>
    <row r="717" ht="12.0" customHeight="1"/>
    <row r="718" ht="12.0" customHeight="1"/>
    <row r="719" ht="12.0" customHeight="1"/>
    <row r="720" ht="12.0" customHeight="1"/>
    <row r="721" ht="12.0" customHeight="1"/>
    <row r="722" ht="12.0" customHeight="1"/>
    <row r="723" ht="12.0" customHeight="1"/>
    <row r="724" ht="12.0" customHeight="1"/>
    <row r="725" ht="12.0" customHeight="1"/>
    <row r="726" ht="12.0" customHeight="1"/>
    <row r="727" ht="12.0" customHeight="1"/>
    <row r="728" ht="12.0" customHeight="1"/>
    <row r="729" ht="12.0" customHeight="1"/>
    <row r="730" ht="12.0" customHeight="1"/>
    <row r="731" ht="12.0" customHeight="1"/>
    <row r="732" ht="12.0" customHeight="1"/>
    <row r="733" ht="12.0" customHeight="1"/>
    <row r="734" ht="12.0" customHeight="1"/>
    <row r="735" ht="12.0" customHeight="1"/>
    <row r="736" ht="12.0" customHeight="1"/>
    <row r="737" ht="12.0" customHeight="1"/>
    <row r="738" ht="12.0" customHeight="1"/>
    <row r="739" ht="12.0" customHeight="1"/>
    <row r="740" ht="12.0" customHeight="1"/>
    <row r="741" ht="12.0" customHeight="1"/>
    <row r="742" ht="12.0" customHeight="1"/>
    <row r="743" ht="12.0" customHeight="1"/>
    <row r="744" ht="12.0" customHeight="1"/>
    <row r="745" ht="12.0" customHeight="1"/>
    <row r="746" ht="12.0" customHeight="1"/>
    <row r="747" ht="12.0" customHeight="1"/>
    <row r="748" ht="12.0" customHeight="1"/>
    <row r="749" ht="12.0" customHeight="1"/>
    <row r="750" ht="12.0" customHeight="1"/>
    <row r="751" ht="12.0" customHeight="1"/>
    <row r="752" ht="12.0" customHeight="1"/>
    <row r="753" ht="12.0" customHeight="1"/>
    <row r="754" ht="12.0" customHeight="1"/>
    <row r="755" ht="12.0" customHeight="1"/>
    <row r="756" ht="12.0" customHeight="1"/>
    <row r="757" ht="12.0" customHeight="1"/>
    <row r="758" ht="12.0" customHeight="1"/>
    <row r="759" ht="12.0" customHeight="1"/>
    <row r="760" ht="12.0" customHeight="1"/>
    <row r="761" ht="12.0" customHeight="1"/>
    <row r="762" ht="12.0" customHeight="1"/>
    <row r="763" ht="12.0" customHeight="1"/>
    <row r="764" ht="12.0" customHeight="1"/>
    <row r="765" ht="12.0" customHeight="1"/>
    <row r="766" ht="12.0" customHeight="1"/>
    <row r="767" ht="12.0" customHeight="1"/>
    <row r="768" ht="12.0" customHeight="1"/>
    <row r="769" ht="12.0" customHeight="1"/>
    <row r="770" ht="12.0" customHeight="1"/>
    <row r="771" ht="12.0" customHeight="1"/>
    <row r="772" ht="12.0" customHeight="1"/>
    <row r="773" ht="12.0" customHeight="1"/>
    <row r="774" ht="12.0" customHeight="1"/>
    <row r="775" ht="12.0" customHeight="1"/>
    <row r="776" ht="12.0" customHeight="1"/>
    <row r="777" ht="12.0" customHeight="1"/>
    <row r="778" ht="12.0" customHeight="1"/>
    <row r="779" ht="12.0" customHeight="1"/>
    <row r="780" ht="12.0" customHeight="1"/>
    <row r="781" ht="12.0" customHeight="1"/>
    <row r="782" ht="12.0" customHeight="1"/>
    <row r="783" ht="12.0" customHeight="1"/>
    <row r="784" ht="12.0" customHeight="1"/>
    <row r="785" ht="12.0" customHeight="1"/>
    <row r="786" ht="12.0" customHeight="1"/>
    <row r="787" ht="12.0" customHeight="1"/>
    <row r="788" ht="12.0" customHeight="1"/>
    <row r="789" ht="12.0" customHeight="1"/>
    <row r="790" ht="12.0" customHeight="1"/>
    <row r="791" ht="12.0" customHeight="1"/>
    <row r="792" ht="12.0" customHeight="1"/>
    <row r="793" ht="12.0" customHeight="1"/>
    <row r="794" ht="12.0" customHeight="1"/>
    <row r="795" ht="12.0" customHeight="1"/>
    <row r="796" ht="12.0" customHeight="1"/>
    <row r="797" ht="12.0" customHeight="1"/>
    <row r="798" ht="12.0" customHeight="1"/>
    <row r="799" ht="12.0" customHeight="1"/>
    <row r="800" ht="12.0" customHeight="1"/>
    <row r="801" ht="12.0" customHeight="1"/>
    <row r="802" ht="12.0" customHeight="1"/>
    <row r="803" ht="12.0" customHeight="1"/>
    <row r="804" ht="12.0" customHeight="1"/>
    <row r="805" ht="12.0" customHeight="1"/>
    <row r="806" ht="12.0" customHeight="1"/>
    <row r="807" ht="12.0" customHeight="1"/>
    <row r="808" ht="12.0" customHeight="1"/>
    <row r="809" ht="12.0" customHeight="1"/>
    <row r="810" ht="12.0" customHeight="1"/>
    <row r="811" ht="12.0" customHeight="1"/>
    <row r="812" ht="12.0" customHeight="1"/>
    <row r="813" ht="12.0" customHeight="1"/>
    <row r="814" ht="12.0" customHeight="1"/>
    <row r="815" ht="12.0" customHeight="1"/>
    <row r="816" ht="12.0" customHeight="1"/>
    <row r="817" ht="12.0" customHeight="1"/>
    <row r="818" ht="12.0" customHeight="1"/>
    <row r="819" ht="12.0" customHeight="1"/>
    <row r="820" ht="12.0" customHeight="1"/>
    <row r="821" ht="12.0" customHeight="1"/>
    <row r="822" ht="12.0" customHeight="1"/>
    <row r="823" ht="12.0" customHeight="1"/>
    <row r="824" ht="12.0" customHeight="1"/>
    <row r="825" ht="12.0" customHeight="1"/>
    <row r="826" ht="12.0" customHeight="1"/>
    <row r="827" ht="12.0" customHeight="1"/>
    <row r="828" ht="12.0" customHeight="1"/>
    <row r="829" ht="12.0" customHeight="1"/>
    <row r="830" ht="12.0" customHeight="1"/>
    <row r="831" ht="12.0" customHeight="1"/>
    <row r="832" ht="12.0" customHeight="1"/>
    <row r="833" ht="12.0" customHeight="1"/>
    <row r="834" ht="12.0" customHeight="1"/>
    <row r="835" ht="12.0" customHeight="1"/>
    <row r="836" ht="12.0" customHeight="1"/>
    <row r="837" ht="12.0" customHeight="1"/>
    <row r="838" ht="12.0" customHeight="1"/>
    <row r="839" ht="12.0" customHeight="1"/>
    <row r="840" ht="12.0" customHeight="1"/>
    <row r="841" ht="12.0" customHeight="1"/>
    <row r="842" ht="12.0" customHeight="1"/>
    <row r="843" ht="12.0" customHeight="1"/>
    <row r="844" ht="12.0" customHeight="1"/>
    <row r="845" ht="12.0" customHeight="1"/>
    <row r="846" ht="12.0" customHeight="1"/>
    <row r="847" ht="12.0" customHeight="1"/>
    <row r="848" ht="12.0" customHeight="1"/>
    <row r="849" ht="12.0" customHeight="1"/>
    <row r="850" ht="12.0" customHeight="1"/>
    <row r="851" ht="12.0" customHeight="1"/>
    <row r="852" ht="12.0" customHeight="1"/>
    <row r="853" ht="12.0" customHeight="1"/>
    <row r="854" ht="12.0" customHeight="1"/>
    <row r="855" ht="12.0" customHeight="1"/>
    <row r="856" ht="12.0" customHeight="1"/>
    <row r="857" ht="12.0" customHeight="1"/>
    <row r="858" ht="12.0" customHeight="1"/>
    <row r="859" ht="12.0" customHeight="1"/>
    <row r="860" ht="12.0" customHeight="1"/>
    <row r="861" ht="12.0" customHeight="1"/>
    <row r="862" ht="12.0" customHeight="1"/>
    <row r="863" ht="12.0" customHeight="1"/>
    <row r="864" ht="12.0" customHeight="1"/>
    <row r="865" ht="12.0" customHeight="1"/>
    <row r="866" ht="12.0" customHeight="1"/>
    <row r="867" ht="12.0" customHeight="1"/>
    <row r="868" ht="12.0" customHeight="1"/>
    <row r="869" ht="12.0" customHeight="1"/>
    <row r="870" ht="12.0" customHeight="1"/>
    <row r="871" ht="12.0" customHeight="1"/>
    <row r="872" ht="12.0" customHeight="1"/>
    <row r="873" ht="12.0" customHeight="1"/>
    <row r="874" ht="12.0" customHeight="1"/>
    <row r="875" ht="12.0" customHeight="1"/>
    <row r="876" ht="12.0" customHeight="1"/>
    <row r="877" ht="12.0" customHeight="1"/>
    <row r="878" ht="12.0" customHeight="1"/>
    <row r="879" ht="12.0" customHeight="1"/>
    <row r="880" ht="12.0" customHeight="1"/>
    <row r="881" ht="12.0" customHeight="1"/>
    <row r="882" ht="12.0" customHeight="1"/>
    <row r="883" ht="12.0" customHeight="1"/>
    <row r="884" ht="12.0" customHeight="1"/>
    <row r="885" ht="12.0" customHeight="1"/>
    <row r="886" ht="12.0" customHeight="1"/>
    <row r="887" ht="12.0" customHeight="1"/>
    <row r="888" ht="12.0" customHeight="1"/>
    <row r="889" ht="12.0" customHeight="1"/>
    <row r="890" ht="12.0" customHeight="1"/>
    <row r="891" ht="12.0" customHeight="1"/>
    <row r="892" ht="12.0" customHeight="1"/>
    <row r="893" ht="12.0" customHeight="1"/>
    <row r="894" ht="12.0" customHeight="1"/>
    <row r="895" ht="12.0" customHeight="1"/>
    <row r="896" ht="12.0" customHeight="1"/>
    <row r="897" ht="12.0" customHeight="1"/>
    <row r="898" ht="12.0" customHeight="1"/>
    <row r="899" ht="12.0" customHeight="1"/>
    <row r="900" ht="12.0" customHeight="1"/>
    <row r="901" ht="12.0" customHeight="1"/>
    <row r="902" ht="12.0" customHeight="1"/>
    <row r="903" ht="12.0" customHeight="1"/>
    <row r="904" ht="12.0" customHeight="1"/>
    <row r="905" ht="12.0" customHeight="1"/>
    <row r="906" ht="12.0" customHeight="1"/>
    <row r="907" ht="12.0" customHeight="1"/>
    <row r="908" ht="12.0" customHeight="1"/>
    <row r="909" ht="12.0" customHeight="1"/>
    <row r="910" ht="12.0" customHeight="1"/>
    <row r="911" ht="12.0" customHeight="1"/>
    <row r="912" ht="12.0" customHeight="1"/>
    <row r="913" ht="12.0" customHeight="1"/>
    <row r="914" ht="12.0" customHeight="1"/>
    <row r="915" ht="12.0" customHeight="1"/>
    <row r="916" ht="12.0" customHeight="1"/>
    <row r="917" ht="12.0" customHeight="1"/>
    <row r="918" ht="12.0" customHeight="1"/>
    <row r="919" ht="12.0" customHeight="1"/>
    <row r="920" ht="12.0" customHeight="1"/>
    <row r="921" ht="12.0" customHeight="1"/>
    <row r="922" ht="12.0" customHeight="1"/>
    <row r="923" ht="12.0" customHeight="1"/>
    <row r="924" ht="12.0" customHeight="1"/>
    <row r="925" ht="12.0" customHeight="1"/>
    <row r="926" ht="12.0" customHeight="1"/>
    <row r="927" ht="12.0" customHeight="1"/>
    <row r="928" ht="12.0" customHeight="1"/>
    <row r="929" ht="12.0" customHeight="1"/>
    <row r="930" ht="12.0" customHeight="1"/>
    <row r="931" ht="12.0" customHeight="1"/>
    <row r="932" ht="12.0" customHeight="1"/>
    <row r="933" ht="12.0" customHeight="1"/>
    <row r="934" ht="12.0" customHeight="1"/>
    <row r="935" ht="12.0" customHeight="1"/>
    <row r="936" ht="12.0" customHeight="1"/>
    <row r="937" ht="12.0" customHeight="1"/>
    <row r="938" ht="12.0" customHeight="1"/>
    <row r="939" ht="12.0" customHeight="1"/>
    <row r="940" ht="12.0" customHeight="1"/>
    <row r="941" ht="12.0" customHeight="1"/>
    <row r="942" ht="12.0" customHeight="1"/>
    <row r="943" ht="12.0" customHeight="1"/>
    <row r="944" ht="12.0" customHeight="1"/>
    <row r="945" ht="12.0" customHeight="1"/>
    <row r="946" ht="12.0" customHeight="1"/>
    <row r="947" ht="12.0" customHeight="1"/>
    <row r="948" ht="12.0" customHeight="1"/>
    <row r="949" ht="12.0" customHeight="1"/>
    <row r="950" ht="12.0" customHeight="1"/>
    <row r="951" ht="12.0" customHeight="1"/>
    <row r="952" ht="12.0" customHeight="1"/>
    <row r="953" ht="12.0" customHeight="1"/>
    <row r="954" ht="12.0" customHeight="1"/>
    <row r="955" ht="12.0" customHeight="1"/>
    <row r="956" ht="12.0" customHeight="1"/>
    <row r="957" ht="12.0" customHeight="1"/>
    <row r="958" ht="12.0" customHeight="1"/>
    <row r="959" ht="12.0" customHeight="1"/>
    <row r="960" ht="12.0" customHeight="1"/>
    <row r="961" ht="12.0" customHeight="1"/>
    <row r="962" ht="12.0" customHeight="1"/>
    <row r="963" ht="12.0" customHeight="1"/>
    <row r="964" ht="12.0" customHeight="1"/>
    <row r="965" ht="12.0" customHeight="1"/>
    <row r="966" ht="12.0" customHeight="1"/>
    <row r="967" ht="12.0" customHeight="1"/>
    <row r="968" ht="12.0" customHeight="1"/>
    <row r="969" ht="12.0" customHeight="1"/>
    <row r="970" ht="12.0" customHeight="1"/>
    <row r="971" ht="12.0" customHeight="1"/>
    <row r="972" ht="12.0" customHeight="1"/>
    <row r="973" ht="12.0" customHeight="1"/>
    <row r="974" ht="12.0" customHeight="1"/>
    <row r="975" ht="12.0" customHeight="1"/>
    <row r="976" ht="12.0" customHeight="1"/>
    <row r="977" ht="12.0" customHeight="1"/>
    <row r="978" ht="12.0" customHeight="1"/>
    <row r="979" ht="12.0" customHeight="1"/>
    <row r="980" ht="12.0" customHeight="1"/>
    <row r="981" ht="12.0" customHeight="1"/>
    <row r="982" ht="12.0" customHeight="1"/>
    <row r="983" ht="12.0" customHeight="1"/>
    <row r="984" ht="12.0" customHeight="1"/>
    <row r="985" ht="12.0" customHeight="1"/>
    <row r="986" ht="12.0" customHeight="1"/>
    <row r="987" ht="12.0" customHeight="1"/>
    <row r="988" ht="12.0" customHeight="1"/>
    <row r="989" ht="12.0" customHeight="1"/>
    <row r="990" ht="12.0" customHeight="1"/>
    <row r="991" ht="12.0" customHeight="1"/>
    <row r="992" ht="12.0" customHeight="1"/>
    <row r="993" ht="12.0" customHeight="1"/>
    <row r="994" ht="12.0" customHeight="1"/>
    <row r="995" ht="12.0" customHeight="1"/>
    <row r="996" ht="12.0" customHeight="1"/>
    <row r="997" ht="12.0" customHeight="1"/>
    <row r="998" ht="12.0" customHeight="1"/>
    <row r="999" ht="12.0" customHeight="1"/>
    <row r="1000" ht="12.0"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2007-04-26T16:12:41Z</dcterms:created>
  <dc:creator>Christoph Vogt</dc:creator>
</cp:coreProperties>
</file>